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NE Combined Gas\Rate Cases\2020\Rate Design\Compliance Filing\"/>
    </mc:Choice>
  </mc:AlternateContent>
  <xr:revisionPtr revIDLastSave="0" documentId="13_ncr:1_{381CB8A2-B6C2-4B68-958F-123B19CBCB82}" xr6:coauthVersionLast="45" xr6:coauthVersionMax="45" xr10:uidLastSave="{00000000-0000-0000-0000-000000000000}"/>
  <bookViews>
    <workbookView xWindow="1110" yWindow="0" windowWidth="25710" windowHeight="14850" tabRatio="841" xr2:uid="{85527F1B-8668-4FB8-9D18-984AC3FF2785}"/>
  </bookViews>
  <sheets>
    <sheet name="NEG Res Win" sheetId="1" r:id="rId1"/>
    <sheet name="NEG Res NonWin" sheetId="11" r:id="rId2"/>
    <sheet name="NEGD Res Win" sheetId="3" r:id="rId3"/>
    <sheet name="NEGD Res NonWin" sheetId="12" r:id="rId4"/>
    <sheet name="NEG Commercial Win" sheetId="4" r:id="rId5"/>
    <sheet name="NEG Commercial NonWin" sheetId="13" r:id="rId6"/>
    <sheet name="NEGD Small Com Win" sheetId="5" r:id="rId7"/>
    <sheet name="NEGD Small Com NonWin" sheetId="14" r:id="rId8"/>
    <sheet name="NEGD Large Com Win" sheetId="7" r:id="rId9"/>
    <sheet name="NEGD Large Com NonWin" sheetId="16" r:id="rId10"/>
    <sheet name="Data =&gt;" sheetId="10" r:id="rId11"/>
    <sheet name="Rates" sheetId="2" r:id="rId12"/>
    <sheet name="All Residential" sheetId="17" r:id="rId13"/>
    <sheet name="NEG Commercial" sheetId="9" r:id="rId14"/>
    <sheet name="NEGD Commercial" sheetId="8" r:id="rId15"/>
  </sheets>
  <externalReferences>
    <externalReference r:id="rId16"/>
    <externalReference r:id="rId17"/>
  </externalReferences>
  <definedNames>
    <definedName name="__123Graph_D" hidden="1">'[1]228.13'!#REF!</definedName>
    <definedName name="base_year">#REF!</definedName>
    <definedName name="company">#REF!</definedName>
    <definedName name="DistComm">'[2]Functional Allocators'!$D$13</definedName>
    <definedName name="DistCust">'[2]Functional Allocators'!$E$13</definedName>
    <definedName name="DistDemand">'[2]Functional Allocators'!$C$13</definedName>
    <definedName name="DistMains">'[2]Functional Allocators'!$C$8</definedName>
    <definedName name="_xlnm.Print_Area" localSheetId="11">Rates!$A$1:$K$27</definedName>
    <definedName name="ROR">#REF!</definedName>
    <definedName name="taxes">#REF!</definedName>
    <definedName name="test_year">#REF!</definedName>
    <definedName name="toggle">#REF!</definedName>
    <definedName name="TransComm">'[2]Functional Allocators'!$G$13</definedName>
    <definedName name="TransDemand">'[2]Functional Allocators'!$F$13</definedName>
    <definedName name="TransMains">'[2]Functional Allocators'!$D$8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4" i="16" l="1"/>
  <c r="D464" i="16" s="1"/>
  <c r="G464" i="16"/>
  <c r="H464" i="16" s="1"/>
  <c r="I464" i="16" s="1"/>
  <c r="B715" i="7"/>
  <c r="C715" i="7" s="1"/>
  <c r="D715" i="7"/>
  <c r="G715" i="7"/>
  <c r="H715" i="7" s="1"/>
  <c r="I715" i="7" s="1"/>
  <c r="B208" i="14"/>
  <c r="C208" i="14" s="1"/>
  <c r="G208" i="14"/>
  <c r="H208" i="14" s="1"/>
  <c r="I208" i="14" s="1"/>
  <c r="B290" i="5"/>
  <c r="C290" i="5"/>
  <c r="D290" i="5"/>
  <c r="E290" i="5" s="1"/>
  <c r="F290" i="5" s="1"/>
  <c r="G290" i="5"/>
  <c r="H290" i="5" s="1"/>
  <c r="I290" i="5" s="1"/>
  <c r="C464" i="16" l="1"/>
  <c r="E464" i="16" s="1"/>
  <c r="F464" i="16" s="1"/>
  <c r="E715" i="7"/>
  <c r="F715" i="7" s="1"/>
  <c r="D208" i="14"/>
  <c r="E208" i="14" s="1"/>
  <c r="F208" i="14" s="1"/>
  <c r="D6" i="1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6" i="16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6" i="14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" i="13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" i="12"/>
  <c r="D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7" i="3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6" i="1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I2" i="13" l="1"/>
  <c r="I2" i="4"/>
  <c r="I2" i="12"/>
  <c r="I2" i="3"/>
  <c r="I2" i="11"/>
  <c r="I2" i="1"/>
  <c r="AH1" i="8"/>
  <c r="I2" i="16" s="1"/>
  <c r="Y1" i="8"/>
  <c r="I2" i="7" s="1"/>
  <c r="P1" i="8"/>
  <c r="I2" i="14" s="1"/>
  <c r="G1" i="8"/>
  <c r="I2" i="5" s="1"/>
  <c r="Z2" i="17"/>
  <c r="F1" i="9"/>
  <c r="N1" i="9"/>
  <c r="S2" i="17"/>
  <c r="L2" i="17"/>
  <c r="E2" i="17"/>
  <c r="B7" i="12" l="1"/>
  <c r="G7" i="12"/>
  <c r="B8" i="12"/>
  <c r="G8" i="12"/>
  <c r="B9" i="12"/>
  <c r="C9" i="12"/>
  <c r="G9" i="12"/>
  <c r="B10" i="12"/>
  <c r="G10" i="12"/>
  <c r="B11" i="12"/>
  <c r="G11" i="12"/>
  <c r="B12" i="12"/>
  <c r="G12" i="12"/>
  <c r="B13" i="12"/>
  <c r="C13" i="12" s="1"/>
  <c r="G13" i="12"/>
  <c r="B14" i="12"/>
  <c r="C14" i="12" s="1"/>
  <c r="G14" i="12"/>
  <c r="B15" i="12"/>
  <c r="G15" i="12"/>
  <c r="B16" i="12"/>
  <c r="C16" i="12" s="1"/>
  <c r="G16" i="12"/>
  <c r="B17" i="12"/>
  <c r="C17" i="12" s="1"/>
  <c r="G17" i="12"/>
  <c r="B18" i="12"/>
  <c r="C18" i="12" s="1"/>
  <c r="G18" i="12"/>
  <c r="B19" i="12"/>
  <c r="G19" i="12"/>
  <c r="B20" i="12"/>
  <c r="C20" i="12" s="1"/>
  <c r="G20" i="12"/>
  <c r="B21" i="12"/>
  <c r="C21" i="12"/>
  <c r="G21" i="12"/>
  <c r="B22" i="12"/>
  <c r="C22" i="12"/>
  <c r="G22" i="12"/>
  <c r="B23" i="12"/>
  <c r="C23" i="12"/>
  <c r="G23" i="12"/>
  <c r="B24" i="12"/>
  <c r="C24" i="12"/>
  <c r="G24" i="12"/>
  <c r="B25" i="12"/>
  <c r="G25" i="12"/>
  <c r="B26" i="12"/>
  <c r="C26" i="12" s="1"/>
  <c r="G26" i="12"/>
  <c r="B27" i="12"/>
  <c r="G27" i="12"/>
  <c r="B28" i="12"/>
  <c r="C28" i="12" s="1"/>
  <c r="G28" i="12"/>
  <c r="B29" i="12"/>
  <c r="C29" i="12"/>
  <c r="G29" i="12"/>
  <c r="B30" i="12"/>
  <c r="G30" i="12"/>
  <c r="B31" i="12"/>
  <c r="C31" i="12"/>
  <c r="G31" i="12"/>
  <c r="B32" i="12"/>
  <c r="C32" i="12"/>
  <c r="G32" i="12"/>
  <c r="B33" i="12"/>
  <c r="G33" i="12"/>
  <c r="B34" i="12"/>
  <c r="C34" i="12" s="1"/>
  <c r="G34" i="12"/>
  <c r="B35" i="12"/>
  <c r="G35" i="12"/>
  <c r="B36" i="12"/>
  <c r="C36" i="12" s="1"/>
  <c r="G36" i="12"/>
  <c r="B37" i="12"/>
  <c r="G37" i="12"/>
  <c r="B38" i="12"/>
  <c r="C38" i="12" s="1"/>
  <c r="G38" i="12"/>
  <c r="B39" i="12"/>
  <c r="G39" i="12"/>
  <c r="B40" i="12"/>
  <c r="C40" i="12" s="1"/>
  <c r="G40" i="12"/>
  <c r="B41" i="12"/>
  <c r="C41" i="12"/>
  <c r="G41" i="12"/>
  <c r="B42" i="12"/>
  <c r="G42" i="12"/>
  <c r="B43" i="12"/>
  <c r="G43" i="12"/>
  <c r="B44" i="12"/>
  <c r="C44" i="12"/>
  <c r="G44" i="12"/>
  <c r="B45" i="12"/>
  <c r="G45" i="12"/>
  <c r="B46" i="12"/>
  <c r="G46" i="12"/>
  <c r="B47" i="12"/>
  <c r="G47" i="12"/>
  <c r="B48" i="12"/>
  <c r="G48" i="12"/>
  <c r="B49" i="12"/>
  <c r="C49" i="12"/>
  <c r="G49" i="12"/>
  <c r="B50" i="12"/>
  <c r="C50" i="12"/>
  <c r="G50" i="12"/>
  <c r="B51" i="12"/>
  <c r="G51" i="12"/>
  <c r="B52" i="12"/>
  <c r="G52" i="12"/>
  <c r="B53" i="12"/>
  <c r="G53" i="12"/>
  <c r="B54" i="12"/>
  <c r="C54" i="12" s="1"/>
  <c r="G54" i="12"/>
  <c r="B55" i="12"/>
  <c r="G55" i="12"/>
  <c r="B56" i="12"/>
  <c r="G56" i="12"/>
  <c r="B57" i="12"/>
  <c r="G57" i="12"/>
  <c r="B58" i="12"/>
  <c r="C58" i="12" s="1"/>
  <c r="G58" i="12"/>
  <c r="B59" i="12"/>
  <c r="G59" i="12"/>
  <c r="B60" i="12"/>
  <c r="C60" i="12" s="1"/>
  <c r="G60" i="12"/>
  <c r="B61" i="12"/>
  <c r="C61" i="12"/>
  <c r="G61" i="12"/>
  <c r="B62" i="12"/>
  <c r="G62" i="12"/>
  <c r="B63" i="12"/>
  <c r="C63" i="12"/>
  <c r="G63" i="12"/>
  <c r="B64" i="12"/>
  <c r="G64" i="12"/>
  <c r="G6" i="12"/>
  <c r="B6" i="12"/>
  <c r="B7" i="3"/>
  <c r="C7" i="3" s="1"/>
  <c r="G7" i="3"/>
  <c r="B8" i="3"/>
  <c r="G8" i="3"/>
  <c r="B9" i="3"/>
  <c r="G9" i="3"/>
  <c r="B10" i="3"/>
  <c r="C10" i="3"/>
  <c r="G10" i="3"/>
  <c r="B11" i="3"/>
  <c r="C11" i="3" s="1"/>
  <c r="G11" i="3"/>
  <c r="B12" i="3"/>
  <c r="G12" i="3"/>
  <c r="B13" i="3"/>
  <c r="C13" i="3" s="1"/>
  <c r="G13" i="3"/>
  <c r="B14" i="3"/>
  <c r="C14" i="3" s="1"/>
  <c r="G14" i="3"/>
  <c r="B15" i="3"/>
  <c r="C15" i="3" s="1"/>
  <c r="G15" i="3"/>
  <c r="B16" i="3"/>
  <c r="C16" i="3"/>
  <c r="G16" i="3"/>
  <c r="B17" i="3"/>
  <c r="G17" i="3"/>
  <c r="B18" i="3"/>
  <c r="C18" i="3" s="1"/>
  <c r="G18" i="3"/>
  <c r="B19" i="3"/>
  <c r="C19" i="3" s="1"/>
  <c r="G19" i="3"/>
  <c r="B20" i="3"/>
  <c r="G20" i="3"/>
  <c r="B21" i="3"/>
  <c r="G21" i="3"/>
  <c r="B22" i="3"/>
  <c r="G22" i="3"/>
  <c r="B23" i="3"/>
  <c r="C23" i="3" s="1"/>
  <c r="G23" i="3"/>
  <c r="B24" i="3"/>
  <c r="C24" i="3" s="1"/>
  <c r="G24" i="3"/>
  <c r="B25" i="3"/>
  <c r="C25" i="3" s="1"/>
  <c r="G25" i="3"/>
  <c r="B26" i="3"/>
  <c r="G26" i="3"/>
  <c r="B27" i="3"/>
  <c r="C27" i="3" s="1"/>
  <c r="G27" i="3"/>
  <c r="B28" i="3"/>
  <c r="C28" i="3" s="1"/>
  <c r="G28" i="3"/>
  <c r="B29" i="3"/>
  <c r="C29" i="3" s="1"/>
  <c r="G29" i="3"/>
  <c r="B30" i="3"/>
  <c r="C30" i="3"/>
  <c r="G30" i="3"/>
  <c r="B31" i="3"/>
  <c r="C31" i="3" s="1"/>
  <c r="G31" i="3"/>
  <c r="B32" i="3"/>
  <c r="G32" i="3"/>
  <c r="B33" i="3"/>
  <c r="C33" i="3" s="1"/>
  <c r="G33" i="3"/>
  <c r="B34" i="3"/>
  <c r="C34" i="3"/>
  <c r="G34" i="3"/>
  <c r="B35" i="3"/>
  <c r="C35" i="3" s="1"/>
  <c r="G35" i="3"/>
  <c r="B36" i="3"/>
  <c r="G36" i="3"/>
  <c r="B37" i="3"/>
  <c r="C37" i="3" s="1"/>
  <c r="G37" i="3"/>
  <c r="B38" i="3"/>
  <c r="C38" i="3" s="1"/>
  <c r="G38" i="3"/>
  <c r="B39" i="3"/>
  <c r="C39" i="3" s="1"/>
  <c r="G39" i="3"/>
  <c r="B40" i="3"/>
  <c r="C40" i="3" s="1"/>
  <c r="G40" i="3"/>
  <c r="B41" i="3"/>
  <c r="C41" i="3" s="1"/>
  <c r="G41" i="3"/>
  <c r="B42" i="3"/>
  <c r="G42" i="3"/>
  <c r="B43" i="3"/>
  <c r="C43" i="3" s="1"/>
  <c r="G43" i="3"/>
  <c r="B44" i="3"/>
  <c r="G44" i="3"/>
  <c r="B45" i="3"/>
  <c r="C45" i="3" s="1"/>
  <c r="G45" i="3"/>
  <c r="B46" i="3"/>
  <c r="C46" i="3" s="1"/>
  <c r="G46" i="3"/>
  <c r="B47" i="3"/>
  <c r="C47" i="3" s="1"/>
  <c r="G47" i="3"/>
  <c r="B48" i="3"/>
  <c r="C48" i="3" s="1"/>
  <c r="G48" i="3"/>
  <c r="B49" i="3"/>
  <c r="C49" i="3" s="1"/>
  <c r="G49" i="3"/>
  <c r="B50" i="3"/>
  <c r="G50" i="3"/>
  <c r="B51" i="3"/>
  <c r="C51" i="3" s="1"/>
  <c r="G51" i="3"/>
  <c r="B52" i="3"/>
  <c r="G52" i="3"/>
  <c r="B53" i="3"/>
  <c r="C53" i="3" s="1"/>
  <c r="G53" i="3"/>
  <c r="B54" i="3"/>
  <c r="C54" i="3" s="1"/>
  <c r="E54" i="3"/>
  <c r="F54" i="3" s="1"/>
  <c r="G54" i="3"/>
  <c r="B55" i="3"/>
  <c r="C55" i="3" s="1"/>
  <c r="G55" i="3"/>
  <c r="B56" i="3"/>
  <c r="C56" i="3" s="1"/>
  <c r="G56" i="3"/>
  <c r="B57" i="3"/>
  <c r="C57" i="3" s="1"/>
  <c r="G57" i="3"/>
  <c r="B58" i="3"/>
  <c r="C58" i="3"/>
  <c r="G58" i="3"/>
  <c r="B59" i="3"/>
  <c r="C59" i="3" s="1"/>
  <c r="G59" i="3"/>
  <c r="B60" i="3"/>
  <c r="G60" i="3"/>
  <c r="B61" i="3"/>
  <c r="C61" i="3" s="1"/>
  <c r="G61" i="3"/>
  <c r="B62" i="3"/>
  <c r="G62" i="3"/>
  <c r="B63" i="3"/>
  <c r="C63" i="3" s="1"/>
  <c r="G63" i="3"/>
  <c r="B64" i="3"/>
  <c r="C64" i="3" s="1"/>
  <c r="G64" i="3"/>
  <c r="B65" i="3"/>
  <c r="C65" i="3" s="1"/>
  <c r="G65" i="3"/>
  <c r="B66" i="3"/>
  <c r="G66" i="3"/>
  <c r="B67" i="3"/>
  <c r="C67" i="3" s="1"/>
  <c r="G67" i="3"/>
  <c r="B68" i="3"/>
  <c r="G68" i="3"/>
  <c r="B69" i="3"/>
  <c r="C69" i="3" s="1"/>
  <c r="G69" i="3"/>
  <c r="B70" i="3"/>
  <c r="C70" i="3" s="1"/>
  <c r="G70" i="3"/>
  <c r="B71" i="3"/>
  <c r="C71" i="3" s="1"/>
  <c r="G71" i="3"/>
  <c r="B72" i="3"/>
  <c r="C72" i="3" s="1"/>
  <c r="G72" i="3"/>
  <c r="B73" i="3"/>
  <c r="C73" i="3" s="1"/>
  <c r="G73" i="3"/>
  <c r="B74" i="3"/>
  <c r="C74" i="3"/>
  <c r="G74" i="3"/>
  <c r="B75" i="3"/>
  <c r="C75" i="3" s="1"/>
  <c r="G75" i="3"/>
  <c r="B76" i="3"/>
  <c r="G76" i="3"/>
  <c r="B77" i="3"/>
  <c r="C77" i="3" s="1"/>
  <c r="G77" i="3"/>
  <c r="B78" i="3"/>
  <c r="G78" i="3"/>
  <c r="B79" i="3"/>
  <c r="C79" i="3" s="1"/>
  <c r="G79" i="3"/>
  <c r="B80" i="3"/>
  <c r="C80" i="3" s="1"/>
  <c r="G80" i="3"/>
  <c r="B81" i="3"/>
  <c r="C81" i="3" s="1"/>
  <c r="G81" i="3"/>
  <c r="B82" i="3"/>
  <c r="C82" i="3"/>
  <c r="G82" i="3"/>
  <c r="B83" i="3"/>
  <c r="C83" i="3" s="1"/>
  <c r="G83" i="3"/>
  <c r="B84" i="3"/>
  <c r="C84" i="3"/>
  <c r="G84" i="3"/>
  <c r="B85" i="3"/>
  <c r="C85" i="3" s="1"/>
  <c r="G85" i="3"/>
  <c r="B86" i="3"/>
  <c r="C86" i="3" s="1"/>
  <c r="G86" i="3"/>
  <c r="B87" i="3"/>
  <c r="C87" i="3" s="1"/>
  <c r="G87" i="3"/>
  <c r="B88" i="3"/>
  <c r="C88" i="3" s="1"/>
  <c r="G88" i="3"/>
  <c r="B89" i="3"/>
  <c r="C89" i="3" s="1"/>
  <c r="G89" i="3"/>
  <c r="B90" i="3"/>
  <c r="G90" i="3"/>
  <c r="B91" i="3"/>
  <c r="C91" i="3" s="1"/>
  <c r="G91" i="3"/>
  <c r="B92" i="3"/>
  <c r="C92" i="3"/>
  <c r="G92" i="3"/>
  <c r="B93" i="3"/>
  <c r="C93" i="3" s="1"/>
  <c r="G93" i="3"/>
  <c r="B94" i="3"/>
  <c r="C94" i="3" s="1"/>
  <c r="E94" i="3"/>
  <c r="F94" i="3" s="1"/>
  <c r="G94" i="3"/>
  <c r="B95" i="3"/>
  <c r="C95" i="3" s="1"/>
  <c r="G95" i="3"/>
  <c r="B96" i="3"/>
  <c r="C96" i="3" s="1"/>
  <c r="G96" i="3"/>
  <c r="B97" i="3"/>
  <c r="C97" i="3" s="1"/>
  <c r="G97" i="3"/>
  <c r="B98" i="3"/>
  <c r="C98" i="3"/>
  <c r="G98" i="3"/>
  <c r="B99" i="3"/>
  <c r="C99" i="3" s="1"/>
  <c r="G99" i="3"/>
  <c r="B100" i="3"/>
  <c r="C100" i="3"/>
  <c r="E100" i="3"/>
  <c r="F100" i="3" s="1"/>
  <c r="G100" i="3"/>
  <c r="B101" i="3"/>
  <c r="C101" i="3" s="1"/>
  <c r="G101" i="3"/>
  <c r="B102" i="3"/>
  <c r="C102" i="3" s="1"/>
  <c r="G102" i="3"/>
  <c r="B103" i="3"/>
  <c r="C103" i="3" s="1"/>
  <c r="G103" i="3"/>
  <c r="B104" i="3"/>
  <c r="C104" i="3" s="1"/>
  <c r="G104" i="3"/>
  <c r="B105" i="3"/>
  <c r="C105" i="3" s="1"/>
  <c r="G105" i="3"/>
  <c r="B106" i="3"/>
  <c r="G106" i="3"/>
  <c r="B107" i="3"/>
  <c r="C107" i="3" s="1"/>
  <c r="G107" i="3"/>
  <c r="G6" i="3"/>
  <c r="B6" i="3"/>
  <c r="B7" i="11"/>
  <c r="G7" i="11"/>
  <c r="B8" i="11"/>
  <c r="C8" i="11" s="1"/>
  <c r="G8" i="11"/>
  <c r="B9" i="11"/>
  <c r="C9" i="11" s="1"/>
  <c r="G9" i="11"/>
  <c r="B10" i="11"/>
  <c r="G10" i="11"/>
  <c r="B11" i="11"/>
  <c r="G11" i="11"/>
  <c r="B12" i="11"/>
  <c r="C12" i="11" s="1"/>
  <c r="G12" i="11"/>
  <c r="B13" i="11"/>
  <c r="C13" i="11" s="1"/>
  <c r="G13" i="11"/>
  <c r="B14" i="11"/>
  <c r="C14" i="11" s="1"/>
  <c r="G14" i="11"/>
  <c r="B15" i="11"/>
  <c r="C15" i="11"/>
  <c r="G15" i="11"/>
  <c r="B16" i="11"/>
  <c r="C16" i="11" s="1"/>
  <c r="G16" i="11"/>
  <c r="B17" i="11"/>
  <c r="C17" i="11" s="1"/>
  <c r="G17" i="11"/>
  <c r="B18" i="11"/>
  <c r="G18" i="11"/>
  <c r="B19" i="11"/>
  <c r="G19" i="11"/>
  <c r="B20" i="11"/>
  <c r="C20" i="11" s="1"/>
  <c r="G20" i="11"/>
  <c r="B21" i="11"/>
  <c r="C21" i="11" s="1"/>
  <c r="G21" i="11"/>
  <c r="B22" i="11"/>
  <c r="C22" i="11" s="1"/>
  <c r="G22" i="11"/>
  <c r="B23" i="11"/>
  <c r="G23" i="11"/>
  <c r="B24" i="11"/>
  <c r="C24" i="11"/>
  <c r="G24" i="11"/>
  <c r="B25" i="11"/>
  <c r="C25" i="11" s="1"/>
  <c r="G25" i="11"/>
  <c r="B26" i="11"/>
  <c r="G26" i="11"/>
  <c r="B27" i="11"/>
  <c r="G27" i="11"/>
  <c r="B28" i="11"/>
  <c r="G28" i="11"/>
  <c r="B29" i="11"/>
  <c r="C29" i="11" s="1"/>
  <c r="G29" i="11"/>
  <c r="B30" i="11"/>
  <c r="C30" i="11" s="1"/>
  <c r="E30" i="11"/>
  <c r="F30" i="11" s="1"/>
  <c r="G30" i="11"/>
  <c r="B31" i="11"/>
  <c r="G31" i="11"/>
  <c r="B32" i="11"/>
  <c r="C32" i="11" s="1"/>
  <c r="G32" i="11"/>
  <c r="B33" i="11"/>
  <c r="C33" i="11" s="1"/>
  <c r="G33" i="11"/>
  <c r="B34" i="11"/>
  <c r="G34" i="11"/>
  <c r="B35" i="11"/>
  <c r="G35" i="11"/>
  <c r="B36" i="11"/>
  <c r="G36" i="11"/>
  <c r="B37" i="11"/>
  <c r="C37" i="11" s="1"/>
  <c r="G37" i="11"/>
  <c r="B38" i="11"/>
  <c r="C38" i="11" s="1"/>
  <c r="G38" i="11"/>
  <c r="B39" i="11"/>
  <c r="G39" i="11"/>
  <c r="B40" i="11"/>
  <c r="G40" i="11"/>
  <c r="B41" i="11"/>
  <c r="C41" i="11" s="1"/>
  <c r="G41" i="11"/>
  <c r="B42" i="11"/>
  <c r="C42" i="11" s="1"/>
  <c r="G42" i="11"/>
  <c r="B43" i="11"/>
  <c r="G43" i="11"/>
  <c r="B44" i="11"/>
  <c r="G44" i="11"/>
  <c r="B45" i="11"/>
  <c r="C45" i="11" s="1"/>
  <c r="G45" i="11"/>
  <c r="B46" i="11"/>
  <c r="C46" i="11" s="1"/>
  <c r="G46" i="11"/>
  <c r="B47" i="11"/>
  <c r="G47" i="11"/>
  <c r="B48" i="11"/>
  <c r="C48" i="11"/>
  <c r="G48" i="11"/>
  <c r="B49" i="11"/>
  <c r="C49" i="11" s="1"/>
  <c r="G49" i="11"/>
  <c r="B50" i="11"/>
  <c r="G50" i="11"/>
  <c r="B51" i="11"/>
  <c r="G51" i="11"/>
  <c r="B52" i="11"/>
  <c r="C52" i="11" s="1"/>
  <c r="G52" i="11"/>
  <c r="B53" i="11"/>
  <c r="C53" i="11" s="1"/>
  <c r="G53" i="11"/>
  <c r="B54" i="11"/>
  <c r="C54" i="11" s="1"/>
  <c r="G54" i="11"/>
  <c r="B55" i="11"/>
  <c r="G55" i="11"/>
  <c r="B56" i="11"/>
  <c r="C56" i="11"/>
  <c r="G56" i="11"/>
  <c r="B57" i="11"/>
  <c r="C57" i="11" s="1"/>
  <c r="G57" i="11"/>
  <c r="B58" i="11"/>
  <c r="C58" i="11" s="1"/>
  <c r="G58" i="11"/>
  <c r="B59" i="11"/>
  <c r="C59" i="11"/>
  <c r="G59" i="11"/>
  <c r="B60" i="11"/>
  <c r="C60" i="11" s="1"/>
  <c r="G60" i="11"/>
  <c r="B61" i="11"/>
  <c r="C61" i="11" s="1"/>
  <c r="G61" i="11"/>
  <c r="B62" i="11"/>
  <c r="C62" i="11" s="1"/>
  <c r="G62" i="11"/>
  <c r="B63" i="11"/>
  <c r="G63" i="11"/>
  <c r="B64" i="11"/>
  <c r="G64" i="11"/>
  <c r="B65" i="11"/>
  <c r="C65" i="11" s="1"/>
  <c r="G65" i="11"/>
  <c r="B66" i="11"/>
  <c r="C66" i="11" s="1"/>
  <c r="G66" i="11"/>
  <c r="B67" i="11"/>
  <c r="C67" i="11"/>
  <c r="G67" i="11"/>
  <c r="B68" i="11"/>
  <c r="G68" i="11"/>
  <c r="B69" i="11"/>
  <c r="C69" i="11" s="1"/>
  <c r="G69" i="11"/>
  <c r="B70" i="11"/>
  <c r="C70" i="11" s="1"/>
  <c r="G70" i="11"/>
  <c r="B71" i="11"/>
  <c r="C71" i="11"/>
  <c r="G71" i="11"/>
  <c r="B72" i="11"/>
  <c r="G72" i="11"/>
  <c r="B73" i="11"/>
  <c r="C73" i="11" s="1"/>
  <c r="G73" i="11"/>
  <c r="B74" i="11"/>
  <c r="G74" i="11"/>
  <c r="B75" i="11"/>
  <c r="C75" i="11"/>
  <c r="G75" i="11"/>
  <c r="B76" i="11"/>
  <c r="G76" i="11"/>
  <c r="G6" i="11"/>
  <c r="B6" i="11"/>
  <c r="B7" i="1"/>
  <c r="G7" i="1"/>
  <c r="B8" i="1"/>
  <c r="C8" i="1" s="1"/>
  <c r="G8" i="1"/>
  <c r="B9" i="1"/>
  <c r="G9" i="1"/>
  <c r="B10" i="1"/>
  <c r="C10" i="1"/>
  <c r="G10" i="1"/>
  <c r="B11" i="1"/>
  <c r="G11" i="1"/>
  <c r="B12" i="1"/>
  <c r="G12" i="1"/>
  <c r="B13" i="1"/>
  <c r="G13" i="1"/>
  <c r="B14" i="1"/>
  <c r="C14" i="1"/>
  <c r="G14" i="1"/>
  <c r="B15" i="1"/>
  <c r="C15" i="1"/>
  <c r="G15" i="1"/>
  <c r="B16" i="1"/>
  <c r="C16" i="1" s="1"/>
  <c r="G16" i="1"/>
  <c r="B17" i="1"/>
  <c r="G17" i="1"/>
  <c r="B18" i="1"/>
  <c r="G18" i="1"/>
  <c r="B19" i="1"/>
  <c r="G19" i="1"/>
  <c r="B20" i="1"/>
  <c r="G20" i="1"/>
  <c r="B21" i="1"/>
  <c r="G21" i="1"/>
  <c r="B22" i="1"/>
  <c r="C22" i="1" s="1"/>
  <c r="G22" i="1"/>
  <c r="B23" i="1"/>
  <c r="G23" i="1"/>
  <c r="B24" i="1"/>
  <c r="C24" i="1"/>
  <c r="G24" i="1"/>
  <c r="B25" i="1"/>
  <c r="G25" i="1"/>
  <c r="B26" i="1"/>
  <c r="C26" i="1" s="1"/>
  <c r="G26" i="1"/>
  <c r="B27" i="1"/>
  <c r="G27" i="1"/>
  <c r="B28" i="1"/>
  <c r="G28" i="1"/>
  <c r="B29" i="1"/>
  <c r="G29" i="1"/>
  <c r="B30" i="1"/>
  <c r="G30" i="1"/>
  <c r="B31" i="1"/>
  <c r="G31" i="1"/>
  <c r="B32" i="1"/>
  <c r="G32" i="1"/>
  <c r="B33" i="1"/>
  <c r="G33" i="1"/>
  <c r="B34" i="1"/>
  <c r="C34" i="1" s="1"/>
  <c r="G34" i="1"/>
  <c r="B35" i="1"/>
  <c r="G35" i="1"/>
  <c r="B36" i="1"/>
  <c r="C36" i="1" s="1"/>
  <c r="G36" i="1"/>
  <c r="B37" i="1"/>
  <c r="G37" i="1"/>
  <c r="B38" i="1"/>
  <c r="G38" i="1"/>
  <c r="B39" i="1"/>
  <c r="G39" i="1"/>
  <c r="B40" i="1"/>
  <c r="C40" i="1" s="1"/>
  <c r="G40" i="1"/>
  <c r="B41" i="1"/>
  <c r="G41" i="1"/>
  <c r="B42" i="1"/>
  <c r="C42" i="1"/>
  <c r="G42" i="1"/>
  <c r="B43" i="1"/>
  <c r="G43" i="1"/>
  <c r="B44" i="1"/>
  <c r="C44" i="1" s="1"/>
  <c r="G44" i="1"/>
  <c r="B45" i="1"/>
  <c r="G45" i="1"/>
  <c r="B46" i="1"/>
  <c r="C46" i="1" s="1"/>
  <c r="G46" i="1"/>
  <c r="B47" i="1"/>
  <c r="C47" i="1"/>
  <c r="G47" i="1"/>
  <c r="B48" i="1"/>
  <c r="C48" i="1" s="1"/>
  <c r="G48" i="1"/>
  <c r="B49" i="1"/>
  <c r="G49" i="1"/>
  <c r="B50" i="1"/>
  <c r="G50" i="1"/>
  <c r="B51" i="1"/>
  <c r="G51" i="1"/>
  <c r="B52" i="1"/>
  <c r="G52" i="1"/>
  <c r="B53" i="1"/>
  <c r="G53" i="1"/>
  <c r="B54" i="1"/>
  <c r="G54" i="1"/>
  <c r="B55" i="1"/>
  <c r="G55" i="1"/>
  <c r="B56" i="1"/>
  <c r="G56" i="1"/>
  <c r="B57" i="1"/>
  <c r="G57" i="1"/>
  <c r="B58" i="1"/>
  <c r="G58" i="1"/>
  <c r="B59" i="1"/>
  <c r="G59" i="1"/>
  <c r="B60" i="1"/>
  <c r="C60" i="1" s="1"/>
  <c r="G60" i="1"/>
  <c r="B61" i="1"/>
  <c r="G61" i="1"/>
  <c r="B62" i="1"/>
  <c r="C62" i="1" s="1"/>
  <c r="G62" i="1"/>
  <c r="B63" i="1"/>
  <c r="C63" i="1"/>
  <c r="G63" i="1"/>
  <c r="B64" i="1"/>
  <c r="G64" i="1"/>
  <c r="B65" i="1"/>
  <c r="G65" i="1"/>
  <c r="B66" i="1"/>
  <c r="G66" i="1"/>
  <c r="B67" i="1"/>
  <c r="G67" i="1"/>
  <c r="B68" i="1"/>
  <c r="G68" i="1"/>
  <c r="B69" i="1"/>
  <c r="G69" i="1"/>
  <c r="B70" i="1"/>
  <c r="C70" i="1"/>
  <c r="G70" i="1"/>
  <c r="B71" i="1"/>
  <c r="G71" i="1"/>
  <c r="B72" i="1"/>
  <c r="C72" i="1" s="1"/>
  <c r="G72" i="1"/>
  <c r="B73" i="1"/>
  <c r="C73" i="1"/>
  <c r="G73" i="1"/>
  <c r="B74" i="1"/>
  <c r="G74" i="1"/>
  <c r="B75" i="1"/>
  <c r="G75" i="1"/>
  <c r="B76" i="1"/>
  <c r="G76" i="1"/>
  <c r="B77" i="1"/>
  <c r="C77" i="1"/>
  <c r="G77" i="1"/>
  <c r="B78" i="1"/>
  <c r="G78" i="1"/>
  <c r="B79" i="1"/>
  <c r="C79" i="1"/>
  <c r="G79" i="1"/>
  <c r="B80" i="1"/>
  <c r="G80" i="1"/>
  <c r="B81" i="1"/>
  <c r="G81" i="1"/>
  <c r="B82" i="1"/>
  <c r="G82" i="1"/>
  <c r="B83" i="1"/>
  <c r="C83" i="1"/>
  <c r="G83" i="1"/>
  <c r="B84" i="1"/>
  <c r="C84" i="1"/>
  <c r="G84" i="1"/>
  <c r="B85" i="1"/>
  <c r="G85" i="1"/>
  <c r="B86" i="1"/>
  <c r="C86" i="1"/>
  <c r="G86" i="1"/>
  <c r="B87" i="1"/>
  <c r="C87" i="1"/>
  <c r="G87" i="1"/>
  <c r="B88" i="1"/>
  <c r="G88" i="1"/>
  <c r="B89" i="1"/>
  <c r="G89" i="1"/>
  <c r="B90" i="1"/>
  <c r="C90" i="1" s="1"/>
  <c r="G90" i="1"/>
  <c r="B91" i="1"/>
  <c r="G91" i="1"/>
  <c r="B92" i="1"/>
  <c r="C92" i="1" s="1"/>
  <c r="G92" i="1"/>
  <c r="B93" i="1"/>
  <c r="G93" i="1"/>
  <c r="B94" i="1"/>
  <c r="C94" i="1" s="1"/>
  <c r="G94" i="1"/>
  <c r="B95" i="1"/>
  <c r="C95" i="1"/>
  <c r="G95" i="1"/>
  <c r="B96" i="1"/>
  <c r="C96" i="1" s="1"/>
  <c r="G96" i="1"/>
  <c r="B97" i="1"/>
  <c r="G97" i="1"/>
  <c r="B98" i="1"/>
  <c r="G98" i="1"/>
  <c r="B99" i="1"/>
  <c r="G99" i="1"/>
  <c r="B100" i="1"/>
  <c r="C100" i="1"/>
  <c r="G100" i="1"/>
  <c r="B101" i="1"/>
  <c r="G101" i="1"/>
  <c r="B102" i="1"/>
  <c r="G102" i="1"/>
  <c r="B103" i="1"/>
  <c r="G103" i="1"/>
  <c r="B104" i="1"/>
  <c r="C104" i="1"/>
  <c r="G104" i="1"/>
  <c r="B105" i="1"/>
  <c r="G105" i="1"/>
  <c r="B106" i="1"/>
  <c r="C106" i="1" s="1"/>
  <c r="G106" i="1"/>
  <c r="G6" i="1"/>
  <c r="B6" i="1"/>
  <c r="C72" i="11" l="1"/>
  <c r="E8" i="11"/>
  <c r="F8" i="11" s="1"/>
  <c r="E46" i="11"/>
  <c r="F46" i="11" s="1"/>
  <c r="E14" i="11"/>
  <c r="F14" i="11" s="1"/>
  <c r="C74" i="1"/>
  <c r="C71" i="1"/>
  <c r="C57" i="1"/>
  <c r="E57" i="1" s="1"/>
  <c r="F57" i="1" s="1"/>
  <c r="E42" i="1"/>
  <c r="F42" i="1" s="1"/>
  <c r="C105" i="1"/>
  <c r="C102" i="1"/>
  <c r="E102" i="1" s="1"/>
  <c r="F102" i="1" s="1"/>
  <c r="C99" i="1"/>
  <c r="E92" i="1"/>
  <c r="F92" i="1" s="1"/>
  <c r="C78" i="1"/>
  <c r="C69" i="1"/>
  <c r="C23" i="1"/>
  <c r="C9" i="1"/>
  <c r="E96" i="3"/>
  <c r="F96" i="3" s="1"/>
  <c r="E10" i="3"/>
  <c r="F10" i="3" s="1"/>
  <c r="E46" i="1"/>
  <c r="F46" i="1" s="1"/>
  <c r="E52" i="11"/>
  <c r="F52" i="11" s="1"/>
  <c r="E58" i="12"/>
  <c r="F58" i="12" s="1"/>
  <c r="E58" i="11"/>
  <c r="F58" i="11" s="1"/>
  <c r="E48" i="11"/>
  <c r="F48" i="11" s="1"/>
  <c r="E72" i="3"/>
  <c r="F72" i="3" s="1"/>
  <c r="E10" i="1"/>
  <c r="F10" i="1" s="1"/>
  <c r="E22" i="12"/>
  <c r="F22" i="12" s="1"/>
  <c r="E69" i="1"/>
  <c r="F69" i="1" s="1"/>
  <c r="E70" i="11"/>
  <c r="F70" i="11" s="1"/>
  <c r="E18" i="12"/>
  <c r="F18" i="12" s="1"/>
  <c r="E94" i="1"/>
  <c r="F94" i="1" s="1"/>
  <c r="C91" i="1"/>
  <c r="E91" i="1" s="1"/>
  <c r="F91" i="1" s="1"/>
  <c r="C82" i="1"/>
  <c r="E70" i="1"/>
  <c r="F70" i="1" s="1"/>
  <c r="C39" i="1"/>
  <c r="E14" i="1"/>
  <c r="F14" i="1" s="1"/>
  <c r="C36" i="11"/>
  <c r="E36" i="11" s="1"/>
  <c r="F36" i="11" s="1"/>
  <c r="C23" i="11"/>
  <c r="E23" i="11" s="1"/>
  <c r="F23" i="11" s="1"/>
  <c r="E16" i="11"/>
  <c r="F16" i="11" s="1"/>
  <c r="E64" i="3"/>
  <c r="F64" i="3" s="1"/>
  <c r="C50" i="3"/>
  <c r="C26" i="3"/>
  <c r="E26" i="3" s="1"/>
  <c r="F26" i="3" s="1"/>
  <c r="C53" i="12"/>
  <c r="C43" i="12"/>
  <c r="E36" i="12"/>
  <c r="F36" i="12" s="1"/>
  <c r="C30" i="12"/>
  <c r="E30" i="12" s="1"/>
  <c r="F30" i="12" s="1"/>
  <c r="E22" i="1"/>
  <c r="F22" i="1" s="1"/>
  <c r="E12" i="11"/>
  <c r="F12" i="11" s="1"/>
  <c r="H40" i="3"/>
  <c r="E92" i="3"/>
  <c r="F92" i="3" s="1"/>
  <c r="E90" i="1"/>
  <c r="F90" i="1" s="1"/>
  <c r="C19" i="1"/>
  <c r="E38" i="11"/>
  <c r="F38" i="11" s="1"/>
  <c r="E104" i="3"/>
  <c r="F104" i="3" s="1"/>
  <c r="E88" i="3"/>
  <c r="F88" i="3" s="1"/>
  <c r="E38" i="3"/>
  <c r="F38" i="3" s="1"/>
  <c r="E18" i="3"/>
  <c r="F18" i="3" s="1"/>
  <c r="C12" i="3"/>
  <c r="E12" i="3" s="1"/>
  <c r="F12" i="3" s="1"/>
  <c r="C55" i="12"/>
  <c r="E55" i="12" s="1"/>
  <c r="F55" i="12" s="1"/>
  <c r="C11" i="12"/>
  <c r="E11" i="12" s="1"/>
  <c r="F11" i="12" s="1"/>
  <c r="E17" i="12"/>
  <c r="F17" i="12" s="1"/>
  <c r="E77" i="1"/>
  <c r="F77" i="1" s="1"/>
  <c r="E60" i="1"/>
  <c r="F60" i="1" s="1"/>
  <c r="E26" i="1"/>
  <c r="F26" i="1" s="1"/>
  <c r="C21" i="1"/>
  <c r="C63" i="11"/>
  <c r="E60" i="11"/>
  <c r="F60" i="11" s="1"/>
  <c r="C40" i="11"/>
  <c r="E40" i="11" s="1"/>
  <c r="F40" i="11" s="1"/>
  <c r="C106" i="3"/>
  <c r="E106" i="3" s="1"/>
  <c r="F106" i="3" s="1"/>
  <c r="C90" i="3"/>
  <c r="E90" i="3" s="1"/>
  <c r="F90" i="3" s="1"/>
  <c r="H72" i="3"/>
  <c r="C20" i="3"/>
  <c r="E20" i="3" s="1"/>
  <c r="F20" i="3" s="1"/>
  <c r="E14" i="3"/>
  <c r="F14" i="3" s="1"/>
  <c r="C8" i="3"/>
  <c r="E8" i="3" s="1"/>
  <c r="F8" i="3" s="1"/>
  <c r="C10" i="12"/>
  <c r="E10" i="12" s="1"/>
  <c r="F10" i="12" s="1"/>
  <c r="H57" i="1"/>
  <c r="E56" i="11"/>
  <c r="F56" i="11" s="1"/>
  <c r="C103" i="1"/>
  <c r="E103" i="1" s="1"/>
  <c r="F103" i="1" s="1"/>
  <c r="C98" i="1"/>
  <c r="E98" i="1" s="1"/>
  <c r="F98" i="1" s="1"/>
  <c r="C93" i="1"/>
  <c r="C85" i="1"/>
  <c r="E72" i="1"/>
  <c r="F72" i="1" s="1"/>
  <c r="C58" i="1"/>
  <c r="E58" i="1" s="1"/>
  <c r="F58" i="1" s="1"/>
  <c r="C45" i="1"/>
  <c r="E45" i="1" s="1"/>
  <c r="F45" i="1" s="1"/>
  <c r="C37" i="1"/>
  <c r="E37" i="1" s="1"/>
  <c r="F37" i="1" s="1"/>
  <c r="C20" i="1"/>
  <c r="E20" i="1" s="1"/>
  <c r="F20" i="1" s="1"/>
  <c r="C17" i="1"/>
  <c r="E17" i="1" s="1"/>
  <c r="F17" i="1" s="1"/>
  <c r="C76" i="11"/>
  <c r="E76" i="11" s="1"/>
  <c r="F76" i="11" s="1"/>
  <c r="C68" i="11"/>
  <c r="E68" i="11" s="1"/>
  <c r="F68" i="11" s="1"/>
  <c r="E62" i="11"/>
  <c r="F62" i="11" s="1"/>
  <c r="C43" i="11"/>
  <c r="E43" i="11" s="1"/>
  <c r="F43" i="11" s="1"/>
  <c r="C28" i="11"/>
  <c r="E28" i="11" s="1"/>
  <c r="F28" i="11" s="1"/>
  <c r="E22" i="11"/>
  <c r="F22" i="11" s="1"/>
  <c r="E86" i="3"/>
  <c r="F86" i="3" s="1"/>
  <c r="C52" i="3"/>
  <c r="E52" i="3" s="1"/>
  <c r="F52" i="3" s="1"/>
  <c r="C42" i="3"/>
  <c r="C64" i="12"/>
  <c r="E64" i="12" s="1"/>
  <c r="F64" i="12" s="1"/>
  <c r="C56" i="12"/>
  <c r="E56" i="12" s="1"/>
  <c r="F56" i="12" s="1"/>
  <c r="C51" i="12"/>
  <c r="E51" i="12" s="1"/>
  <c r="F51" i="12" s="1"/>
  <c r="C12" i="12"/>
  <c r="E32" i="12"/>
  <c r="F32" i="12" s="1"/>
  <c r="E24" i="11"/>
  <c r="F24" i="11" s="1"/>
  <c r="H34" i="11"/>
  <c r="H24" i="1"/>
  <c r="E72" i="11"/>
  <c r="F72" i="11" s="1"/>
  <c r="E24" i="12"/>
  <c r="F24" i="12" s="1"/>
  <c r="E82" i="1"/>
  <c r="F82" i="1" s="1"/>
  <c r="E74" i="1"/>
  <c r="F74" i="1" s="1"/>
  <c r="C97" i="1"/>
  <c r="E97" i="1" s="1"/>
  <c r="F97" i="1" s="1"/>
  <c r="C89" i="1"/>
  <c r="E89" i="1" s="1"/>
  <c r="F89" i="1" s="1"/>
  <c r="E84" i="1"/>
  <c r="F84" i="1" s="1"/>
  <c r="C81" i="1"/>
  <c r="E81" i="1" s="1"/>
  <c r="F81" i="1" s="1"/>
  <c r="C76" i="1"/>
  <c r="C68" i="1"/>
  <c r="E68" i="1" s="1"/>
  <c r="F68" i="1" s="1"/>
  <c r="C65" i="1"/>
  <c r="E65" i="1" s="1"/>
  <c r="F65" i="1" s="1"/>
  <c r="C53" i="1"/>
  <c r="E53" i="1" s="1"/>
  <c r="F53" i="1" s="1"/>
  <c r="C30" i="1"/>
  <c r="E30" i="1" s="1"/>
  <c r="F30" i="1" s="1"/>
  <c r="E75" i="11"/>
  <c r="F75" i="11" s="1"/>
  <c r="H60" i="12"/>
  <c r="H16" i="12"/>
  <c r="E9" i="12"/>
  <c r="F9" i="12" s="1"/>
  <c r="H104" i="1"/>
  <c r="H66" i="11"/>
  <c r="E32" i="11"/>
  <c r="F32" i="11" s="1"/>
  <c r="H77" i="3"/>
  <c r="E74" i="3"/>
  <c r="F74" i="3" s="1"/>
  <c r="H54" i="12"/>
  <c r="C52" i="12"/>
  <c r="E52" i="12" s="1"/>
  <c r="F52" i="12" s="1"/>
  <c r="H49" i="12"/>
  <c r="E26" i="12"/>
  <c r="F26" i="12" s="1"/>
  <c r="E13" i="12"/>
  <c r="F13" i="12" s="1"/>
  <c r="H89" i="1"/>
  <c r="H106" i="1"/>
  <c r="H88" i="1"/>
  <c r="E86" i="1"/>
  <c r="F86" i="1" s="1"/>
  <c r="E78" i="1"/>
  <c r="F78" i="1" s="1"/>
  <c r="H40" i="11"/>
  <c r="H25" i="11"/>
  <c r="E70" i="3"/>
  <c r="F70" i="3" s="1"/>
  <c r="H9" i="3"/>
  <c r="E60" i="12"/>
  <c r="F60" i="12" s="1"/>
  <c r="E54" i="12"/>
  <c r="F54" i="12" s="1"/>
  <c r="E20" i="12"/>
  <c r="F20" i="12" s="1"/>
  <c r="E106" i="1"/>
  <c r="F106" i="1" s="1"/>
  <c r="C101" i="1"/>
  <c r="E101" i="1" s="1"/>
  <c r="F101" i="1" s="1"/>
  <c r="C88" i="1"/>
  <c r="E88" i="1" s="1"/>
  <c r="F88" i="1" s="1"/>
  <c r="C80" i="1"/>
  <c r="E80" i="1" s="1"/>
  <c r="F80" i="1" s="1"/>
  <c r="C75" i="1"/>
  <c r="C61" i="1"/>
  <c r="E61" i="1" s="1"/>
  <c r="F61" i="1" s="1"/>
  <c r="C35" i="1"/>
  <c r="H25" i="1"/>
  <c r="H105" i="3"/>
  <c r="E80" i="3"/>
  <c r="F80" i="3" s="1"/>
  <c r="C66" i="3"/>
  <c r="E66" i="3" s="1"/>
  <c r="F66" i="3" s="1"/>
  <c r="C36" i="3"/>
  <c r="E36" i="3" s="1"/>
  <c r="F36" i="3" s="1"/>
  <c r="E30" i="3"/>
  <c r="F30" i="3" s="1"/>
  <c r="E24" i="3"/>
  <c r="F24" i="3" s="1"/>
  <c r="C62" i="12"/>
  <c r="E62" i="12" s="1"/>
  <c r="F62" i="12" s="1"/>
  <c r="C42" i="12"/>
  <c r="E42" i="12" s="1"/>
  <c r="F42" i="12" s="1"/>
  <c r="C39" i="12"/>
  <c r="E39" i="12" s="1"/>
  <c r="F39" i="12" s="1"/>
  <c r="C15" i="12"/>
  <c r="E15" i="12" s="1"/>
  <c r="F15" i="12" s="1"/>
  <c r="E96" i="1"/>
  <c r="F96" i="1" s="1"/>
  <c r="H76" i="1"/>
  <c r="H69" i="1"/>
  <c r="H97" i="1"/>
  <c r="H87" i="1"/>
  <c r="H79" i="1"/>
  <c r="H95" i="1"/>
  <c r="H6" i="1"/>
  <c r="I6" i="1" s="1"/>
  <c r="H16" i="1"/>
  <c r="H80" i="1"/>
  <c r="H72" i="1"/>
  <c r="C66" i="1"/>
  <c r="E66" i="1" s="1"/>
  <c r="F66" i="1" s="1"/>
  <c r="C64" i="1"/>
  <c r="E64" i="1" s="1"/>
  <c r="F64" i="1" s="1"/>
  <c r="C52" i="1"/>
  <c r="H48" i="1"/>
  <c r="E34" i="1"/>
  <c r="F34" i="1" s="1"/>
  <c r="C29" i="1"/>
  <c r="H18" i="1"/>
  <c r="E16" i="1"/>
  <c r="F16" i="1" s="1"/>
  <c r="H10" i="1"/>
  <c r="E8" i="1"/>
  <c r="F8" i="1" s="1"/>
  <c r="H50" i="11"/>
  <c r="H47" i="11"/>
  <c r="C44" i="11"/>
  <c r="E44" i="11" s="1"/>
  <c r="F44" i="11" s="1"/>
  <c r="H38" i="11"/>
  <c r="H35" i="11"/>
  <c r="H81" i="3"/>
  <c r="C78" i="3"/>
  <c r="H57" i="3"/>
  <c r="H8" i="12"/>
  <c r="H73" i="3"/>
  <c r="H96" i="1"/>
  <c r="C37" i="12"/>
  <c r="C8" i="12"/>
  <c r="H65" i="1"/>
  <c r="H63" i="1"/>
  <c r="C59" i="1"/>
  <c r="E59" i="1" s="1"/>
  <c r="F59" i="1" s="1"/>
  <c r="C54" i="1"/>
  <c r="C51" i="1"/>
  <c r="E48" i="1"/>
  <c r="F48" i="1" s="1"/>
  <c r="H45" i="1"/>
  <c r="C43" i="1"/>
  <c r="E43" i="1" s="1"/>
  <c r="F43" i="1" s="1"/>
  <c r="C41" i="1"/>
  <c r="E41" i="1" s="1"/>
  <c r="F41" i="1" s="1"/>
  <c r="H38" i="1"/>
  <c r="E36" i="1"/>
  <c r="F36" i="1" s="1"/>
  <c r="C31" i="1"/>
  <c r="E31" i="1" s="1"/>
  <c r="F31" i="1" s="1"/>
  <c r="H28" i="1"/>
  <c r="H20" i="1"/>
  <c r="C18" i="1"/>
  <c r="E18" i="1" s="1"/>
  <c r="F18" i="1" s="1"/>
  <c r="H15" i="1"/>
  <c r="C13" i="1"/>
  <c r="E13" i="1" s="1"/>
  <c r="F13" i="1" s="1"/>
  <c r="H46" i="11"/>
  <c r="H43" i="11"/>
  <c r="C7" i="11"/>
  <c r="E102" i="3"/>
  <c r="F102" i="3" s="1"/>
  <c r="H99" i="3"/>
  <c r="E84" i="3"/>
  <c r="F84" i="3" s="1"/>
  <c r="C46" i="12"/>
  <c r="H33" i="12"/>
  <c r="H23" i="12"/>
  <c r="H18" i="12"/>
  <c r="H10" i="12"/>
  <c r="H41" i="3"/>
  <c r="H92" i="1"/>
  <c r="H51" i="1"/>
  <c r="H67" i="1"/>
  <c r="E54" i="1"/>
  <c r="F54" i="1" s="1"/>
  <c r="H50" i="1"/>
  <c r="H47" i="1"/>
  <c r="H33" i="1"/>
  <c r="C28" i="1"/>
  <c r="C25" i="1"/>
  <c r="H22" i="1"/>
  <c r="H69" i="11"/>
  <c r="H52" i="11"/>
  <c r="H15" i="11"/>
  <c r="H12" i="11"/>
  <c r="H9" i="11"/>
  <c r="H92" i="3"/>
  <c r="H86" i="3"/>
  <c r="H83" i="3"/>
  <c r="C21" i="3"/>
  <c r="H15" i="3"/>
  <c r="H6" i="12"/>
  <c r="I6" i="12" s="1"/>
  <c r="H14" i="12"/>
  <c r="H38" i="12"/>
  <c r="H46" i="12"/>
  <c r="H12" i="12"/>
  <c r="H44" i="12"/>
  <c r="H13" i="12"/>
  <c r="H20" i="12"/>
  <c r="H52" i="12"/>
  <c r="H21" i="12"/>
  <c r="H53" i="12"/>
  <c r="H29" i="12"/>
  <c r="H61" i="12"/>
  <c r="H56" i="12"/>
  <c r="H45" i="12"/>
  <c r="H42" i="12"/>
  <c r="H39" i="12"/>
  <c r="H28" i="12"/>
  <c r="H65" i="11"/>
  <c r="H94" i="1"/>
  <c r="H54" i="1"/>
  <c r="C50" i="11"/>
  <c r="E50" i="11"/>
  <c r="F50" i="11" s="1"/>
  <c r="E104" i="1"/>
  <c r="F104" i="1" s="1"/>
  <c r="H71" i="1"/>
  <c r="C67" i="1"/>
  <c r="E67" i="1" s="1"/>
  <c r="F67" i="1" s="1"/>
  <c r="E63" i="1"/>
  <c r="F63" i="1" s="1"/>
  <c r="C56" i="1"/>
  <c r="E56" i="1" s="1"/>
  <c r="F56" i="1" s="1"/>
  <c r="H40" i="1"/>
  <c r="C38" i="1"/>
  <c r="H35" i="1"/>
  <c r="C33" i="1"/>
  <c r="H30" i="1"/>
  <c r="H27" i="1"/>
  <c r="H17" i="1"/>
  <c r="H9" i="1"/>
  <c r="C64" i="11"/>
  <c r="H58" i="11"/>
  <c r="C18" i="11"/>
  <c r="E18" i="11"/>
  <c r="F18" i="11" s="1"/>
  <c r="H6" i="3"/>
  <c r="I6" i="3" s="1"/>
  <c r="H16" i="3"/>
  <c r="H48" i="3"/>
  <c r="H80" i="3"/>
  <c r="H17" i="3"/>
  <c r="H24" i="3"/>
  <c r="H56" i="3"/>
  <c r="H88" i="3"/>
  <c r="H25" i="3"/>
  <c r="H32" i="3"/>
  <c r="H64" i="3"/>
  <c r="H96" i="3"/>
  <c r="H33" i="3"/>
  <c r="H65" i="3"/>
  <c r="H101" i="3"/>
  <c r="H98" i="3"/>
  <c r="H95" i="3"/>
  <c r="H89" i="3"/>
  <c r="H49" i="3"/>
  <c r="H42" i="3"/>
  <c r="H39" i="3"/>
  <c r="H20" i="3"/>
  <c r="C9" i="3"/>
  <c r="H64" i="12"/>
  <c r="H59" i="12"/>
  <c r="H90" i="1"/>
  <c r="H61" i="1"/>
  <c r="H41" i="1"/>
  <c r="E100" i="1"/>
  <c r="F100" i="1" s="1"/>
  <c r="H101" i="1"/>
  <c r="H83" i="1"/>
  <c r="H77" i="1"/>
  <c r="H75" i="1"/>
  <c r="C50" i="1"/>
  <c r="H44" i="1"/>
  <c r="H37" i="1"/>
  <c r="E33" i="1"/>
  <c r="F33" i="1" s="1"/>
  <c r="H19" i="1"/>
  <c r="C12" i="1"/>
  <c r="H10" i="11"/>
  <c r="H74" i="11"/>
  <c r="H71" i="11"/>
  <c r="H68" i="11"/>
  <c r="H63" i="11"/>
  <c r="H60" i="11"/>
  <c r="H55" i="11"/>
  <c r="H42" i="11"/>
  <c r="H27" i="11"/>
  <c r="H21" i="11"/>
  <c r="H17" i="11"/>
  <c r="E15" i="11"/>
  <c r="F15" i="11" s="1"/>
  <c r="H8" i="11"/>
  <c r="H58" i="3"/>
  <c r="H55" i="3"/>
  <c r="H29" i="3"/>
  <c r="H26" i="3"/>
  <c r="H33" i="11"/>
  <c r="H13" i="1"/>
  <c r="E76" i="1"/>
  <c r="F76" i="1" s="1"/>
  <c r="H99" i="1"/>
  <c r="H85" i="1"/>
  <c r="H73" i="1"/>
  <c r="H93" i="1"/>
  <c r="H64" i="1"/>
  <c r="H46" i="1"/>
  <c r="E40" i="1"/>
  <c r="F40" i="1" s="1"/>
  <c r="E35" i="1"/>
  <c r="F35" i="1" s="1"/>
  <c r="H32" i="1"/>
  <c r="H26" i="1"/>
  <c r="E24" i="1"/>
  <c r="F24" i="1" s="1"/>
  <c r="H11" i="1"/>
  <c r="H76" i="11"/>
  <c r="C74" i="11"/>
  <c r="H32" i="11"/>
  <c r="C27" i="11"/>
  <c r="C62" i="3"/>
  <c r="H45" i="3"/>
  <c r="H37" i="12"/>
  <c r="H100" i="1"/>
  <c r="H59" i="1"/>
  <c r="E29" i="1"/>
  <c r="F29" i="1" s="1"/>
  <c r="C19" i="12"/>
  <c r="H103" i="1"/>
  <c r="H81" i="1"/>
  <c r="H105" i="1"/>
  <c r="H91" i="1"/>
  <c r="E62" i="1"/>
  <c r="F62" i="1" s="1"/>
  <c r="H49" i="1"/>
  <c r="C55" i="1"/>
  <c r="E55" i="1" s="1"/>
  <c r="F55" i="1" s="1"/>
  <c r="H52" i="1"/>
  <c r="C49" i="1"/>
  <c r="E44" i="1"/>
  <c r="F44" i="1" s="1"/>
  <c r="H39" i="1"/>
  <c r="C32" i="1"/>
  <c r="E32" i="1" s="1"/>
  <c r="F32" i="1" s="1"/>
  <c r="C11" i="1"/>
  <c r="H8" i="1"/>
  <c r="H73" i="11"/>
  <c r="E71" i="11"/>
  <c r="F71" i="11" s="1"/>
  <c r="H41" i="11"/>
  <c r="C39" i="11"/>
  <c r="H29" i="11"/>
  <c r="H23" i="11"/>
  <c r="H20" i="11"/>
  <c r="H97" i="3"/>
  <c r="H74" i="3"/>
  <c r="H71" i="3"/>
  <c r="C68" i="3"/>
  <c r="E68" i="3" s="1"/>
  <c r="F68" i="3" s="1"/>
  <c r="H61" i="3"/>
  <c r="H56" i="1"/>
  <c r="H104" i="3"/>
  <c r="H36" i="12"/>
  <c r="H70" i="3"/>
  <c r="H67" i="3"/>
  <c r="E58" i="3"/>
  <c r="F58" i="3" s="1"/>
  <c r="H54" i="3"/>
  <c r="H51" i="3"/>
  <c r="E42" i="3"/>
  <c r="F42" i="3" s="1"/>
  <c r="H38" i="3"/>
  <c r="H35" i="3"/>
  <c r="H23" i="3"/>
  <c r="H14" i="3"/>
  <c r="H11" i="3"/>
  <c r="H8" i="3"/>
  <c r="H51" i="12"/>
  <c r="C33" i="12"/>
  <c r="H30" i="12"/>
  <c r="H15" i="12"/>
  <c r="H7" i="12"/>
  <c r="H26" i="11"/>
  <c r="E85" i="1"/>
  <c r="F85" i="1" s="1"/>
  <c r="E83" i="1"/>
  <c r="F83" i="1" s="1"/>
  <c r="E75" i="1"/>
  <c r="F75" i="1" s="1"/>
  <c r="E73" i="1"/>
  <c r="F73" i="1" s="1"/>
  <c r="H70" i="1"/>
  <c r="H66" i="1"/>
  <c r="H62" i="1"/>
  <c r="H58" i="1"/>
  <c r="H34" i="1"/>
  <c r="H23" i="1"/>
  <c r="H21" i="1"/>
  <c r="E15" i="1"/>
  <c r="F15" i="1" s="1"/>
  <c r="H12" i="1"/>
  <c r="H7" i="1"/>
  <c r="H72" i="11"/>
  <c r="H70" i="11"/>
  <c r="E63" i="11"/>
  <c r="F63" i="11" s="1"/>
  <c r="C55" i="11"/>
  <c r="H48" i="11"/>
  <c r="C35" i="11"/>
  <c r="C26" i="11"/>
  <c r="E26" i="11"/>
  <c r="F26" i="11" s="1"/>
  <c r="E20" i="11"/>
  <c r="F20" i="11" s="1"/>
  <c r="H14" i="11"/>
  <c r="H107" i="3"/>
  <c r="H76" i="3"/>
  <c r="H60" i="3"/>
  <c r="H44" i="3"/>
  <c r="C32" i="3"/>
  <c r="C17" i="3"/>
  <c r="H58" i="12"/>
  <c r="H48" i="12"/>
  <c r="H32" i="12"/>
  <c r="H25" i="12"/>
  <c r="E21" i="12"/>
  <c r="F21" i="12" s="1"/>
  <c r="H57" i="11"/>
  <c r="E105" i="1"/>
  <c r="F105" i="1" s="1"/>
  <c r="H102" i="1"/>
  <c r="H98" i="1"/>
  <c r="E93" i="1"/>
  <c r="F93" i="1" s="1"/>
  <c r="H86" i="1"/>
  <c r="H84" i="1"/>
  <c r="H82" i="1"/>
  <c r="H78" i="1"/>
  <c r="H74" i="1"/>
  <c r="H68" i="1"/>
  <c r="H60" i="1"/>
  <c r="H43" i="1"/>
  <c r="E39" i="1"/>
  <c r="F39" i="1" s="1"/>
  <c r="H36" i="1"/>
  <c r="E19" i="1"/>
  <c r="F19" i="1" s="1"/>
  <c r="H14" i="1"/>
  <c r="C7" i="1"/>
  <c r="E7" i="1" s="1"/>
  <c r="F7" i="1" s="1"/>
  <c r="H75" i="11"/>
  <c r="H62" i="11"/>
  <c r="H54" i="11"/>
  <c r="H51" i="11"/>
  <c r="H37" i="11"/>
  <c r="H31" i="11"/>
  <c r="H28" i="11"/>
  <c r="H16" i="11"/>
  <c r="H11" i="11"/>
  <c r="H100" i="3"/>
  <c r="E98" i="3"/>
  <c r="F98" i="3" s="1"/>
  <c r="H94" i="3"/>
  <c r="H85" i="3"/>
  <c r="H82" i="3"/>
  <c r="H79" i="3"/>
  <c r="C76" i="3"/>
  <c r="E76" i="3" s="1"/>
  <c r="F76" i="3" s="1"/>
  <c r="H66" i="3"/>
  <c r="H63" i="3"/>
  <c r="C60" i="3"/>
  <c r="E60" i="3" s="1"/>
  <c r="F60" i="3" s="1"/>
  <c r="H50" i="3"/>
  <c r="H47" i="3"/>
  <c r="C44" i="3"/>
  <c r="E44" i="3" s="1"/>
  <c r="F44" i="3" s="1"/>
  <c r="H34" i="3"/>
  <c r="H31" i="3"/>
  <c r="H28" i="3"/>
  <c r="H22" i="3"/>
  <c r="H10" i="3"/>
  <c r="H63" i="12"/>
  <c r="C48" i="12"/>
  <c r="H41" i="12"/>
  <c r="H35" i="12"/>
  <c r="E28" i="12"/>
  <c r="F28" i="12" s="1"/>
  <c r="C25" i="12"/>
  <c r="H22" i="12"/>
  <c r="H17" i="12"/>
  <c r="H9" i="12"/>
  <c r="H18" i="11"/>
  <c r="H67" i="11"/>
  <c r="H64" i="11"/>
  <c r="H59" i="11"/>
  <c r="H56" i="11"/>
  <c r="E54" i="11"/>
  <c r="F54" i="11" s="1"/>
  <c r="C51" i="11"/>
  <c r="E51" i="11" s="1"/>
  <c r="F51" i="11" s="1"/>
  <c r="H45" i="11"/>
  <c r="C34" i="11"/>
  <c r="C31" i="11"/>
  <c r="E31" i="11" s="1"/>
  <c r="F31" i="11" s="1"/>
  <c r="H22" i="11"/>
  <c r="C11" i="11"/>
  <c r="H106" i="3"/>
  <c r="H103" i="3"/>
  <c r="H91" i="3"/>
  <c r="H69" i="3"/>
  <c r="H53" i="3"/>
  <c r="H37" i="3"/>
  <c r="E28" i="3"/>
  <c r="F28" i="3" s="1"/>
  <c r="C22" i="3"/>
  <c r="H19" i="3"/>
  <c r="E16" i="3"/>
  <c r="F16" i="3" s="1"/>
  <c r="H13" i="3"/>
  <c r="H7" i="3"/>
  <c r="I7" i="3" s="1"/>
  <c r="I8" i="3" s="1"/>
  <c r="H55" i="12"/>
  <c r="H50" i="12"/>
  <c r="H47" i="12"/>
  <c r="C35" i="12"/>
  <c r="H27" i="12"/>
  <c r="H24" i="12"/>
  <c r="H49" i="11"/>
  <c r="H39" i="11"/>
  <c r="H36" i="11"/>
  <c r="H24" i="11"/>
  <c r="H19" i="11"/>
  <c r="H13" i="11"/>
  <c r="H7" i="11"/>
  <c r="H84" i="3"/>
  <c r="E82" i="3"/>
  <c r="F82" i="3" s="1"/>
  <c r="H78" i="3"/>
  <c r="H75" i="3"/>
  <c r="H62" i="3"/>
  <c r="H59" i="3"/>
  <c r="E50" i="3"/>
  <c r="F50" i="3" s="1"/>
  <c r="H46" i="3"/>
  <c r="H43" i="3"/>
  <c r="E34" i="3"/>
  <c r="F34" i="3" s="1"/>
  <c r="H30" i="3"/>
  <c r="H21" i="3"/>
  <c r="H43" i="12"/>
  <c r="H34" i="12"/>
  <c r="H11" i="12"/>
  <c r="H55" i="1"/>
  <c r="H53" i="1"/>
  <c r="E47" i="1"/>
  <c r="F47" i="1" s="1"/>
  <c r="H42" i="1"/>
  <c r="H31" i="1"/>
  <c r="H29" i="1"/>
  <c r="C27" i="1"/>
  <c r="E9" i="1"/>
  <c r="F9" i="1" s="1"/>
  <c r="H6" i="11"/>
  <c r="I6" i="11" s="1"/>
  <c r="H61" i="11"/>
  <c r="E59" i="11"/>
  <c r="F59" i="11" s="1"/>
  <c r="H53" i="11"/>
  <c r="H44" i="11"/>
  <c r="H30" i="11"/>
  <c r="C19" i="11"/>
  <c r="C10" i="11"/>
  <c r="H102" i="3"/>
  <c r="H93" i="3"/>
  <c r="H90" i="3"/>
  <c r="H87" i="3"/>
  <c r="H68" i="3"/>
  <c r="H52" i="3"/>
  <c r="E46" i="3"/>
  <c r="F46" i="3" s="1"/>
  <c r="H36" i="3"/>
  <c r="H27" i="3"/>
  <c r="H18" i="3"/>
  <c r="H12" i="3"/>
  <c r="H62" i="12"/>
  <c r="H57" i="12"/>
  <c r="E50" i="12"/>
  <c r="F50" i="12" s="1"/>
  <c r="H40" i="12"/>
  <c r="E34" i="12"/>
  <c r="F34" i="12" s="1"/>
  <c r="H31" i="12"/>
  <c r="H26" i="12"/>
  <c r="H19" i="12"/>
  <c r="E29" i="3"/>
  <c r="F29" i="3" s="1"/>
  <c r="E63" i="12"/>
  <c r="F63" i="12" s="1"/>
  <c r="E61" i="12"/>
  <c r="F61" i="12" s="1"/>
  <c r="E31" i="12"/>
  <c r="F31" i="12" s="1"/>
  <c r="E29" i="12"/>
  <c r="F29" i="12" s="1"/>
  <c r="E23" i="12"/>
  <c r="F23" i="12" s="1"/>
  <c r="E33" i="3"/>
  <c r="F33" i="3" s="1"/>
  <c r="E13" i="3"/>
  <c r="F13" i="3" s="1"/>
  <c r="C47" i="12"/>
  <c r="E47" i="12" s="1"/>
  <c r="F47" i="12" s="1"/>
  <c r="C45" i="12"/>
  <c r="E45" i="12" s="1"/>
  <c r="F45" i="12" s="1"/>
  <c r="E43" i="12"/>
  <c r="F43" i="12" s="1"/>
  <c r="E41" i="12"/>
  <c r="F41" i="12" s="1"/>
  <c r="C7" i="12"/>
  <c r="E7" i="12" s="1"/>
  <c r="F7" i="12" s="1"/>
  <c r="E56" i="3"/>
  <c r="F56" i="3" s="1"/>
  <c r="E48" i="3"/>
  <c r="F48" i="3" s="1"/>
  <c r="E40" i="3"/>
  <c r="F40" i="3" s="1"/>
  <c r="E23" i="1"/>
  <c r="F23" i="1" s="1"/>
  <c r="E21" i="1"/>
  <c r="F21" i="1" s="1"/>
  <c r="E67" i="11"/>
  <c r="F67" i="11" s="1"/>
  <c r="C47" i="11"/>
  <c r="E47" i="11" s="1"/>
  <c r="F47" i="11" s="1"/>
  <c r="E42" i="11"/>
  <c r="F42" i="11" s="1"/>
  <c r="E25" i="3"/>
  <c r="F25" i="3" s="1"/>
  <c r="E49" i="12"/>
  <c r="F49" i="12" s="1"/>
  <c r="E40" i="12"/>
  <c r="F40" i="12" s="1"/>
  <c r="E38" i="12"/>
  <c r="F38" i="12" s="1"/>
  <c r="E16" i="12"/>
  <c r="F16" i="12" s="1"/>
  <c r="E14" i="12"/>
  <c r="F14" i="12" s="1"/>
  <c r="C59" i="12"/>
  <c r="E59" i="12" s="1"/>
  <c r="F59" i="12" s="1"/>
  <c r="C57" i="12"/>
  <c r="E57" i="12" s="1"/>
  <c r="F57" i="12" s="1"/>
  <c r="E53" i="12"/>
  <c r="F53" i="12" s="1"/>
  <c r="C27" i="12"/>
  <c r="E27" i="12" s="1"/>
  <c r="F27" i="12" s="1"/>
  <c r="E44" i="12"/>
  <c r="F44" i="12" s="1"/>
  <c r="E12" i="12"/>
  <c r="F12" i="12" s="1"/>
  <c r="I7" i="12"/>
  <c r="I8" i="12" s="1"/>
  <c r="I9" i="12" s="1"/>
  <c r="I10" i="12" s="1"/>
  <c r="I7" i="1"/>
  <c r="I8" i="1" s="1"/>
  <c r="E105" i="3"/>
  <c r="F105" i="3" s="1"/>
  <c r="E101" i="3"/>
  <c r="F101" i="3" s="1"/>
  <c r="E97" i="3"/>
  <c r="F97" i="3" s="1"/>
  <c r="E93" i="3"/>
  <c r="F93" i="3" s="1"/>
  <c r="E89" i="3"/>
  <c r="F89" i="3" s="1"/>
  <c r="E85" i="3"/>
  <c r="F85" i="3" s="1"/>
  <c r="E81" i="3"/>
  <c r="F81" i="3" s="1"/>
  <c r="E77" i="3"/>
  <c r="F77" i="3" s="1"/>
  <c r="E73" i="3"/>
  <c r="F73" i="3" s="1"/>
  <c r="E69" i="3"/>
  <c r="F69" i="3" s="1"/>
  <c r="E65" i="3"/>
  <c r="F65" i="3" s="1"/>
  <c r="E61" i="3"/>
  <c r="F61" i="3" s="1"/>
  <c r="E57" i="3"/>
  <c r="F57" i="3" s="1"/>
  <c r="E53" i="3"/>
  <c r="F53" i="3" s="1"/>
  <c r="E49" i="3"/>
  <c r="F49" i="3" s="1"/>
  <c r="E45" i="3"/>
  <c r="F45" i="3" s="1"/>
  <c r="E41" i="3"/>
  <c r="F41" i="3" s="1"/>
  <c r="E37" i="3"/>
  <c r="F37" i="3" s="1"/>
  <c r="E107" i="3"/>
  <c r="F107" i="3" s="1"/>
  <c r="E103" i="3"/>
  <c r="F103" i="3" s="1"/>
  <c r="E99" i="3"/>
  <c r="F99" i="3" s="1"/>
  <c r="E95" i="3"/>
  <c r="F95" i="3" s="1"/>
  <c r="E91" i="3"/>
  <c r="F91" i="3" s="1"/>
  <c r="E87" i="3"/>
  <c r="F87" i="3" s="1"/>
  <c r="E83" i="3"/>
  <c r="F83" i="3" s="1"/>
  <c r="E79" i="3"/>
  <c r="F79" i="3" s="1"/>
  <c r="E75" i="3"/>
  <c r="F75" i="3" s="1"/>
  <c r="E71" i="3"/>
  <c r="F71" i="3" s="1"/>
  <c r="E67" i="3"/>
  <c r="F67" i="3" s="1"/>
  <c r="E63" i="3"/>
  <c r="F63" i="3" s="1"/>
  <c r="E59" i="3"/>
  <c r="F59" i="3" s="1"/>
  <c r="E55" i="3"/>
  <c r="F55" i="3" s="1"/>
  <c r="E51" i="3"/>
  <c r="F51" i="3" s="1"/>
  <c r="E47" i="3"/>
  <c r="F47" i="3" s="1"/>
  <c r="E43" i="3"/>
  <c r="F43" i="3" s="1"/>
  <c r="E39" i="3"/>
  <c r="F39" i="3" s="1"/>
  <c r="E35" i="3"/>
  <c r="F35" i="3" s="1"/>
  <c r="E31" i="3"/>
  <c r="F31" i="3" s="1"/>
  <c r="E27" i="3"/>
  <c r="F27" i="3" s="1"/>
  <c r="E23" i="3"/>
  <c r="F23" i="3" s="1"/>
  <c r="E19" i="3"/>
  <c r="F19" i="3" s="1"/>
  <c r="E15" i="3"/>
  <c r="F15" i="3" s="1"/>
  <c r="E11" i="3"/>
  <c r="F11" i="3" s="1"/>
  <c r="E7" i="3"/>
  <c r="F7" i="3" s="1"/>
  <c r="E66" i="11"/>
  <c r="F66" i="11" s="1"/>
  <c r="E73" i="11"/>
  <c r="F73" i="11" s="1"/>
  <c r="E69" i="11"/>
  <c r="F69" i="11" s="1"/>
  <c r="E65" i="11"/>
  <c r="F65" i="11" s="1"/>
  <c r="E61" i="11"/>
  <c r="F61" i="11" s="1"/>
  <c r="E57" i="11"/>
  <c r="F57" i="11" s="1"/>
  <c r="E53" i="11"/>
  <c r="F53" i="11" s="1"/>
  <c r="E49" i="11"/>
  <c r="F49" i="11" s="1"/>
  <c r="E45" i="11"/>
  <c r="F45" i="11" s="1"/>
  <c r="E41" i="11"/>
  <c r="F41" i="11" s="1"/>
  <c r="E37" i="11"/>
  <c r="F37" i="11" s="1"/>
  <c r="E33" i="11"/>
  <c r="F33" i="11" s="1"/>
  <c r="E29" i="11"/>
  <c r="F29" i="11" s="1"/>
  <c r="E25" i="11"/>
  <c r="F25" i="11" s="1"/>
  <c r="E21" i="11"/>
  <c r="F21" i="11" s="1"/>
  <c r="E17" i="11"/>
  <c r="F17" i="11" s="1"/>
  <c r="E13" i="11"/>
  <c r="F13" i="11" s="1"/>
  <c r="E9" i="11"/>
  <c r="F9" i="11" s="1"/>
  <c r="E79" i="1"/>
  <c r="F79" i="1" s="1"/>
  <c r="E71" i="1"/>
  <c r="F71" i="1" s="1"/>
  <c r="E99" i="1"/>
  <c r="F99" i="1" s="1"/>
  <c r="E95" i="1"/>
  <c r="F95" i="1" s="1"/>
  <c r="E87" i="1"/>
  <c r="F87" i="1" s="1"/>
  <c r="B446" i="16"/>
  <c r="D446" i="16" s="1"/>
  <c r="C446" i="16"/>
  <c r="G446" i="16"/>
  <c r="B447" i="16"/>
  <c r="D447" i="16" s="1"/>
  <c r="G447" i="16"/>
  <c r="B448" i="16"/>
  <c r="D448" i="16" s="1"/>
  <c r="C448" i="16"/>
  <c r="G448" i="16"/>
  <c r="B449" i="16"/>
  <c r="D449" i="16" s="1"/>
  <c r="C449" i="16"/>
  <c r="G449" i="16"/>
  <c r="B450" i="16"/>
  <c r="D450" i="16" s="1"/>
  <c r="C450" i="16"/>
  <c r="G450" i="16"/>
  <c r="B451" i="16"/>
  <c r="D451" i="16" s="1"/>
  <c r="C451" i="16"/>
  <c r="G451" i="16"/>
  <c r="B452" i="16"/>
  <c r="D452" i="16" s="1"/>
  <c r="G452" i="16"/>
  <c r="B453" i="16"/>
  <c r="D453" i="16" s="1"/>
  <c r="C453" i="16"/>
  <c r="G453" i="16"/>
  <c r="B454" i="16"/>
  <c r="D454" i="16" s="1"/>
  <c r="G454" i="16"/>
  <c r="B455" i="16"/>
  <c r="D455" i="16" s="1"/>
  <c r="C455" i="16"/>
  <c r="G455" i="16"/>
  <c r="B456" i="16"/>
  <c r="D456" i="16" s="1"/>
  <c r="G456" i="16"/>
  <c r="B457" i="16"/>
  <c r="D457" i="16" s="1"/>
  <c r="C457" i="16"/>
  <c r="G457" i="16"/>
  <c r="B458" i="16"/>
  <c r="D458" i="16" s="1"/>
  <c r="C458" i="16"/>
  <c r="G458" i="16"/>
  <c r="B459" i="16"/>
  <c r="D459" i="16" s="1"/>
  <c r="C459" i="16"/>
  <c r="G459" i="16"/>
  <c r="B460" i="16"/>
  <c r="D460" i="16" s="1"/>
  <c r="G460" i="16"/>
  <c r="B461" i="16"/>
  <c r="D461" i="16" s="1"/>
  <c r="C461" i="16"/>
  <c r="G461" i="16"/>
  <c r="B462" i="16"/>
  <c r="D462" i="16" s="1"/>
  <c r="G462" i="16"/>
  <c r="B463" i="16"/>
  <c r="D463" i="16" s="1"/>
  <c r="C463" i="16"/>
  <c r="G463" i="16"/>
  <c r="B7" i="16"/>
  <c r="C7" i="16"/>
  <c r="E7" i="16"/>
  <c r="F7" i="16" s="1"/>
  <c r="G7" i="16"/>
  <c r="B8" i="16"/>
  <c r="C8" i="16"/>
  <c r="E8" i="16"/>
  <c r="F8" i="16" s="1"/>
  <c r="G8" i="16"/>
  <c r="B9" i="16"/>
  <c r="C9" i="16"/>
  <c r="E9" i="16"/>
  <c r="F9" i="16" s="1"/>
  <c r="G9" i="16"/>
  <c r="B10" i="16"/>
  <c r="G10" i="16"/>
  <c r="B11" i="16"/>
  <c r="C11" i="16"/>
  <c r="G11" i="16"/>
  <c r="B12" i="16"/>
  <c r="C12" i="16"/>
  <c r="G12" i="16"/>
  <c r="B13" i="16"/>
  <c r="C13" i="16"/>
  <c r="G13" i="16"/>
  <c r="B14" i="16"/>
  <c r="G14" i="16"/>
  <c r="B15" i="16"/>
  <c r="C15" i="16"/>
  <c r="G15" i="16"/>
  <c r="B16" i="16"/>
  <c r="C16" i="16"/>
  <c r="E16" i="16"/>
  <c r="F16" i="16" s="1"/>
  <c r="G16" i="16"/>
  <c r="B17" i="16"/>
  <c r="C17" i="16"/>
  <c r="G17" i="16"/>
  <c r="B18" i="16"/>
  <c r="G18" i="16"/>
  <c r="B19" i="16"/>
  <c r="C19" i="16"/>
  <c r="G19" i="16"/>
  <c r="B20" i="16"/>
  <c r="C20" i="16"/>
  <c r="G20" i="16"/>
  <c r="B21" i="16"/>
  <c r="C21" i="16"/>
  <c r="G21" i="16"/>
  <c r="B22" i="16"/>
  <c r="G22" i="16"/>
  <c r="B23" i="16"/>
  <c r="C23" i="16"/>
  <c r="G23" i="16"/>
  <c r="B24" i="16"/>
  <c r="C24" i="16"/>
  <c r="G24" i="16"/>
  <c r="B25" i="16"/>
  <c r="C25" i="16"/>
  <c r="E25" i="16"/>
  <c r="F25" i="16" s="1"/>
  <c r="G25" i="16"/>
  <c r="B26" i="16"/>
  <c r="D26" i="16" s="1"/>
  <c r="G26" i="16"/>
  <c r="B27" i="16"/>
  <c r="D27" i="16" s="1"/>
  <c r="G27" i="16"/>
  <c r="B28" i="16"/>
  <c r="D28" i="16" s="1"/>
  <c r="C28" i="16"/>
  <c r="G28" i="16"/>
  <c r="B29" i="16"/>
  <c r="D29" i="16" s="1"/>
  <c r="G29" i="16"/>
  <c r="B30" i="16"/>
  <c r="D30" i="16" s="1"/>
  <c r="G30" i="16"/>
  <c r="B31" i="16"/>
  <c r="D31" i="16" s="1"/>
  <c r="C31" i="16"/>
  <c r="G31" i="16"/>
  <c r="B32" i="16"/>
  <c r="D32" i="16" s="1"/>
  <c r="G32" i="16"/>
  <c r="B33" i="16"/>
  <c r="D33" i="16" s="1"/>
  <c r="C33" i="16"/>
  <c r="G33" i="16"/>
  <c r="B34" i="16"/>
  <c r="D34" i="16" s="1"/>
  <c r="G34" i="16"/>
  <c r="B35" i="16"/>
  <c r="D35" i="16" s="1"/>
  <c r="G35" i="16"/>
  <c r="B36" i="16"/>
  <c r="D36" i="16" s="1"/>
  <c r="C36" i="16"/>
  <c r="G36" i="16"/>
  <c r="B37" i="16"/>
  <c r="D37" i="16" s="1"/>
  <c r="G37" i="16"/>
  <c r="B38" i="16"/>
  <c r="D38" i="16" s="1"/>
  <c r="G38" i="16"/>
  <c r="B39" i="16"/>
  <c r="D39" i="16" s="1"/>
  <c r="C39" i="16"/>
  <c r="G39" i="16"/>
  <c r="B40" i="16"/>
  <c r="D40" i="16" s="1"/>
  <c r="G40" i="16"/>
  <c r="B41" i="16"/>
  <c r="D41" i="16" s="1"/>
  <c r="C41" i="16"/>
  <c r="G41" i="16"/>
  <c r="B42" i="16"/>
  <c r="D42" i="16" s="1"/>
  <c r="G42" i="16"/>
  <c r="B43" i="16"/>
  <c r="D43" i="16" s="1"/>
  <c r="C43" i="16"/>
  <c r="G43" i="16"/>
  <c r="B44" i="16"/>
  <c r="D44" i="16" s="1"/>
  <c r="G44" i="16"/>
  <c r="B45" i="16"/>
  <c r="D45" i="16" s="1"/>
  <c r="C45" i="16"/>
  <c r="G45" i="16"/>
  <c r="B46" i="16"/>
  <c r="D46" i="16" s="1"/>
  <c r="G46" i="16"/>
  <c r="B47" i="16"/>
  <c r="D47" i="16" s="1"/>
  <c r="G47" i="16"/>
  <c r="B48" i="16"/>
  <c r="D48" i="16" s="1"/>
  <c r="C48" i="16"/>
  <c r="G48" i="16"/>
  <c r="B49" i="16"/>
  <c r="D49" i="16" s="1"/>
  <c r="G49" i="16"/>
  <c r="B50" i="16"/>
  <c r="D50" i="16" s="1"/>
  <c r="G50" i="16"/>
  <c r="B51" i="16"/>
  <c r="D51" i="16" s="1"/>
  <c r="C51" i="16"/>
  <c r="G51" i="16"/>
  <c r="B52" i="16"/>
  <c r="D52" i="16" s="1"/>
  <c r="G52" i="16"/>
  <c r="B53" i="16"/>
  <c r="D53" i="16" s="1"/>
  <c r="C53" i="16"/>
  <c r="G53" i="16"/>
  <c r="B54" i="16"/>
  <c r="D54" i="16" s="1"/>
  <c r="G54" i="16"/>
  <c r="B55" i="16"/>
  <c r="D55" i="16" s="1"/>
  <c r="G55" i="16"/>
  <c r="B56" i="16"/>
  <c r="D56" i="16" s="1"/>
  <c r="C56" i="16"/>
  <c r="G56" i="16"/>
  <c r="B57" i="16"/>
  <c r="D57" i="16" s="1"/>
  <c r="G57" i="16"/>
  <c r="B58" i="16"/>
  <c r="D58" i="16" s="1"/>
  <c r="G58" i="16"/>
  <c r="B59" i="16"/>
  <c r="D59" i="16" s="1"/>
  <c r="C59" i="16"/>
  <c r="G59" i="16"/>
  <c r="B60" i="16"/>
  <c r="D60" i="16" s="1"/>
  <c r="G60" i="16"/>
  <c r="B61" i="16"/>
  <c r="D61" i="16" s="1"/>
  <c r="C61" i="16"/>
  <c r="G61" i="16"/>
  <c r="B62" i="16"/>
  <c r="D62" i="16" s="1"/>
  <c r="G62" i="16"/>
  <c r="B63" i="16"/>
  <c r="D63" i="16" s="1"/>
  <c r="G63" i="16"/>
  <c r="B64" i="16"/>
  <c r="D64" i="16" s="1"/>
  <c r="C64" i="16"/>
  <c r="G64" i="16"/>
  <c r="B65" i="16"/>
  <c r="D65" i="16" s="1"/>
  <c r="G65" i="16"/>
  <c r="B66" i="16"/>
  <c r="D66" i="16" s="1"/>
  <c r="G66" i="16"/>
  <c r="B67" i="16"/>
  <c r="G67" i="16"/>
  <c r="B68" i="16"/>
  <c r="D68" i="16" s="1"/>
  <c r="C68" i="16"/>
  <c r="G68" i="16"/>
  <c r="B69" i="16"/>
  <c r="D69" i="16" s="1"/>
  <c r="G69" i="16"/>
  <c r="B70" i="16"/>
  <c r="D70" i="16" s="1"/>
  <c r="G70" i="16"/>
  <c r="B71" i="16"/>
  <c r="D71" i="16" s="1"/>
  <c r="C71" i="16"/>
  <c r="G71" i="16"/>
  <c r="B72" i="16"/>
  <c r="D72" i="16" s="1"/>
  <c r="G72" i="16"/>
  <c r="B73" i="16"/>
  <c r="D73" i="16" s="1"/>
  <c r="C73" i="16"/>
  <c r="G73" i="16"/>
  <c r="B74" i="16"/>
  <c r="D74" i="16" s="1"/>
  <c r="G74" i="16"/>
  <c r="B75" i="16"/>
  <c r="D75" i="16" s="1"/>
  <c r="G75" i="16"/>
  <c r="B76" i="16"/>
  <c r="D76" i="16" s="1"/>
  <c r="G76" i="16"/>
  <c r="B77" i="16"/>
  <c r="D77" i="16" s="1"/>
  <c r="C77" i="16"/>
  <c r="G77" i="16"/>
  <c r="B78" i="16"/>
  <c r="D78" i="16" s="1"/>
  <c r="G78" i="16"/>
  <c r="B79" i="16"/>
  <c r="D79" i="16" s="1"/>
  <c r="G79" i="16"/>
  <c r="B80" i="16"/>
  <c r="D80" i="16" s="1"/>
  <c r="G80" i="16"/>
  <c r="B81" i="16"/>
  <c r="D81" i="16" s="1"/>
  <c r="C81" i="16"/>
  <c r="G81" i="16"/>
  <c r="B82" i="16"/>
  <c r="D82" i="16" s="1"/>
  <c r="G82" i="16"/>
  <c r="B83" i="16"/>
  <c r="G83" i="16"/>
  <c r="B84" i="16"/>
  <c r="D84" i="16" s="1"/>
  <c r="G84" i="16"/>
  <c r="B85" i="16"/>
  <c r="D85" i="16" s="1"/>
  <c r="C85" i="16"/>
  <c r="G85" i="16"/>
  <c r="B86" i="16"/>
  <c r="D86" i="16" s="1"/>
  <c r="G86" i="16"/>
  <c r="B87" i="16"/>
  <c r="G87" i="16"/>
  <c r="B88" i="16"/>
  <c r="D88" i="16" s="1"/>
  <c r="G88" i="16"/>
  <c r="B89" i="16"/>
  <c r="D89" i="16" s="1"/>
  <c r="E89" i="16" s="1"/>
  <c r="F89" i="16" s="1"/>
  <c r="C89" i="16"/>
  <c r="G89" i="16"/>
  <c r="B90" i="16"/>
  <c r="D90" i="16" s="1"/>
  <c r="G90" i="16"/>
  <c r="B91" i="16"/>
  <c r="D91" i="16" s="1"/>
  <c r="C91" i="16"/>
  <c r="G91" i="16"/>
  <c r="B92" i="16"/>
  <c r="D92" i="16" s="1"/>
  <c r="G92" i="16"/>
  <c r="B93" i="16"/>
  <c r="D93" i="16" s="1"/>
  <c r="C93" i="16"/>
  <c r="G93" i="16"/>
  <c r="B94" i="16"/>
  <c r="D94" i="16" s="1"/>
  <c r="G94" i="16"/>
  <c r="B95" i="16"/>
  <c r="D95" i="16" s="1"/>
  <c r="G95" i="16"/>
  <c r="B96" i="16"/>
  <c r="D96" i="16" s="1"/>
  <c r="C96" i="16"/>
  <c r="G96" i="16"/>
  <c r="B97" i="16"/>
  <c r="D97" i="16" s="1"/>
  <c r="G97" i="16"/>
  <c r="B98" i="16"/>
  <c r="D98" i="16" s="1"/>
  <c r="G98" i="16"/>
  <c r="B99" i="16"/>
  <c r="G99" i="16"/>
  <c r="B100" i="16"/>
  <c r="D100" i="16" s="1"/>
  <c r="C100" i="16"/>
  <c r="G100" i="16"/>
  <c r="B101" i="16"/>
  <c r="D101" i="16" s="1"/>
  <c r="G101" i="16"/>
  <c r="B102" i="16"/>
  <c r="D102" i="16" s="1"/>
  <c r="G102" i="16"/>
  <c r="B103" i="16"/>
  <c r="D103" i="16" s="1"/>
  <c r="C103" i="16"/>
  <c r="G103" i="16"/>
  <c r="B104" i="16"/>
  <c r="D104" i="16" s="1"/>
  <c r="G104" i="16"/>
  <c r="B105" i="16"/>
  <c r="D105" i="16" s="1"/>
  <c r="C105" i="16"/>
  <c r="G105" i="16"/>
  <c r="B106" i="16"/>
  <c r="D106" i="16" s="1"/>
  <c r="G106" i="16"/>
  <c r="B107" i="16"/>
  <c r="G107" i="16"/>
  <c r="B108" i="16"/>
  <c r="D108" i="16" s="1"/>
  <c r="G108" i="16"/>
  <c r="B109" i="16"/>
  <c r="D109" i="16" s="1"/>
  <c r="C109" i="16"/>
  <c r="G109" i="16"/>
  <c r="B110" i="16"/>
  <c r="D110" i="16" s="1"/>
  <c r="G110" i="16"/>
  <c r="B111" i="16"/>
  <c r="D111" i="16" s="1"/>
  <c r="G111" i="16"/>
  <c r="B112" i="16"/>
  <c r="G112" i="16"/>
  <c r="B113" i="16"/>
  <c r="D113" i="16" s="1"/>
  <c r="G113" i="16"/>
  <c r="B114" i="16"/>
  <c r="D114" i="16" s="1"/>
  <c r="G114" i="16"/>
  <c r="B115" i="16"/>
  <c r="D115" i="16" s="1"/>
  <c r="G115" i="16"/>
  <c r="B116" i="16"/>
  <c r="G116" i="16"/>
  <c r="B117" i="16"/>
  <c r="D117" i="16" s="1"/>
  <c r="C117" i="16"/>
  <c r="G117" i="16"/>
  <c r="B118" i="16"/>
  <c r="D118" i="16" s="1"/>
  <c r="G118" i="16"/>
  <c r="B119" i="16"/>
  <c r="D119" i="16" s="1"/>
  <c r="G119" i="16"/>
  <c r="B120" i="16"/>
  <c r="D120" i="16" s="1"/>
  <c r="C120" i="16"/>
  <c r="G120" i="16"/>
  <c r="B121" i="16"/>
  <c r="D121" i="16" s="1"/>
  <c r="G121" i="16"/>
  <c r="B122" i="16"/>
  <c r="D122" i="16" s="1"/>
  <c r="C122" i="16"/>
  <c r="G122" i="16"/>
  <c r="B123" i="16"/>
  <c r="D123" i="16" s="1"/>
  <c r="G123" i="16"/>
  <c r="B124" i="16"/>
  <c r="G124" i="16"/>
  <c r="B125" i="16"/>
  <c r="D125" i="16" s="1"/>
  <c r="C125" i="16"/>
  <c r="G125" i="16"/>
  <c r="B126" i="16"/>
  <c r="D126" i="16" s="1"/>
  <c r="G126" i="16"/>
  <c r="B127" i="16"/>
  <c r="D127" i="16" s="1"/>
  <c r="G127" i="16"/>
  <c r="B128" i="16"/>
  <c r="D128" i="16" s="1"/>
  <c r="C128" i="16"/>
  <c r="G128" i="16"/>
  <c r="B129" i="16"/>
  <c r="D129" i="16" s="1"/>
  <c r="G129" i="16"/>
  <c r="B130" i="16"/>
  <c r="D130" i="16" s="1"/>
  <c r="C130" i="16"/>
  <c r="G130" i="16"/>
  <c r="B131" i="16"/>
  <c r="D131" i="16" s="1"/>
  <c r="G131" i="16"/>
  <c r="B132" i="16"/>
  <c r="D132" i="16" s="1"/>
  <c r="G132" i="16"/>
  <c r="B133" i="16"/>
  <c r="D133" i="16" s="1"/>
  <c r="G133" i="16"/>
  <c r="B134" i="16"/>
  <c r="D134" i="16" s="1"/>
  <c r="G134" i="16"/>
  <c r="B135" i="16"/>
  <c r="D135" i="16" s="1"/>
  <c r="C135" i="16"/>
  <c r="G135" i="16"/>
  <c r="B136" i="16"/>
  <c r="D136" i="16" s="1"/>
  <c r="G136" i="16"/>
  <c r="B137" i="16"/>
  <c r="D137" i="16" s="1"/>
  <c r="C137" i="16"/>
  <c r="G137" i="16"/>
  <c r="B138" i="16"/>
  <c r="D138" i="16" s="1"/>
  <c r="G138" i="16"/>
  <c r="B139" i="16"/>
  <c r="D139" i="16" s="1"/>
  <c r="G139" i="16"/>
  <c r="B140" i="16"/>
  <c r="G140" i="16"/>
  <c r="B141" i="16"/>
  <c r="D141" i="16" s="1"/>
  <c r="G141" i="16"/>
  <c r="B142" i="16"/>
  <c r="D142" i="16" s="1"/>
  <c r="G142" i="16"/>
  <c r="B143" i="16"/>
  <c r="D143" i="16" s="1"/>
  <c r="C143" i="16"/>
  <c r="G143" i="16"/>
  <c r="B144" i="16"/>
  <c r="D144" i="16" s="1"/>
  <c r="G144" i="16"/>
  <c r="B145" i="16"/>
  <c r="D145" i="16" s="1"/>
  <c r="G145" i="16"/>
  <c r="B146" i="16"/>
  <c r="D146" i="16" s="1"/>
  <c r="C146" i="16"/>
  <c r="G146" i="16"/>
  <c r="B147" i="16"/>
  <c r="D147" i="16" s="1"/>
  <c r="G147" i="16"/>
  <c r="B148" i="16"/>
  <c r="G148" i="16"/>
  <c r="B149" i="16"/>
  <c r="D149" i="16" s="1"/>
  <c r="G149" i="16"/>
  <c r="B150" i="16"/>
  <c r="D150" i="16" s="1"/>
  <c r="G150" i="16"/>
  <c r="B151" i="16"/>
  <c r="D151" i="16" s="1"/>
  <c r="C151" i="16"/>
  <c r="G151" i="16"/>
  <c r="B152" i="16"/>
  <c r="D152" i="16" s="1"/>
  <c r="G152" i="16"/>
  <c r="B153" i="16"/>
  <c r="D153" i="16" s="1"/>
  <c r="C153" i="16"/>
  <c r="G153" i="16"/>
  <c r="B154" i="16"/>
  <c r="D154" i="16" s="1"/>
  <c r="G154" i="16"/>
  <c r="B155" i="16"/>
  <c r="D155" i="16" s="1"/>
  <c r="C155" i="16"/>
  <c r="G155" i="16"/>
  <c r="B156" i="16"/>
  <c r="G156" i="16"/>
  <c r="B157" i="16"/>
  <c r="G157" i="16"/>
  <c r="B158" i="16"/>
  <c r="D158" i="16" s="1"/>
  <c r="G158" i="16"/>
  <c r="B159" i="16"/>
  <c r="D159" i="16" s="1"/>
  <c r="C159" i="16"/>
  <c r="G159" i="16"/>
  <c r="B160" i="16"/>
  <c r="G160" i="16"/>
  <c r="B161" i="16"/>
  <c r="D161" i="16" s="1"/>
  <c r="C161" i="16"/>
  <c r="G161" i="16"/>
  <c r="B162" i="16"/>
  <c r="D162" i="16" s="1"/>
  <c r="G162" i="16"/>
  <c r="B163" i="16"/>
  <c r="D163" i="16" s="1"/>
  <c r="G163" i="16"/>
  <c r="B164" i="16"/>
  <c r="G164" i="16"/>
  <c r="B165" i="16"/>
  <c r="D165" i="16" s="1"/>
  <c r="C165" i="16"/>
  <c r="G165" i="16"/>
  <c r="B166" i="16"/>
  <c r="D166" i="16" s="1"/>
  <c r="G166" i="16"/>
  <c r="B167" i="16"/>
  <c r="D167" i="16" s="1"/>
  <c r="C167" i="16"/>
  <c r="G167" i="16"/>
  <c r="B168" i="16"/>
  <c r="G168" i="16"/>
  <c r="B169" i="16"/>
  <c r="D169" i="16" s="1"/>
  <c r="C169" i="16"/>
  <c r="G169" i="16"/>
  <c r="B170" i="16"/>
  <c r="D170" i="16" s="1"/>
  <c r="G170" i="16"/>
  <c r="B171" i="16"/>
  <c r="G171" i="16"/>
  <c r="B172" i="16"/>
  <c r="D172" i="16" s="1"/>
  <c r="G172" i="16"/>
  <c r="B173" i="16"/>
  <c r="D173" i="16" s="1"/>
  <c r="C173" i="16"/>
  <c r="G173" i="16"/>
  <c r="B174" i="16"/>
  <c r="D174" i="16" s="1"/>
  <c r="G174" i="16"/>
  <c r="B175" i="16"/>
  <c r="G175" i="16"/>
  <c r="B176" i="16"/>
  <c r="G176" i="16"/>
  <c r="B177" i="16"/>
  <c r="D177" i="16" s="1"/>
  <c r="G177" i="16"/>
  <c r="B178" i="16"/>
  <c r="D178" i="16" s="1"/>
  <c r="C178" i="16"/>
  <c r="G178" i="16"/>
  <c r="B179" i="16"/>
  <c r="G179" i="16"/>
  <c r="B180" i="16"/>
  <c r="G180" i="16"/>
  <c r="B181" i="16"/>
  <c r="G181" i="16"/>
  <c r="B182" i="16"/>
  <c r="G182" i="16"/>
  <c r="B183" i="16"/>
  <c r="D183" i="16" s="1"/>
  <c r="G183" i="16"/>
  <c r="B184" i="16"/>
  <c r="G184" i="16"/>
  <c r="B185" i="16"/>
  <c r="D185" i="16" s="1"/>
  <c r="G185" i="16"/>
  <c r="B186" i="16"/>
  <c r="D186" i="16" s="1"/>
  <c r="C186" i="16"/>
  <c r="G186" i="16"/>
  <c r="B187" i="16"/>
  <c r="G187" i="16"/>
  <c r="B188" i="16"/>
  <c r="G188" i="16"/>
  <c r="B189" i="16"/>
  <c r="G189" i="16"/>
  <c r="B190" i="16"/>
  <c r="G190" i="16"/>
  <c r="B191" i="16"/>
  <c r="D191" i="16" s="1"/>
  <c r="G191" i="16"/>
  <c r="B192" i="16"/>
  <c r="G192" i="16"/>
  <c r="B193" i="16"/>
  <c r="D193" i="16" s="1"/>
  <c r="G193" i="16"/>
  <c r="B194" i="16"/>
  <c r="D194" i="16" s="1"/>
  <c r="C194" i="16"/>
  <c r="G194" i="16"/>
  <c r="B195" i="16"/>
  <c r="G195" i="16"/>
  <c r="B196" i="16"/>
  <c r="G196" i="16"/>
  <c r="B197" i="16"/>
  <c r="G197" i="16"/>
  <c r="B198" i="16"/>
  <c r="G198" i="16"/>
  <c r="B199" i="16"/>
  <c r="D199" i="16" s="1"/>
  <c r="G199" i="16"/>
  <c r="B200" i="16"/>
  <c r="G200" i="16"/>
  <c r="B201" i="16"/>
  <c r="D201" i="16" s="1"/>
  <c r="G201" i="16"/>
  <c r="B202" i="16"/>
  <c r="D202" i="16" s="1"/>
  <c r="G202" i="16"/>
  <c r="B203" i="16"/>
  <c r="G203" i="16"/>
  <c r="B204" i="16"/>
  <c r="D204" i="16" s="1"/>
  <c r="C204" i="16"/>
  <c r="G204" i="16"/>
  <c r="B205" i="16"/>
  <c r="G205" i="16"/>
  <c r="B206" i="16"/>
  <c r="D206" i="16" s="1"/>
  <c r="G206" i="16"/>
  <c r="B207" i="16"/>
  <c r="D207" i="16" s="1"/>
  <c r="G207" i="16"/>
  <c r="B208" i="16"/>
  <c r="G208" i="16"/>
  <c r="B209" i="16"/>
  <c r="G209" i="16"/>
  <c r="B210" i="16"/>
  <c r="G210" i="16"/>
  <c r="B211" i="16"/>
  <c r="G211" i="16"/>
  <c r="B212" i="16"/>
  <c r="D212" i="16" s="1"/>
  <c r="C212" i="16"/>
  <c r="G212" i="16"/>
  <c r="B213" i="16"/>
  <c r="G213" i="16"/>
  <c r="B214" i="16"/>
  <c r="D214" i="16" s="1"/>
  <c r="G214" i="16"/>
  <c r="B215" i="16"/>
  <c r="D215" i="16" s="1"/>
  <c r="G215" i="16"/>
  <c r="B216" i="16"/>
  <c r="G216" i="16"/>
  <c r="B217" i="16"/>
  <c r="D217" i="16" s="1"/>
  <c r="G217" i="16"/>
  <c r="B218" i="16"/>
  <c r="G218" i="16"/>
  <c r="B219" i="16"/>
  <c r="G219" i="16"/>
  <c r="B220" i="16"/>
  <c r="D220" i="16" s="1"/>
  <c r="C220" i="16"/>
  <c r="G220" i="16"/>
  <c r="B221" i="16"/>
  <c r="G221" i="16"/>
  <c r="B222" i="16"/>
  <c r="D222" i="16" s="1"/>
  <c r="G222" i="16"/>
  <c r="B223" i="16"/>
  <c r="D223" i="16" s="1"/>
  <c r="G223" i="16"/>
  <c r="B224" i="16"/>
  <c r="G224" i="16"/>
  <c r="B225" i="16"/>
  <c r="G225" i="16"/>
  <c r="B226" i="16"/>
  <c r="G226" i="16"/>
  <c r="B227" i="16"/>
  <c r="G227" i="16"/>
  <c r="B228" i="16"/>
  <c r="D228" i="16" s="1"/>
  <c r="C228" i="16"/>
  <c r="G228" i="16"/>
  <c r="B229" i="16"/>
  <c r="G229" i="16"/>
  <c r="B230" i="16"/>
  <c r="D230" i="16" s="1"/>
  <c r="G230" i="16"/>
  <c r="B231" i="16"/>
  <c r="D231" i="16" s="1"/>
  <c r="G231" i="16"/>
  <c r="B232" i="16"/>
  <c r="G232" i="16"/>
  <c r="B233" i="16"/>
  <c r="D233" i="16" s="1"/>
  <c r="G233" i="16"/>
  <c r="B234" i="16"/>
  <c r="G234" i="16"/>
  <c r="B235" i="16"/>
  <c r="G235" i="16"/>
  <c r="B236" i="16"/>
  <c r="D236" i="16" s="1"/>
  <c r="C236" i="16"/>
  <c r="G236" i="16"/>
  <c r="B237" i="16"/>
  <c r="G237" i="16"/>
  <c r="B238" i="16"/>
  <c r="D238" i="16" s="1"/>
  <c r="G238" i="16"/>
  <c r="B239" i="16"/>
  <c r="D239" i="16" s="1"/>
  <c r="G239" i="16"/>
  <c r="B240" i="16"/>
  <c r="G240" i="16"/>
  <c r="B241" i="16"/>
  <c r="G241" i="16"/>
  <c r="B242" i="16"/>
  <c r="G242" i="16"/>
  <c r="B243" i="16"/>
  <c r="G243" i="16"/>
  <c r="B244" i="16"/>
  <c r="D244" i="16" s="1"/>
  <c r="C244" i="16"/>
  <c r="G244" i="16"/>
  <c r="B245" i="16"/>
  <c r="G245" i="16"/>
  <c r="B246" i="16"/>
  <c r="D246" i="16" s="1"/>
  <c r="G246" i="16"/>
  <c r="B247" i="16"/>
  <c r="D247" i="16" s="1"/>
  <c r="G247" i="16"/>
  <c r="B248" i="16"/>
  <c r="G248" i="16"/>
  <c r="B249" i="16"/>
  <c r="D249" i="16" s="1"/>
  <c r="G249" i="16"/>
  <c r="B250" i="16"/>
  <c r="G250" i="16"/>
  <c r="B251" i="16"/>
  <c r="D251" i="16" s="1"/>
  <c r="C251" i="16"/>
  <c r="G251" i="16"/>
  <c r="B252" i="16"/>
  <c r="G252" i="16"/>
  <c r="B253" i="16"/>
  <c r="D253" i="16" s="1"/>
  <c r="G253" i="16"/>
  <c r="B254" i="16"/>
  <c r="D254" i="16" s="1"/>
  <c r="C254" i="16"/>
  <c r="G254" i="16"/>
  <c r="B255" i="16"/>
  <c r="D255" i="16" s="1"/>
  <c r="G255" i="16"/>
  <c r="B256" i="16"/>
  <c r="D256" i="16" s="1"/>
  <c r="C256" i="16"/>
  <c r="G256" i="16"/>
  <c r="B257" i="16"/>
  <c r="D257" i="16" s="1"/>
  <c r="G257" i="16"/>
  <c r="B258" i="16"/>
  <c r="G258" i="16"/>
  <c r="B259" i="16"/>
  <c r="D259" i="16" s="1"/>
  <c r="G259" i="16"/>
  <c r="B260" i="16"/>
  <c r="D260" i="16" s="1"/>
  <c r="C260" i="16"/>
  <c r="G260" i="16"/>
  <c r="B261" i="16"/>
  <c r="D261" i="16" s="1"/>
  <c r="G261" i="16"/>
  <c r="B262" i="16"/>
  <c r="G262" i="16"/>
  <c r="B263" i="16"/>
  <c r="D263" i="16" s="1"/>
  <c r="C263" i="16"/>
  <c r="G263" i="16"/>
  <c r="B264" i="16"/>
  <c r="G264" i="16"/>
  <c r="B265" i="16"/>
  <c r="D265" i="16" s="1"/>
  <c r="G265" i="16"/>
  <c r="B266" i="16"/>
  <c r="D266" i="16" s="1"/>
  <c r="C266" i="16"/>
  <c r="G266" i="16"/>
  <c r="B267" i="16"/>
  <c r="G267" i="16"/>
  <c r="B268" i="16"/>
  <c r="D268" i="16" s="1"/>
  <c r="C268" i="16"/>
  <c r="G268" i="16"/>
  <c r="B269" i="16"/>
  <c r="D269" i="16" s="1"/>
  <c r="G269" i="16"/>
  <c r="B270" i="16"/>
  <c r="G270" i="16"/>
  <c r="B271" i="16"/>
  <c r="D271" i="16" s="1"/>
  <c r="G271" i="16"/>
  <c r="B272" i="16"/>
  <c r="D272" i="16" s="1"/>
  <c r="C272" i="16"/>
  <c r="G272" i="16"/>
  <c r="B273" i="16"/>
  <c r="D273" i="16" s="1"/>
  <c r="G273" i="16"/>
  <c r="B274" i="16"/>
  <c r="D274" i="16" s="1"/>
  <c r="C274" i="16"/>
  <c r="G274" i="16"/>
  <c r="B275" i="16"/>
  <c r="G275" i="16"/>
  <c r="B276" i="16"/>
  <c r="D276" i="16" s="1"/>
  <c r="C276" i="16"/>
  <c r="G276" i="16"/>
  <c r="B277" i="16"/>
  <c r="D277" i="16" s="1"/>
  <c r="G277" i="16"/>
  <c r="B278" i="16"/>
  <c r="G278" i="16"/>
  <c r="B279" i="16"/>
  <c r="D279" i="16" s="1"/>
  <c r="G279" i="16"/>
  <c r="B280" i="16"/>
  <c r="G280" i="16"/>
  <c r="B281" i="16"/>
  <c r="D281" i="16" s="1"/>
  <c r="G281" i="16"/>
  <c r="B282" i="16"/>
  <c r="D282" i="16" s="1"/>
  <c r="C282" i="16"/>
  <c r="G282" i="16"/>
  <c r="B283" i="16"/>
  <c r="G283" i="16"/>
  <c r="B284" i="16"/>
  <c r="D284" i="16" s="1"/>
  <c r="G284" i="16"/>
  <c r="B285" i="16"/>
  <c r="D285" i="16" s="1"/>
  <c r="G285" i="16"/>
  <c r="B286" i="16"/>
  <c r="G286" i="16"/>
  <c r="B287" i="16"/>
  <c r="D287" i="16" s="1"/>
  <c r="G287" i="16"/>
  <c r="B288" i="16"/>
  <c r="D288" i="16" s="1"/>
  <c r="C288" i="16"/>
  <c r="G288" i="16"/>
  <c r="B289" i="16"/>
  <c r="D289" i="16" s="1"/>
  <c r="G289" i="16"/>
  <c r="B290" i="16"/>
  <c r="D290" i="16" s="1"/>
  <c r="C290" i="16"/>
  <c r="G290" i="16"/>
  <c r="B291" i="16"/>
  <c r="D291" i="16" s="1"/>
  <c r="C291" i="16"/>
  <c r="G291" i="16"/>
  <c r="B292" i="16"/>
  <c r="G292" i="16"/>
  <c r="B293" i="16"/>
  <c r="D293" i="16" s="1"/>
  <c r="G293" i="16"/>
  <c r="B294" i="16"/>
  <c r="D294" i="16" s="1"/>
  <c r="G294" i="16"/>
  <c r="B295" i="16"/>
  <c r="D295" i="16" s="1"/>
  <c r="G295" i="16"/>
  <c r="B296" i="16"/>
  <c r="D296" i="16" s="1"/>
  <c r="C296" i="16"/>
  <c r="G296" i="16"/>
  <c r="B297" i="16"/>
  <c r="D297" i="16" s="1"/>
  <c r="G297" i="16"/>
  <c r="B298" i="16"/>
  <c r="D298" i="16" s="1"/>
  <c r="C298" i="16"/>
  <c r="G298" i="16"/>
  <c r="B299" i="16"/>
  <c r="D299" i="16" s="1"/>
  <c r="C299" i="16"/>
  <c r="G299" i="16"/>
  <c r="B300" i="16"/>
  <c r="D300" i="16" s="1"/>
  <c r="G300" i="16"/>
  <c r="B301" i="16"/>
  <c r="D301" i="16" s="1"/>
  <c r="G301" i="16"/>
  <c r="B302" i="16"/>
  <c r="D302" i="16" s="1"/>
  <c r="C302" i="16"/>
  <c r="G302" i="16"/>
  <c r="B303" i="16"/>
  <c r="D303" i="16" s="1"/>
  <c r="G303" i="16"/>
  <c r="B304" i="16"/>
  <c r="G304" i="16"/>
  <c r="B305" i="16"/>
  <c r="D305" i="16" s="1"/>
  <c r="C305" i="16"/>
  <c r="G305" i="16"/>
  <c r="B306" i="16"/>
  <c r="G306" i="16"/>
  <c r="B307" i="16"/>
  <c r="D307" i="16" s="1"/>
  <c r="C307" i="16"/>
  <c r="G307" i="16"/>
  <c r="B308" i="16"/>
  <c r="D308" i="16" s="1"/>
  <c r="C308" i="16"/>
  <c r="G308" i="16"/>
  <c r="B309" i="16"/>
  <c r="G309" i="16"/>
  <c r="B310" i="16"/>
  <c r="D310" i="16" s="1"/>
  <c r="C310" i="16"/>
  <c r="G310" i="16"/>
  <c r="B311" i="16"/>
  <c r="G311" i="16"/>
  <c r="B312" i="16"/>
  <c r="D312" i="16" s="1"/>
  <c r="C312" i="16"/>
  <c r="G312" i="16"/>
  <c r="B313" i="16"/>
  <c r="D313" i="16" s="1"/>
  <c r="C313" i="16"/>
  <c r="G313" i="16"/>
  <c r="B314" i="16"/>
  <c r="D314" i="16" s="1"/>
  <c r="C314" i="16"/>
  <c r="G314" i="16"/>
  <c r="B315" i="16"/>
  <c r="D315" i="16" s="1"/>
  <c r="C315" i="16"/>
  <c r="G315" i="16"/>
  <c r="B316" i="16"/>
  <c r="D316" i="16" s="1"/>
  <c r="G316" i="16"/>
  <c r="B317" i="16"/>
  <c r="D317" i="16" s="1"/>
  <c r="C317" i="16"/>
  <c r="G317" i="16"/>
  <c r="B318" i="16"/>
  <c r="D318" i="16" s="1"/>
  <c r="G318" i="16"/>
  <c r="B319" i="16"/>
  <c r="D319" i="16" s="1"/>
  <c r="C319" i="16"/>
  <c r="G319" i="16"/>
  <c r="B320" i="16"/>
  <c r="D320" i="16" s="1"/>
  <c r="G320" i="16"/>
  <c r="B321" i="16"/>
  <c r="D321" i="16" s="1"/>
  <c r="C321" i="16"/>
  <c r="G321" i="16"/>
  <c r="B322" i="16"/>
  <c r="G322" i="16"/>
  <c r="B323" i="16"/>
  <c r="D323" i="16" s="1"/>
  <c r="C323" i="16"/>
  <c r="G323" i="16"/>
  <c r="B324" i="16"/>
  <c r="D324" i="16" s="1"/>
  <c r="C324" i="16"/>
  <c r="G324" i="16"/>
  <c r="B325" i="16"/>
  <c r="D325" i="16" s="1"/>
  <c r="G325" i="16"/>
  <c r="B326" i="16"/>
  <c r="D326" i="16" s="1"/>
  <c r="C326" i="16"/>
  <c r="G326" i="16"/>
  <c r="B327" i="16"/>
  <c r="D327" i="16" s="1"/>
  <c r="C327" i="16"/>
  <c r="G327" i="16"/>
  <c r="B328" i="16"/>
  <c r="D328" i="16" s="1"/>
  <c r="C328" i="16"/>
  <c r="G328" i="16"/>
  <c r="B329" i="16"/>
  <c r="D329" i="16" s="1"/>
  <c r="G329" i="16"/>
  <c r="B330" i="16"/>
  <c r="G330" i="16"/>
  <c r="B331" i="16"/>
  <c r="D331" i="16" s="1"/>
  <c r="G331" i="16"/>
  <c r="B332" i="16"/>
  <c r="D332" i="16" s="1"/>
  <c r="C332" i="16"/>
  <c r="G332" i="16"/>
  <c r="B333" i="16"/>
  <c r="D333" i="16" s="1"/>
  <c r="C333" i="16"/>
  <c r="G333" i="16"/>
  <c r="B334" i="16"/>
  <c r="D334" i="16" s="1"/>
  <c r="C334" i="16"/>
  <c r="G334" i="16"/>
  <c r="B335" i="16"/>
  <c r="C335" i="16" s="1"/>
  <c r="G335" i="16"/>
  <c r="B336" i="16"/>
  <c r="D336" i="16" s="1"/>
  <c r="G336" i="16"/>
  <c r="B337" i="16"/>
  <c r="D337" i="16" s="1"/>
  <c r="G337" i="16"/>
  <c r="B338" i="16"/>
  <c r="D338" i="16" s="1"/>
  <c r="C338" i="16"/>
  <c r="G338" i="16"/>
  <c r="B339" i="16"/>
  <c r="D339" i="16" s="1"/>
  <c r="G339" i="16"/>
  <c r="B340" i="16"/>
  <c r="D340" i="16" s="1"/>
  <c r="C340" i="16"/>
  <c r="G340" i="16"/>
  <c r="B341" i="16"/>
  <c r="D341" i="16" s="1"/>
  <c r="G341" i="16"/>
  <c r="B342" i="16"/>
  <c r="D342" i="16" s="1"/>
  <c r="G342" i="16"/>
  <c r="B343" i="16"/>
  <c r="G343" i="16"/>
  <c r="B344" i="16"/>
  <c r="D344" i="16" s="1"/>
  <c r="C344" i="16"/>
  <c r="G344" i="16"/>
  <c r="B345" i="16"/>
  <c r="D345" i="16" s="1"/>
  <c r="G345" i="16"/>
  <c r="B346" i="16"/>
  <c r="D346" i="16" s="1"/>
  <c r="G346" i="16"/>
  <c r="B347" i="16"/>
  <c r="G347" i="16"/>
  <c r="B348" i="16"/>
  <c r="D348" i="16" s="1"/>
  <c r="G348" i="16"/>
  <c r="B349" i="16"/>
  <c r="D349" i="16" s="1"/>
  <c r="G349" i="16"/>
  <c r="B350" i="16"/>
  <c r="D350" i="16" s="1"/>
  <c r="G350" i="16"/>
  <c r="B351" i="16"/>
  <c r="G351" i="16"/>
  <c r="B352" i="16"/>
  <c r="D352" i="16" s="1"/>
  <c r="C352" i="16"/>
  <c r="G352" i="16"/>
  <c r="B353" i="16"/>
  <c r="D353" i="16" s="1"/>
  <c r="G353" i="16"/>
  <c r="B354" i="16"/>
  <c r="D354" i="16" s="1"/>
  <c r="C354" i="16"/>
  <c r="G354" i="16"/>
  <c r="B355" i="16"/>
  <c r="G355" i="16"/>
  <c r="B356" i="16"/>
  <c r="D356" i="16" s="1"/>
  <c r="C356" i="16"/>
  <c r="G356" i="16"/>
  <c r="B357" i="16"/>
  <c r="D357" i="16" s="1"/>
  <c r="G357" i="16"/>
  <c r="B358" i="16"/>
  <c r="D358" i="16" s="1"/>
  <c r="G358" i="16"/>
  <c r="B359" i="16"/>
  <c r="G359" i="16"/>
  <c r="B360" i="16"/>
  <c r="D360" i="16" s="1"/>
  <c r="C360" i="16"/>
  <c r="G360" i="16"/>
  <c r="B361" i="16"/>
  <c r="D361" i="16" s="1"/>
  <c r="G361" i="16"/>
  <c r="B362" i="16"/>
  <c r="D362" i="16" s="1"/>
  <c r="G362" i="16"/>
  <c r="B363" i="16"/>
  <c r="D363" i="16" s="1"/>
  <c r="G363" i="16"/>
  <c r="B364" i="16"/>
  <c r="D364" i="16" s="1"/>
  <c r="G364" i="16"/>
  <c r="B365" i="16"/>
  <c r="D365" i="16" s="1"/>
  <c r="G365" i="16"/>
  <c r="B366" i="16"/>
  <c r="D366" i="16" s="1"/>
  <c r="G366" i="16"/>
  <c r="B367" i="16"/>
  <c r="D367" i="16" s="1"/>
  <c r="G367" i="16"/>
  <c r="B368" i="16"/>
  <c r="D368" i="16" s="1"/>
  <c r="C368" i="16"/>
  <c r="G368" i="16"/>
  <c r="B369" i="16"/>
  <c r="D369" i="16" s="1"/>
  <c r="G369" i="16"/>
  <c r="B370" i="16"/>
  <c r="D370" i="16" s="1"/>
  <c r="C370" i="16"/>
  <c r="G370" i="16"/>
  <c r="B371" i="16"/>
  <c r="D371" i="16" s="1"/>
  <c r="G371" i="16"/>
  <c r="B372" i="16"/>
  <c r="D372" i="16" s="1"/>
  <c r="C372" i="16"/>
  <c r="G372" i="16"/>
  <c r="B373" i="16"/>
  <c r="D373" i="16" s="1"/>
  <c r="G373" i="16"/>
  <c r="B374" i="16"/>
  <c r="D374" i="16" s="1"/>
  <c r="G374" i="16"/>
  <c r="B375" i="16"/>
  <c r="D375" i="16" s="1"/>
  <c r="G375" i="16"/>
  <c r="B376" i="16"/>
  <c r="D376" i="16" s="1"/>
  <c r="C376" i="16"/>
  <c r="G376" i="16"/>
  <c r="B377" i="16"/>
  <c r="D377" i="16" s="1"/>
  <c r="G377" i="16"/>
  <c r="B378" i="16"/>
  <c r="D378" i="16" s="1"/>
  <c r="G378" i="16"/>
  <c r="B379" i="16"/>
  <c r="D379" i="16" s="1"/>
  <c r="G379" i="16"/>
  <c r="B380" i="16"/>
  <c r="D380" i="16" s="1"/>
  <c r="G380" i="16"/>
  <c r="B381" i="16"/>
  <c r="D381" i="16" s="1"/>
  <c r="G381" i="16"/>
  <c r="B382" i="16"/>
  <c r="D382" i="16" s="1"/>
  <c r="G382" i="16"/>
  <c r="B383" i="16"/>
  <c r="D383" i="16" s="1"/>
  <c r="G383" i="16"/>
  <c r="B384" i="16"/>
  <c r="D384" i="16" s="1"/>
  <c r="C384" i="16"/>
  <c r="G384" i="16"/>
  <c r="B385" i="16"/>
  <c r="D385" i="16" s="1"/>
  <c r="G385" i="16"/>
  <c r="B386" i="16"/>
  <c r="D386" i="16" s="1"/>
  <c r="C386" i="16"/>
  <c r="G386" i="16"/>
  <c r="B387" i="16"/>
  <c r="D387" i="16" s="1"/>
  <c r="G387" i="16"/>
  <c r="B388" i="16"/>
  <c r="D388" i="16" s="1"/>
  <c r="C388" i="16"/>
  <c r="G388" i="16"/>
  <c r="B389" i="16"/>
  <c r="D389" i="16" s="1"/>
  <c r="G389" i="16"/>
  <c r="B390" i="16"/>
  <c r="D390" i="16" s="1"/>
  <c r="G390" i="16"/>
  <c r="B391" i="16"/>
  <c r="D391" i="16" s="1"/>
  <c r="G391" i="16"/>
  <c r="B392" i="16"/>
  <c r="D392" i="16" s="1"/>
  <c r="C392" i="16"/>
  <c r="G392" i="16"/>
  <c r="B393" i="16"/>
  <c r="D393" i="16" s="1"/>
  <c r="G393" i="16"/>
  <c r="B394" i="16"/>
  <c r="D394" i="16" s="1"/>
  <c r="G394" i="16"/>
  <c r="B395" i="16"/>
  <c r="D395" i="16" s="1"/>
  <c r="G395" i="16"/>
  <c r="B396" i="16"/>
  <c r="D396" i="16" s="1"/>
  <c r="G396" i="16"/>
  <c r="B397" i="16"/>
  <c r="D397" i="16" s="1"/>
  <c r="G397" i="16"/>
  <c r="B398" i="16"/>
  <c r="D398" i="16" s="1"/>
  <c r="G398" i="16"/>
  <c r="B399" i="16"/>
  <c r="D399" i="16" s="1"/>
  <c r="G399" i="16"/>
  <c r="B400" i="16"/>
  <c r="D400" i="16" s="1"/>
  <c r="C400" i="16"/>
  <c r="G400" i="16"/>
  <c r="B401" i="16"/>
  <c r="D401" i="16" s="1"/>
  <c r="G401" i="16"/>
  <c r="B402" i="16"/>
  <c r="D402" i="16" s="1"/>
  <c r="C402" i="16"/>
  <c r="G402" i="16"/>
  <c r="B403" i="16"/>
  <c r="D403" i="16" s="1"/>
  <c r="G403" i="16"/>
  <c r="B404" i="16"/>
  <c r="D404" i="16" s="1"/>
  <c r="C404" i="16"/>
  <c r="G404" i="16"/>
  <c r="B405" i="16"/>
  <c r="D405" i="16" s="1"/>
  <c r="G405" i="16"/>
  <c r="B406" i="16"/>
  <c r="D406" i="16" s="1"/>
  <c r="G406" i="16"/>
  <c r="B407" i="16"/>
  <c r="D407" i="16" s="1"/>
  <c r="G407" i="16"/>
  <c r="B408" i="16"/>
  <c r="D408" i="16" s="1"/>
  <c r="C408" i="16"/>
  <c r="G408" i="16"/>
  <c r="B409" i="16"/>
  <c r="D409" i="16" s="1"/>
  <c r="G409" i="16"/>
  <c r="B410" i="16"/>
  <c r="D410" i="16" s="1"/>
  <c r="G410" i="16"/>
  <c r="B411" i="16"/>
  <c r="D411" i="16" s="1"/>
  <c r="G411" i="16"/>
  <c r="B412" i="16"/>
  <c r="D412" i="16" s="1"/>
  <c r="G412" i="16"/>
  <c r="B413" i="16"/>
  <c r="D413" i="16" s="1"/>
  <c r="G413" i="16"/>
  <c r="B414" i="16"/>
  <c r="D414" i="16" s="1"/>
  <c r="G414" i="16"/>
  <c r="B415" i="16"/>
  <c r="D415" i="16" s="1"/>
  <c r="G415" i="16"/>
  <c r="B416" i="16"/>
  <c r="D416" i="16" s="1"/>
  <c r="C416" i="16"/>
  <c r="G416" i="16"/>
  <c r="B417" i="16"/>
  <c r="D417" i="16" s="1"/>
  <c r="G417" i="16"/>
  <c r="B418" i="16"/>
  <c r="D418" i="16" s="1"/>
  <c r="C418" i="16"/>
  <c r="G418" i="16"/>
  <c r="B419" i="16"/>
  <c r="D419" i="16" s="1"/>
  <c r="G419" i="16"/>
  <c r="B420" i="16"/>
  <c r="D420" i="16" s="1"/>
  <c r="C420" i="16"/>
  <c r="G420" i="16"/>
  <c r="B421" i="16"/>
  <c r="D421" i="16" s="1"/>
  <c r="G421" i="16"/>
  <c r="B422" i="16"/>
  <c r="D422" i="16" s="1"/>
  <c r="G422" i="16"/>
  <c r="B423" i="16"/>
  <c r="D423" i="16" s="1"/>
  <c r="G423" i="16"/>
  <c r="B424" i="16"/>
  <c r="D424" i="16" s="1"/>
  <c r="C424" i="16"/>
  <c r="G424" i="16"/>
  <c r="B425" i="16"/>
  <c r="D425" i="16" s="1"/>
  <c r="G425" i="16"/>
  <c r="B426" i="16"/>
  <c r="D426" i="16" s="1"/>
  <c r="G426" i="16"/>
  <c r="B427" i="16"/>
  <c r="D427" i="16" s="1"/>
  <c r="G427" i="16"/>
  <c r="B428" i="16"/>
  <c r="D428" i="16" s="1"/>
  <c r="G428" i="16"/>
  <c r="B429" i="16"/>
  <c r="D429" i="16" s="1"/>
  <c r="G429" i="16"/>
  <c r="B430" i="16"/>
  <c r="D430" i="16" s="1"/>
  <c r="G430" i="16"/>
  <c r="B431" i="16"/>
  <c r="D431" i="16" s="1"/>
  <c r="G431" i="16"/>
  <c r="B432" i="16"/>
  <c r="D432" i="16" s="1"/>
  <c r="C432" i="16"/>
  <c r="G432" i="16"/>
  <c r="B433" i="16"/>
  <c r="D433" i="16" s="1"/>
  <c r="G433" i="16"/>
  <c r="B434" i="16"/>
  <c r="D434" i="16" s="1"/>
  <c r="C434" i="16"/>
  <c r="G434" i="16"/>
  <c r="B435" i="16"/>
  <c r="D435" i="16" s="1"/>
  <c r="G435" i="16"/>
  <c r="B436" i="16"/>
  <c r="D436" i="16" s="1"/>
  <c r="C436" i="16"/>
  <c r="G436" i="16"/>
  <c r="B437" i="16"/>
  <c r="D437" i="16" s="1"/>
  <c r="G437" i="16"/>
  <c r="B438" i="16"/>
  <c r="D438" i="16" s="1"/>
  <c r="G438" i="16"/>
  <c r="B439" i="16"/>
  <c r="G439" i="16"/>
  <c r="B440" i="16"/>
  <c r="D440" i="16" s="1"/>
  <c r="C440" i="16"/>
  <c r="G440" i="16"/>
  <c r="B441" i="16"/>
  <c r="G441" i="16"/>
  <c r="B442" i="16"/>
  <c r="G442" i="16"/>
  <c r="B443" i="16"/>
  <c r="G443" i="16"/>
  <c r="B444" i="16"/>
  <c r="D444" i="16" s="1"/>
  <c r="C444" i="16"/>
  <c r="G444" i="16"/>
  <c r="B445" i="16"/>
  <c r="G445" i="16"/>
  <c r="H445" i="16" s="1"/>
  <c r="G6" i="16"/>
  <c r="B6" i="16"/>
  <c r="B525" i="7"/>
  <c r="C525" i="7" s="1"/>
  <c r="G525" i="7"/>
  <c r="B526" i="7"/>
  <c r="D526" i="7" s="1"/>
  <c r="G526" i="7"/>
  <c r="B527" i="7"/>
  <c r="G527" i="7"/>
  <c r="B528" i="7"/>
  <c r="D528" i="7" s="1"/>
  <c r="G528" i="7"/>
  <c r="B529" i="7"/>
  <c r="D529" i="7" s="1"/>
  <c r="G529" i="7"/>
  <c r="B530" i="7"/>
  <c r="D530" i="7" s="1"/>
  <c r="G530" i="7"/>
  <c r="B531" i="7"/>
  <c r="D531" i="7" s="1"/>
  <c r="C531" i="7"/>
  <c r="G531" i="7"/>
  <c r="B532" i="7"/>
  <c r="D532" i="7" s="1"/>
  <c r="G532" i="7"/>
  <c r="B533" i="7"/>
  <c r="D533" i="7" s="1"/>
  <c r="G533" i="7"/>
  <c r="B534" i="7"/>
  <c r="D534" i="7" s="1"/>
  <c r="G534" i="7"/>
  <c r="B535" i="7"/>
  <c r="G535" i="7"/>
  <c r="B536" i="7"/>
  <c r="D536" i="7" s="1"/>
  <c r="G536" i="7"/>
  <c r="B537" i="7"/>
  <c r="D537" i="7" s="1"/>
  <c r="G537" i="7"/>
  <c r="B538" i="7"/>
  <c r="D538" i="7" s="1"/>
  <c r="C538" i="7"/>
  <c r="G538" i="7"/>
  <c r="B539" i="7"/>
  <c r="D539" i="7" s="1"/>
  <c r="G539" i="7"/>
  <c r="B540" i="7"/>
  <c r="D540" i="7" s="1"/>
  <c r="G540" i="7"/>
  <c r="B541" i="7"/>
  <c r="D541" i="7" s="1"/>
  <c r="G541" i="7"/>
  <c r="B542" i="7"/>
  <c r="D542" i="7" s="1"/>
  <c r="G542" i="7"/>
  <c r="B543" i="7"/>
  <c r="G543" i="7"/>
  <c r="B544" i="7"/>
  <c r="D544" i="7" s="1"/>
  <c r="G544" i="7"/>
  <c r="B545" i="7"/>
  <c r="D545" i="7" s="1"/>
  <c r="G545" i="7"/>
  <c r="B546" i="7"/>
  <c r="D546" i="7" s="1"/>
  <c r="C546" i="7"/>
  <c r="G546" i="7"/>
  <c r="B547" i="7"/>
  <c r="D547" i="7" s="1"/>
  <c r="G547" i="7"/>
  <c r="B548" i="7"/>
  <c r="D548" i="7" s="1"/>
  <c r="G548" i="7"/>
  <c r="B549" i="7"/>
  <c r="D549" i="7" s="1"/>
  <c r="G549" i="7"/>
  <c r="B550" i="7"/>
  <c r="D550" i="7" s="1"/>
  <c r="G550" i="7"/>
  <c r="B551" i="7"/>
  <c r="G551" i="7"/>
  <c r="B552" i="7"/>
  <c r="D552" i="7" s="1"/>
  <c r="G552" i="7"/>
  <c r="B553" i="7"/>
  <c r="D553" i="7" s="1"/>
  <c r="C553" i="7"/>
  <c r="G553" i="7"/>
  <c r="B554" i="7"/>
  <c r="D554" i="7" s="1"/>
  <c r="G554" i="7"/>
  <c r="B555" i="7"/>
  <c r="D555" i="7" s="1"/>
  <c r="G555" i="7"/>
  <c r="B556" i="7"/>
  <c r="G556" i="7"/>
  <c r="B557" i="7"/>
  <c r="D557" i="7" s="1"/>
  <c r="G557" i="7"/>
  <c r="B558" i="7"/>
  <c r="D558" i="7" s="1"/>
  <c r="G558" i="7"/>
  <c r="B559" i="7"/>
  <c r="D559" i="7" s="1"/>
  <c r="G559" i="7"/>
  <c r="B560" i="7"/>
  <c r="D560" i="7" s="1"/>
  <c r="G560" i="7"/>
  <c r="B561" i="7"/>
  <c r="D561" i="7" s="1"/>
  <c r="G561" i="7"/>
  <c r="B562" i="7"/>
  <c r="D562" i="7" s="1"/>
  <c r="G562" i="7"/>
  <c r="B563" i="7"/>
  <c r="D563" i="7" s="1"/>
  <c r="G563" i="7"/>
  <c r="B564" i="7"/>
  <c r="G564" i="7"/>
  <c r="B565" i="7"/>
  <c r="D565" i="7" s="1"/>
  <c r="G565" i="7"/>
  <c r="B566" i="7"/>
  <c r="D566" i="7" s="1"/>
  <c r="G566" i="7"/>
  <c r="B567" i="7"/>
  <c r="D567" i="7" s="1"/>
  <c r="G567" i="7"/>
  <c r="B568" i="7"/>
  <c r="C568" i="7" s="1"/>
  <c r="G568" i="7"/>
  <c r="B569" i="7"/>
  <c r="D569" i="7" s="1"/>
  <c r="C569" i="7"/>
  <c r="G569" i="7"/>
  <c r="B570" i="7"/>
  <c r="D570" i="7" s="1"/>
  <c r="G570" i="7"/>
  <c r="B571" i="7"/>
  <c r="D571" i="7" s="1"/>
  <c r="G571" i="7"/>
  <c r="B572" i="7"/>
  <c r="G572" i="7"/>
  <c r="B573" i="7"/>
  <c r="D573" i="7" s="1"/>
  <c r="G573" i="7"/>
  <c r="B574" i="7"/>
  <c r="D574" i="7" s="1"/>
  <c r="G574" i="7"/>
  <c r="B575" i="7"/>
  <c r="D575" i="7" s="1"/>
  <c r="G575" i="7"/>
  <c r="B576" i="7"/>
  <c r="D576" i="7" s="1"/>
  <c r="G576" i="7"/>
  <c r="B577" i="7"/>
  <c r="G577" i="7"/>
  <c r="B578" i="7"/>
  <c r="D578" i="7" s="1"/>
  <c r="G578" i="7"/>
  <c r="B579" i="7"/>
  <c r="D579" i="7" s="1"/>
  <c r="G579" i="7"/>
  <c r="B580" i="7"/>
  <c r="D580" i="7" s="1"/>
  <c r="G580" i="7"/>
  <c r="B581" i="7"/>
  <c r="D581" i="7" s="1"/>
  <c r="G581" i="7"/>
  <c r="B582" i="7"/>
  <c r="D582" i="7" s="1"/>
  <c r="G582" i="7"/>
  <c r="B583" i="7"/>
  <c r="D583" i="7" s="1"/>
  <c r="G583" i="7"/>
  <c r="B584" i="7"/>
  <c r="C584" i="7" s="1"/>
  <c r="G584" i="7"/>
  <c r="B585" i="7"/>
  <c r="D585" i="7" s="1"/>
  <c r="G585" i="7"/>
  <c r="B586" i="7"/>
  <c r="D586" i="7" s="1"/>
  <c r="C586" i="7"/>
  <c r="G586" i="7"/>
  <c r="B587" i="7"/>
  <c r="D587" i="7" s="1"/>
  <c r="G587" i="7"/>
  <c r="B588" i="7"/>
  <c r="D588" i="7" s="1"/>
  <c r="G588" i="7"/>
  <c r="B589" i="7"/>
  <c r="D589" i="7" s="1"/>
  <c r="G589" i="7"/>
  <c r="B590" i="7"/>
  <c r="G590" i="7"/>
  <c r="B591" i="7"/>
  <c r="D591" i="7" s="1"/>
  <c r="G591" i="7"/>
  <c r="B592" i="7"/>
  <c r="D592" i="7" s="1"/>
  <c r="G592" i="7"/>
  <c r="B593" i="7"/>
  <c r="D593" i="7" s="1"/>
  <c r="G593" i="7"/>
  <c r="B594" i="7"/>
  <c r="D594" i="7" s="1"/>
  <c r="G594" i="7"/>
  <c r="B595" i="7"/>
  <c r="D595" i="7" s="1"/>
  <c r="G595" i="7"/>
  <c r="B596" i="7"/>
  <c r="C596" i="7" s="1"/>
  <c r="G596" i="7"/>
  <c r="B597" i="7"/>
  <c r="D597" i="7" s="1"/>
  <c r="G597" i="7"/>
  <c r="B598" i="7"/>
  <c r="D598" i="7" s="1"/>
  <c r="G598" i="7"/>
  <c r="B599" i="7"/>
  <c r="D599" i="7" s="1"/>
  <c r="G599" i="7"/>
  <c r="B600" i="7"/>
  <c r="G600" i="7"/>
  <c r="B601" i="7"/>
  <c r="D601" i="7" s="1"/>
  <c r="G601" i="7"/>
  <c r="B602" i="7"/>
  <c r="D602" i="7" s="1"/>
  <c r="G602" i="7"/>
  <c r="B603" i="7"/>
  <c r="D603" i="7" s="1"/>
  <c r="G603" i="7"/>
  <c r="B604" i="7"/>
  <c r="D604" i="7" s="1"/>
  <c r="G604" i="7"/>
  <c r="B605" i="7"/>
  <c r="G605" i="7"/>
  <c r="B606" i="7"/>
  <c r="D606" i="7" s="1"/>
  <c r="G606" i="7"/>
  <c r="B607" i="7"/>
  <c r="D607" i="7" s="1"/>
  <c r="G607" i="7"/>
  <c r="B608" i="7"/>
  <c r="D608" i="7" s="1"/>
  <c r="G608" i="7"/>
  <c r="B609" i="7"/>
  <c r="D609" i="7" s="1"/>
  <c r="G609" i="7"/>
  <c r="B610" i="7"/>
  <c r="D610" i="7" s="1"/>
  <c r="G610" i="7"/>
  <c r="B611" i="7"/>
  <c r="D611" i="7" s="1"/>
  <c r="G611" i="7"/>
  <c r="B612" i="7"/>
  <c r="D612" i="7" s="1"/>
  <c r="G612" i="7"/>
  <c r="B613" i="7"/>
  <c r="G613" i="7"/>
  <c r="B614" i="7"/>
  <c r="D614" i="7" s="1"/>
  <c r="G614" i="7"/>
  <c r="B615" i="7"/>
  <c r="D615" i="7" s="1"/>
  <c r="G615" i="7"/>
  <c r="B616" i="7"/>
  <c r="D616" i="7" s="1"/>
  <c r="G616" i="7"/>
  <c r="B617" i="7"/>
  <c r="D617" i="7" s="1"/>
  <c r="G617" i="7"/>
  <c r="B618" i="7"/>
  <c r="D618" i="7" s="1"/>
  <c r="C618" i="7"/>
  <c r="G618" i="7"/>
  <c r="B619" i="7"/>
  <c r="D619" i="7" s="1"/>
  <c r="G619" i="7"/>
  <c r="B620" i="7"/>
  <c r="D620" i="7" s="1"/>
  <c r="G620" i="7"/>
  <c r="B621" i="7"/>
  <c r="G621" i="7"/>
  <c r="B622" i="7"/>
  <c r="D622" i="7" s="1"/>
  <c r="G622" i="7"/>
  <c r="B623" i="7"/>
  <c r="D623" i="7" s="1"/>
  <c r="G623" i="7"/>
  <c r="B624" i="7"/>
  <c r="D624" i="7" s="1"/>
  <c r="G624" i="7"/>
  <c r="B625" i="7"/>
  <c r="D625" i="7" s="1"/>
  <c r="G625" i="7"/>
  <c r="B626" i="7"/>
  <c r="D626" i="7" s="1"/>
  <c r="G626" i="7"/>
  <c r="B627" i="7"/>
  <c r="G627" i="7"/>
  <c r="B628" i="7"/>
  <c r="D628" i="7" s="1"/>
  <c r="G628" i="7"/>
  <c r="B629" i="7"/>
  <c r="D629" i="7" s="1"/>
  <c r="G629" i="7"/>
  <c r="B630" i="7"/>
  <c r="D630" i="7" s="1"/>
  <c r="G630" i="7"/>
  <c r="B631" i="7"/>
  <c r="D631" i="7" s="1"/>
  <c r="G631" i="7"/>
  <c r="B632" i="7"/>
  <c r="D632" i="7" s="1"/>
  <c r="G632" i="7"/>
  <c r="B633" i="7"/>
  <c r="D633" i="7" s="1"/>
  <c r="C633" i="7"/>
  <c r="G633" i="7"/>
  <c r="B634" i="7"/>
  <c r="D634" i="7" s="1"/>
  <c r="G634" i="7"/>
  <c r="B635" i="7"/>
  <c r="D635" i="7" s="1"/>
  <c r="G635" i="7"/>
  <c r="B636" i="7"/>
  <c r="D636" i="7" s="1"/>
  <c r="G636" i="7"/>
  <c r="B637" i="7"/>
  <c r="D637" i="7" s="1"/>
  <c r="C637" i="7"/>
  <c r="G637" i="7"/>
  <c r="B638" i="7"/>
  <c r="D638" i="7" s="1"/>
  <c r="G638" i="7"/>
  <c r="B639" i="7"/>
  <c r="D639" i="7" s="1"/>
  <c r="G639" i="7"/>
  <c r="B640" i="7"/>
  <c r="D640" i="7" s="1"/>
  <c r="G640" i="7"/>
  <c r="B641" i="7"/>
  <c r="D641" i="7" s="1"/>
  <c r="G641" i="7"/>
  <c r="B642" i="7"/>
  <c r="D642" i="7" s="1"/>
  <c r="G642" i="7"/>
  <c r="B643" i="7"/>
  <c r="D643" i="7" s="1"/>
  <c r="G643" i="7"/>
  <c r="B644" i="7"/>
  <c r="D644" i="7" s="1"/>
  <c r="C644" i="7"/>
  <c r="G644" i="7"/>
  <c r="B645" i="7"/>
  <c r="D645" i="7" s="1"/>
  <c r="G645" i="7"/>
  <c r="B646" i="7"/>
  <c r="D646" i="7" s="1"/>
  <c r="G646" i="7"/>
  <c r="B647" i="7"/>
  <c r="G647" i="7"/>
  <c r="B648" i="7"/>
  <c r="D648" i="7" s="1"/>
  <c r="G648" i="7"/>
  <c r="B649" i="7"/>
  <c r="D649" i="7" s="1"/>
  <c r="G649" i="7"/>
  <c r="B650" i="7"/>
  <c r="D650" i="7" s="1"/>
  <c r="G650" i="7"/>
  <c r="B651" i="7"/>
  <c r="G651" i="7"/>
  <c r="B652" i="7"/>
  <c r="D652" i="7" s="1"/>
  <c r="G652" i="7"/>
  <c r="B653" i="7"/>
  <c r="G653" i="7"/>
  <c r="B654" i="7"/>
  <c r="D654" i="7" s="1"/>
  <c r="G654" i="7"/>
  <c r="B655" i="7"/>
  <c r="D655" i="7" s="1"/>
  <c r="G655" i="7"/>
  <c r="B656" i="7"/>
  <c r="D656" i="7" s="1"/>
  <c r="G656" i="7"/>
  <c r="B657" i="7"/>
  <c r="D657" i="7" s="1"/>
  <c r="G657" i="7"/>
  <c r="B658" i="7"/>
  <c r="D658" i="7" s="1"/>
  <c r="G658" i="7"/>
  <c r="B659" i="7"/>
  <c r="G659" i="7"/>
  <c r="B660" i="7"/>
  <c r="D660" i="7" s="1"/>
  <c r="G660" i="7"/>
  <c r="B661" i="7"/>
  <c r="D661" i="7" s="1"/>
  <c r="G661" i="7"/>
  <c r="B662" i="7"/>
  <c r="D662" i="7" s="1"/>
  <c r="G662" i="7"/>
  <c r="B663" i="7"/>
  <c r="D663" i="7" s="1"/>
  <c r="G663" i="7"/>
  <c r="B664" i="7"/>
  <c r="D664" i="7" s="1"/>
  <c r="G664" i="7"/>
  <c r="B665" i="7"/>
  <c r="D665" i="7" s="1"/>
  <c r="G665" i="7"/>
  <c r="B666" i="7"/>
  <c r="D666" i="7" s="1"/>
  <c r="G666" i="7"/>
  <c r="B667" i="7"/>
  <c r="D667" i="7" s="1"/>
  <c r="G667" i="7"/>
  <c r="B668" i="7"/>
  <c r="D668" i="7" s="1"/>
  <c r="C668" i="7"/>
  <c r="G668" i="7"/>
  <c r="B669" i="7"/>
  <c r="D669" i="7" s="1"/>
  <c r="G669" i="7"/>
  <c r="B670" i="7"/>
  <c r="D670" i="7" s="1"/>
  <c r="G670" i="7"/>
  <c r="B671" i="7"/>
  <c r="D671" i="7" s="1"/>
  <c r="G671" i="7"/>
  <c r="B672" i="7"/>
  <c r="D672" i="7" s="1"/>
  <c r="G672" i="7"/>
  <c r="B673" i="7"/>
  <c r="D673" i="7" s="1"/>
  <c r="G673" i="7"/>
  <c r="B674" i="7"/>
  <c r="D674" i="7" s="1"/>
  <c r="G674" i="7"/>
  <c r="B675" i="7"/>
  <c r="D675" i="7" s="1"/>
  <c r="G675" i="7"/>
  <c r="B676" i="7"/>
  <c r="D676" i="7" s="1"/>
  <c r="G676" i="7"/>
  <c r="B677" i="7"/>
  <c r="D677" i="7" s="1"/>
  <c r="G677" i="7"/>
  <c r="B678" i="7"/>
  <c r="D678" i="7" s="1"/>
  <c r="G678" i="7"/>
  <c r="B679" i="7"/>
  <c r="D679" i="7" s="1"/>
  <c r="G679" i="7"/>
  <c r="B680" i="7"/>
  <c r="D680" i="7" s="1"/>
  <c r="G680" i="7"/>
  <c r="B681" i="7"/>
  <c r="D681" i="7" s="1"/>
  <c r="G681" i="7"/>
  <c r="B682" i="7"/>
  <c r="D682" i="7" s="1"/>
  <c r="G682" i="7"/>
  <c r="B683" i="7"/>
  <c r="G683" i="7"/>
  <c r="B684" i="7"/>
  <c r="D684" i="7" s="1"/>
  <c r="G684" i="7"/>
  <c r="B685" i="7"/>
  <c r="D685" i="7" s="1"/>
  <c r="G685" i="7"/>
  <c r="B686" i="7"/>
  <c r="D686" i="7" s="1"/>
  <c r="G686" i="7"/>
  <c r="B687" i="7"/>
  <c r="D687" i="7" s="1"/>
  <c r="G687" i="7"/>
  <c r="B688" i="7"/>
  <c r="D688" i="7" s="1"/>
  <c r="G688" i="7"/>
  <c r="B689" i="7"/>
  <c r="G689" i="7"/>
  <c r="B690" i="7"/>
  <c r="D690" i="7" s="1"/>
  <c r="G690" i="7"/>
  <c r="B691" i="7"/>
  <c r="D691" i="7" s="1"/>
  <c r="G691" i="7"/>
  <c r="B692" i="7"/>
  <c r="D692" i="7" s="1"/>
  <c r="G692" i="7"/>
  <c r="B693" i="7"/>
  <c r="D693" i="7" s="1"/>
  <c r="G693" i="7"/>
  <c r="B694" i="7"/>
  <c r="D694" i="7" s="1"/>
  <c r="G694" i="7"/>
  <c r="B695" i="7"/>
  <c r="D695" i="7" s="1"/>
  <c r="G695" i="7"/>
  <c r="B696" i="7"/>
  <c r="D696" i="7" s="1"/>
  <c r="C696" i="7"/>
  <c r="G696" i="7"/>
  <c r="B697" i="7"/>
  <c r="D697" i="7" s="1"/>
  <c r="G697" i="7"/>
  <c r="B698" i="7"/>
  <c r="G698" i="7"/>
  <c r="B699" i="7"/>
  <c r="D699" i="7" s="1"/>
  <c r="G699" i="7"/>
  <c r="B700" i="7"/>
  <c r="D700" i="7" s="1"/>
  <c r="G700" i="7"/>
  <c r="B701" i="7"/>
  <c r="D701" i="7" s="1"/>
  <c r="G701" i="7"/>
  <c r="B702" i="7"/>
  <c r="G702" i="7"/>
  <c r="B703" i="7"/>
  <c r="D703" i="7" s="1"/>
  <c r="G703" i="7"/>
  <c r="B704" i="7"/>
  <c r="D704" i="7" s="1"/>
  <c r="G704" i="7"/>
  <c r="B705" i="7"/>
  <c r="D705" i="7" s="1"/>
  <c r="G705" i="7"/>
  <c r="B706" i="7"/>
  <c r="G706" i="7"/>
  <c r="B707" i="7"/>
  <c r="D707" i="7" s="1"/>
  <c r="G707" i="7"/>
  <c r="B708" i="7"/>
  <c r="D708" i="7" s="1"/>
  <c r="G708" i="7"/>
  <c r="B709" i="7"/>
  <c r="D709" i="7" s="1"/>
  <c r="G709" i="7"/>
  <c r="B710" i="7"/>
  <c r="G710" i="7"/>
  <c r="B711" i="7"/>
  <c r="D711" i="7" s="1"/>
  <c r="G711" i="7"/>
  <c r="B712" i="7"/>
  <c r="D712" i="7" s="1"/>
  <c r="G712" i="7"/>
  <c r="B713" i="7"/>
  <c r="D713" i="7" s="1"/>
  <c r="C713" i="7"/>
  <c r="G713" i="7"/>
  <c r="B714" i="7"/>
  <c r="G714" i="7"/>
  <c r="B293" i="7"/>
  <c r="G293" i="7"/>
  <c r="B294" i="7"/>
  <c r="D294" i="7" s="1"/>
  <c r="G294" i="7"/>
  <c r="B295" i="7"/>
  <c r="D295" i="7" s="1"/>
  <c r="G295" i="7"/>
  <c r="B296" i="7"/>
  <c r="D296" i="7" s="1"/>
  <c r="G296" i="7"/>
  <c r="B297" i="7"/>
  <c r="D297" i="7" s="1"/>
  <c r="G297" i="7"/>
  <c r="B298" i="7"/>
  <c r="D298" i="7" s="1"/>
  <c r="C298" i="7"/>
  <c r="G298" i="7"/>
  <c r="B299" i="7"/>
  <c r="D299" i="7" s="1"/>
  <c r="G299" i="7"/>
  <c r="B300" i="7"/>
  <c r="D300" i="7" s="1"/>
  <c r="G300" i="7"/>
  <c r="B301" i="7"/>
  <c r="G301" i="7"/>
  <c r="B302" i="7"/>
  <c r="G302" i="7"/>
  <c r="B303" i="7"/>
  <c r="D303" i="7" s="1"/>
  <c r="G303" i="7"/>
  <c r="B304" i="7"/>
  <c r="D304" i="7" s="1"/>
  <c r="G304" i="7"/>
  <c r="B305" i="7"/>
  <c r="D305" i="7" s="1"/>
  <c r="C305" i="7"/>
  <c r="G305" i="7"/>
  <c r="B306" i="7"/>
  <c r="D306" i="7" s="1"/>
  <c r="G306" i="7"/>
  <c r="B307" i="7"/>
  <c r="D307" i="7" s="1"/>
  <c r="G307" i="7"/>
  <c r="B308" i="7"/>
  <c r="D308" i="7" s="1"/>
  <c r="G308" i="7"/>
  <c r="B309" i="7"/>
  <c r="G309" i="7"/>
  <c r="B310" i="7"/>
  <c r="G310" i="7"/>
  <c r="B311" i="7"/>
  <c r="D311" i="7" s="1"/>
  <c r="G311" i="7"/>
  <c r="B312" i="7"/>
  <c r="D312" i="7" s="1"/>
  <c r="C312" i="7"/>
  <c r="G312" i="7"/>
  <c r="B313" i="7"/>
  <c r="D313" i="7" s="1"/>
  <c r="G313" i="7"/>
  <c r="B314" i="7"/>
  <c r="D314" i="7" s="1"/>
  <c r="G314" i="7"/>
  <c r="B315" i="7"/>
  <c r="D315" i="7" s="1"/>
  <c r="C315" i="7"/>
  <c r="G315" i="7"/>
  <c r="B316" i="7"/>
  <c r="D316" i="7" s="1"/>
  <c r="G316" i="7"/>
  <c r="B317" i="7"/>
  <c r="D317" i="7" s="1"/>
  <c r="G317" i="7"/>
  <c r="B318" i="7"/>
  <c r="D318" i="7" s="1"/>
  <c r="G318" i="7"/>
  <c r="B319" i="7"/>
  <c r="D319" i="7" s="1"/>
  <c r="G319" i="7"/>
  <c r="B320" i="7"/>
  <c r="G320" i="7"/>
  <c r="B321" i="7"/>
  <c r="G321" i="7"/>
  <c r="B322" i="7"/>
  <c r="D322" i="7" s="1"/>
  <c r="G322" i="7"/>
  <c r="B323" i="7"/>
  <c r="G323" i="7"/>
  <c r="B324" i="7"/>
  <c r="G324" i="7"/>
  <c r="B325" i="7"/>
  <c r="D325" i="7" s="1"/>
  <c r="G325" i="7"/>
  <c r="B326" i="7"/>
  <c r="D326" i="7" s="1"/>
  <c r="G326" i="7"/>
  <c r="B327" i="7"/>
  <c r="D327" i="7" s="1"/>
  <c r="G327" i="7"/>
  <c r="B328" i="7"/>
  <c r="D328" i="7" s="1"/>
  <c r="C328" i="7"/>
  <c r="G328" i="7"/>
  <c r="B329" i="7"/>
  <c r="D329" i="7" s="1"/>
  <c r="G329" i="7"/>
  <c r="B330" i="7"/>
  <c r="D330" i="7" s="1"/>
  <c r="G330" i="7"/>
  <c r="B331" i="7"/>
  <c r="D331" i="7" s="1"/>
  <c r="G331" i="7"/>
  <c r="B332" i="7"/>
  <c r="D332" i="7" s="1"/>
  <c r="G332" i="7"/>
  <c r="B333" i="7"/>
  <c r="G333" i="7"/>
  <c r="B334" i="7"/>
  <c r="D334" i="7" s="1"/>
  <c r="G334" i="7"/>
  <c r="B335" i="7"/>
  <c r="D335" i="7" s="1"/>
  <c r="G335" i="7"/>
  <c r="B336" i="7"/>
  <c r="D336" i="7" s="1"/>
  <c r="C336" i="7"/>
  <c r="G336" i="7"/>
  <c r="B337" i="7"/>
  <c r="D337" i="7" s="1"/>
  <c r="G337" i="7"/>
  <c r="B338" i="7"/>
  <c r="G338" i="7"/>
  <c r="B339" i="7"/>
  <c r="G339" i="7"/>
  <c r="B340" i="7"/>
  <c r="G340" i="7"/>
  <c r="B341" i="7"/>
  <c r="D341" i="7" s="1"/>
  <c r="G341" i="7"/>
  <c r="B342" i="7"/>
  <c r="D342" i="7" s="1"/>
  <c r="G342" i="7"/>
  <c r="B343" i="7"/>
  <c r="D343" i="7" s="1"/>
  <c r="C343" i="7"/>
  <c r="G343" i="7"/>
  <c r="B344" i="7"/>
  <c r="G344" i="7"/>
  <c r="B345" i="7"/>
  <c r="G345" i="7"/>
  <c r="B346" i="7"/>
  <c r="D346" i="7" s="1"/>
  <c r="G346" i="7"/>
  <c r="B347" i="7"/>
  <c r="G347" i="7"/>
  <c r="B348" i="7"/>
  <c r="G348" i="7"/>
  <c r="B349" i="7"/>
  <c r="G349" i="7"/>
  <c r="B350" i="7"/>
  <c r="D350" i="7" s="1"/>
  <c r="G350" i="7"/>
  <c r="B351" i="7"/>
  <c r="D351" i="7" s="1"/>
  <c r="G351" i="7"/>
  <c r="B352" i="7"/>
  <c r="D352" i="7" s="1"/>
  <c r="C352" i="7"/>
  <c r="G352" i="7"/>
  <c r="B353" i="7"/>
  <c r="G353" i="7"/>
  <c r="B354" i="7"/>
  <c r="D354" i="7" s="1"/>
  <c r="G354" i="7"/>
  <c r="B355" i="7"/>
  <c r="D355" i="7" s="1"/>
  <c r="G355" i="7"/>
  <c r="B356" i="7"/>
  <c r="G356" i="7"/>
  <c r="B357" i="7"/>
  <c r="G357" i="7"/>
  <c r="B358" i="7"/>
  <c r="D358" i="7" s="1"/>
  <c r="G358" i="7"/>
  <c r="B359" i="7"/>
  <c r="G359" i="7"/>
  <c r="B360" i="7"/>
  <c r="G360" i="7"/>
  <c r="B361" i="7"/>
  <c r="G361" i="7"/>
  <c r="B362" i="7"/>
  <c r="D362" i="7" s="1"/>
  <c r="G362" i="7"/>
  <c r="B363" i="7"/>
  <c r="D363" i="7" s="1"/>
  <c r="C363" i="7"/>
  <c r="G363" i="7"/>
  <c r="B364" i="7"/>
  <c r="D364" i="7" s="1"/>
  <c r="G364" i="7"/>
  <c r="B365" i="7"/>
  <c r="D365" i="7" s="1"/>
  <c r="G365" i="7"/>
  <c r="B366" i="7"/>
  <c r="D366" i="7" s="1"/>
  <c r="G366" i="7"/>
  <c r="B367" i="7"/>
  <c r="D367" i="7" s="1"/>
  <c r="G367" i="7"/>
  <c r="B368" i="7"/>
  <c r="D368" i="7" s="1"/>
  <c r="G368" i="7"/>
  <c r="B369" i="7"/>
  <c r="D369" i="7" s="1"/>
  <c r="G369" i="7"/>
  <c r="B370" i="7"/>
  <c r="G370" i="7"/>
  <c r="B371" i="7"/>
  <c r="G371" i="7"/>
  <c r="B372" i="7"/>
  <c r="G372" i="7"/>
  <c r="B373" i="7"/>
  <c r="D373" i="7" s="1"/>
  <c r="G373" i="7"/>
  <c r="B374" i="7"/>
  <c r="D374" i="7" s="1"/>
  <c r="G374" i="7"/>
  <c r="B375" i="7"/>
  <c r="D375" i="7" s="1"/>
  <c r="C375" i="7"/>
  <c r="G375" i="7"/>
  <c r="B376" i="7"/>
  <c r="D376" i="7" s="1"/>
  <c r="G376" i="7"/>
  <c r="B377" i="7"/>
  <c r="G377" i="7"/>
  <c r="B378" i="7"/>
  <c r="D378" i="7" s="1"/>
  <c r="G378" i="7"/>
  <c r="B379" i="7"/>
  <c r="D379" i="7" s="1"/>
  <c r="G379" i="7"/>
  <c r="B380" i="7"/>
  <c r="G380" i="7"/>
  <c r="B381" i="7"/>
  <c r="D381" i="7" s="1"/>
  <c r="C381" i="7"/>
  <c r="G381" i="7"/>
  <c r="B382" i="7"/>
  <c r="D382" i="7" s="1"/>
  <c r="G382" i="7"/>
  <c r="B383" i="7"/>
  <c r="D383" i="7" s="1"/>
  <c r="G383" i="7"/>
  <c r="B384" i="7"/>
  <c r="G384" i="7"/>
  <c r="B385" i="7"/>
  <c r="G385" i="7"/>
  <c r="B386" i="7"/>
  <c r="D386" i="7" s="1"/>
  <c r="G386" i="7"/>
  <c r="B387" i="7"/>
  <c r="D387" i="7" s="1"/>
  <c r="G387" i="7"/>
  <c r="B388" i="7"/>
  <c r="D388" i="7" s="1"/>
  <c r="G388" i="7"/>
  <c r="B389" i="7"/>
  <c r="G389" i="7"/>
  <c r="B390" i="7"/>
  <c r="D390" i="7" s="1"/>
  <c r="C390" i="7"/>
  <c r="G390" i="7"/>
  <c r="B391" i="7"/>
  <c r="G391" i="7"/>
  <c r="B392" i="7"/>
  <c r="D392" i="7" s="1"/>
  <c r="G392" i="7"/>
  <c r="B393" i="7"/>
  <c r="D393" i="7" s="1"/>
  <c r="G393" i="7"/>
  <c r="B394" i="7"/>
  <c r="D394" i="7" s="1"/>
  <c r="G394" i="7"/>
  <c r="B395" i="7"/>
  <c r="D395" i="7" s="1"/>
  <c r="G395" i="7"/>
  <c r="B396" i="7"/>
  <c r="D396" i="7" s="1"/>
  <c r="C396" i="7"/>
  <c r="G396" i="7"/>
  <c r="B397" i="7"/>
  <c r="G397" i="7"/>
  <c r="B398" i="7"/>
  <c r="D398" i="7" s="1"/>
  <c r="G398" i="7"/>
  <c r="B399" i="7"/>
  <c r="G399" i="7"/>
  <c r="B400" i="7"/>
  <c r="G400" i="7"/>
  <c r="B401" i="7"/>
  <c r="G401" i="7"/>
  <c r="B402" i="7"/>
  <c r="D402" i="7" s="1"/>
  <c r="C402" i="7"/>
  <c r="G402" i="7"/>
  <c r="B403" i="7"/>
  <c r="D403" i="7" s="1"/>
  <c r="C403" i="7"/>
  <c r="G403" i="7"/>
  <c r="B404" i="7"/>
  <c r="D404" i="7" s="1"/>
  <c r="G404" i="7"/>
  <c r="B405" i="7"/>
  <c r="G405" i="7"/>
  <c r="B406" i="7"/>
  <c r="D406" i="7" s="1"/>
  <c r="C406" i="7"/>
  <c r="G406" i="7"/>
  <c r="B407" i="7"/>
  <c r="G407" i="7"/>
  <c r="B408" i="7"/>
  <c r="G408" i="7"/>
  <c r="B409" i="7"/>
  <c r="G409" i="7"/>
  <c r="B410" i="7"/>
  <c r="D410" i="7" s="1"/>
  <c r="G410" i="7"/>
  <c r="B411" i="7"/>
  <c r="G411" i="7"/>
  <c r="B412" i="7"/>
  <c r="G412" i="7"/>
  <c r="B413" i="7"/>
  <c r="D413" i="7" s="1"/>
  <c r="G413" i="7"/>
  <c r="B414" i="7"/>
  <c r="D414" i="7" s="1"/>
  <c r="G414" i="7"/>
  <c r="B415" i="7"/>
  <c r="D415" i="7" s="1"/>
  <c r="C415" i="7"/>
  <c r="G415" i="7"/>
  <c r="B416" i="7"/>
  <c r="D416" i="7" s="1"/>
  <c r="G416" i="7"/>
  <c r="B417" i="7"/>
  <c r="D417" i="7" s="1"/>
  <c r="G417" i="7"/>
  <c r="B418" i="7"/>
  <c r="G418" i="7"/>
  <c r="B419" i="7"/>
  <c r="G419" i="7"/>
  <c r="B420" i="7"/>
  <c r="G420" i="7"/>
  <c r="B421" i="7"/>
  <c r="D421" i="7" s="1"/>
  <c r="G421" i="7"/>
  <c r="B422" i="7"/>
  <c r="D422" i="7" s="1"/>
  <c r="G422" i="7"/>
  <c r="B423" i="7"/>
  <c r="G423" i="7"/>
  <c r="B424" i="7"/>
  <c r="G424" i="7"/>
  <c r="B425" i="7"/>
  <c r="D425" i="7" s="1"/>
  <c r="G425" i="7"/>
  <c r="B426" i="7"/>
  <c r="D426" i="7" s="1"/>
  <c r="G426" i="7"/>
  <c r="B427" i="7"/>
  <c r="D427" i="7" s="1"/>
  <c r="G427" i="7"/>
  <c r="B428" i="7"/>
  <c r="D428" i="7" s="1"/>
  <c r="G428" i="7"/>
  <c r="B429" i="7"/>
  <c r="D429" i="7" s="1"/>
  <c r="G429" i="7"/>
  <c r="B430" i="7"/>
  <c r="D430" i="7" s="1"/>
  <c r="G430" i="7"/>
  <c r="B431" i="7"/>
  <c r="D431" i="7" s="1"/>
  <c r="G431" i="7"/>
  <c r="B432" i="7"/>
  <c r="D432" i="7" s="1"/>
  <c r="G432" i="7"/>
  <c r="B433" i="7"/>
  <c r="G433" i="7"/>
  <c r="B434" i="7"/>
  <c r="G434" i="7"/>
  <c r="B435" i="7"/>
  <c r="G435" i="7"/>
  <c r="B436" i="7"/>
  <c r="D436" i="7" s="1"/>
  <c r="G436" i="7"/>
  <c r="B437" i="7"/>
  <c r="D437" i="7" s="1"/>
  <c r="G437" i="7"/>
  <c r="B438" i="7"/>
  <c r="D438" i="7" s="1"/>
  <c r="G438" i="7"/>
  <c r="B439" i="7"/>
  <c r="D439" i="7" s="1"/>
  <c r="G439" i="7"/>
  <c r="B440" i="7"/>
  <c r="D440" i="7" s="1"/>
  <c r="G440" i="7"/>
  <c r="B441" i="7"/>
  <c r="D441" i="7" s="1"/>
  <c r="G441" i="7"/>
  <c r="B442" i="7"/>
  <c r="G442" i="7"/>
  <c r="B443" i="7"/>
  <c r="D443" i="7" s="1"/>
  <c r="G443" i="7"/>
  <c r="B444" i="7"/>
  <c r="G444" i="7"/>
  <c r="B445" i="7"/>
  <c r="D445" i="7" s="1"/>
  <c r="G445" i="7"/>
  <c r="B446" i="7"/>
  <c r="D446" i="7" s="1"/>
  <c r="G446" i="7"/>
  <c r="B447" i="7"/>
  <c r="G447" i="7"/>
  <c r="B448" i="7"/>
  <c r="D448" i="7" s="1"/>
  <c r="G448" i="7"/>
  <c r="B449" i="7"/>
  <c r="G449" i="7"/>
  <c r="B450" i="7"/>
  <c r="D450" i="7" s="1"/>
  <c r="G450" i="7"/>
  <c r="B451" i="7"/>
  <c r="D451" i="7" s="1"/>
  <c r="G451" i="7"/>
  <c r="B452" i="7"/>
  <c r="G452" i="7"/>
  <c r="B453" i="7"/>
  <c r="D453" i="7" s="1"/>
  <c r="G453" i="7"/>
  <c r="B454" i="7"/>
  <c r="D454" i="7" s="1"/>
  <c r="G454" i="7"/>
  <c r="B455" i="7"/>
  <c r="G455" i="7"/>
  <c r="B456" i="7"/>
  <c r="D456" i="7" s="1"/>
  <c r="G456" i="7"/>
  <c r="B457" i="7"/>
  <c r="G457" i="7"/>
  <c r="B458" i="7"/>
  <c r="D458" i="7" s="1"/>
  <c r="G458" i="7"/>
  <c r="B459" i="7"/>
  <c r="G459" i="7"/>
  <c r="B460" i="7"/>
  <c r="D460" i="7" s="1"/>
  <c r="G460" i="7"/>
  <c r="B461" i="7"/>
  <c r="G461" i="7"/>
  <c r="B462" i="7"/>
  <c r="D462" i="7" s="1"/>
  <c r="G462" i="7"/>
  <c r="B463" i="7"/>
  <c r="D463" i="7" s="1"/>
  <c r="G463" i="7"/>
  <c r="B464" i="7"/>
  <c r="G464" i="7"/>
  <c r="B465" i="7"/>
  <c r="G465" i="7"/>
  <c r="B466" i="7"/>
  <c r="G466" i="7"/>
  <c r="B467" i="7"/>
  <c r="D467" i="7" s="1"/>
  <c r="G467" i="7"/>
  <c r="B468" i="7"/>
  <c r="G468" i="7"/>
  <c r="B469" i="7"/>
  <c r="G469" i="7"/>
  <c r="B470" i="7"/>
  <c r="D470" i="7" s="1"/>
  <c r="G470" i="7"/>
  <c r="B471" i="7"/>
  <c r="G471" i="7"/>
  <c r="B472" i="7"/>
  <c r="D472" i="7" s="1"/>
  <c r="C472" i="7"/>
  <c r="G472" i="7"/>
  <c r="B473" i="7"/>
  <c r="G473" i="7"/>
  <c r="B474" i="7"/>
  <c r="G474" i="7"/>
  <c r="B475" i="7"/>
  <c r="C475" i="7" s="1"/>
  <c r="G475" i="7"/>
  <c r="B476" i="7"/>
  <c r="G476" i="7"/>
  <c r="B477" i="7"/>
  <c r="G477" i="7"/>
  <c r="B478" i="7"/>
  <c r="D478" i="7" s="1"/>
  <c r="G478" i="7"/>
  <c r="B479" i="7"/>
  <c r="G479" i="7"/>
  <c r="B480" i="7"/>
  <c r="D480" i="7" s="1"/>
  <c r="G480" i="7"/>
  <c r="B481" i="7"/>
  <c r="G481" i="7"/>
  <c r="B482" i="7"/>
  <c r="D482" i="7" s="1"/>
  <c r="C482" i="7"/>
  <c r="G482" i="7"/>
  <c r="B483" i="7"/>
  <c r="G483" i="7"/>
  <c r="B484" i="7"/>
  <c r="D484" i="7" s="1"/>
  <c r="G484" i="7"/>
  <c r="B485" i="7"/>
  <c r="G485" i="7"/>
  <c r="B486" i="7"/>
  <c r="G486" i="7"/>
  <c r="B487" i="7"/>
  <c r="D487" i="7" s="1"/>
  <c r="C487" i="7"/>
  <c r="G487" i="7"/>
  <c r="B488" i="7"/>
  <c r="G488" i="7"/>
  <c r="B489" i="7"/>
  <c r="G489" i="7"/>
  <c r="B490" i="7"/>
  <c r="D490" i="7" s="1"/>
  <c r="G490" i="7"/>
  <c r="B491" i="7"/>
  <c r="D491" i="7" s="1"/>
  <c r="C491" i="7"/>
  <c r="G491" i="7"/>
  <c r="B492" i="7"/>
  <c r="G492" i="7"/>
  <c r="B493" i="7"/>
  <c r="G493" i="7"/>
  <c r="B494" i="7"/>
  <c r="D494" i="7" s="1"/>
  <c r="G494" i="7"/>
  <c r="B495" i="7"/>
  <c r="G495" i="7"/>
  <c r="B496" i="7"/>
  <c r="D496" i="7" s="1"/>
  <c r="G496" i="7"/>
  <c r="B497" i="7"/>
  <c r="G497" i="7"/>
  <c r="B498" i="7"/>
  <c r="G498" i="7"/>
  <c r="B499" i="7"/>
  <c r="D499" i="7" s="1"/>
  <c r="G499" i="7"/>
  <c r="B500" i="7"/>
  <c r="G500" i="7"/>
  <c r="B501" i="7"/>
  <c r="G501" i="7"/>
  <c r="B502" i="7"/>
  <c r="D502" i="7" s="1"/>
  <c r="G502" i="7"/>
  <c r="B503" i="7"/>
  <c r="D503" i="7" s="1"/>
  <c r="G503" i="7"/>
  <c r="B504" i="7"/>
  <c r="G504" i="7"/>
  <c r="B505" i="7"/>
  <c r="G505" i="7"/>
  <c r="B506" i="7"/>
  <c r="D506" i="7" s="1"/>
  <c r="C506" i="7"/>
  <c r="G506" i="7"/>
  <c r="B507" i="7"/>
  <c r="G507" i="7"/>
  <c r="B508" i="7"/>
  <c r="D508" i="7" s="1"/>
  <c r="G508" i="7"/>
  <c r="B509" i="7"/>
  <c r="G509" i="7"/>
  <c r="B510" i="7"/>
  <c r="G510" i="7"/>
  <c r="B511" i="7"/>
  <c r="D511" i="7" s="1"/>
  <c r="G511" i="7"/>
  <c r="B512" i="7"/>
  <c r="G512" i="7"/>
  <c r="B513" i="7"/>
  <c r="G513" i="7"/>
  <c r="B514" i="7"/>
  <c r="D514" i="7" s="1"/>
  <c r="G514" i="7"/>
  <c r="B515" i="7"/>
  <c r="G515" i="7"/>
  <c r="B516" i="7"/>
  <c r="D516" i="7" s="1"/>
  <c r="G516" i="7"/>
  <c r="B517" i="7"/>
  <c r="G517" i="7"/>
  <c r="B518" i="7"/>
  <c r="G518" i="7"/>
  <c r="B519" i="7"/>
  <c r="D519" i="7" s="1"/>
  <c r="C519" i="7"/>
  <c r="G519" i="7"/>
  <c r="B520" i="7"/>
  <c r="G520" i="7"/>
  <c r="B521" i="7"/>
  <c r="G521" i="7"/>
  <c r="B522" i="7"/>
  <c r="D522" i="7" s="1"/>
  <c r="G522" i="7"/>
  <c r="B523" i="7"/>
  <c r="G523" i="7"/>
  <c r="B524" i="7"/>
  <c r="D524" i="7" s="1"/>
  <c r="G524" i="7"/>
  <c r="B170" i="7"/>
  <c r="G170" i="7"/>
  <c r="B171" i="7"/>
  <c r="G171" i="7"/>
  <c r="B172" i="7"/>
  <c r="D172" i="7" s="1"/>
  <c r="C172" i="7"/>
  <c r="G172" i="7"/>
  <c r="B173" i="7"/>
  <c r="G173" i="7"/>
  <c r="B174" i="7"/>
  <c r="G174" i="7"/>
  <c r="B175" i="7"/>
  <c r="G175" i="7"/>
  <c r="B176" i="7"/>
  <c r="D176" i="7" s="1"/>
  <c r="G176" i="7"/>
  <c r="B177" i="7"/>
  <c r="G177" i="7"/>
  <c r="B178" i="7"/>
  <c r="G178" i="7"/>
  <c r="B179" i="7"/>
  <c r="D179" i="7" s="1"/>
  <c r="G179" i="7"/>
  <c r="B180" i="7"/>
  <c r="D180" i="7" s="1"/>
  <c r="G180" i="7"/>
  <c r="B181" i="7"/>
  <c r="G181" i="7"/>
  <c r="B182" i="7"/>
  <c r="G182" i="7"/>
  <c r="B183" i="7"/>
  <c r="G183" i="7"/>
  <c r="B184" i="7"/>
  <c r="D184" i="7" s="1"/>
  <c r="G184" i="7"/>
  <c r="B185" i="7"/>
  <c r="G185" i="7"/>
  <c r="B186" i="7"/>
  <c r="G186" i="7"/>
  <c r="B187" i="7"/>
  <c r="D187" i="7" s="1"/>
  <c r="G187" i="7"/>
  <c r="B188" i="7"/>
  <c r="D188" i="7" s="1"/>
  <c r="G188" i="7"/>
  <c r="B189" i="7"/>
  <c r="G189" i="7"/>
  <c r="B190" i="7"/>
  <c r="G190" i="7"/>
  <c r="B191" i="7"/>
  <c r="G191" i="7"/>
  <c r="B192" i="7"/>
  <c r="D192" i="7" s="1"/>
  <c r="G192" i="7"/>
  <c r="B193" i="7"/>
  <c r="G193" i="7"/>
  <c r="B194" i="7"/>
  <c r="G194" i="7"/>
  <c r="B195" i="7"/>
  <c r="D195" i="7" s="1"/>
  <c r="G195" i="7"/>
  <c r="B196" i="7"/>
  <c r="D196" i="7" s="1"/>
  <c r="G196" i="7"/>
  <c r="B197" i="7"/>
  <c r="G197" i="7"/>
  <c r="B198" i="7"/>
  <c r="G198" i="7"/>
  <c r="B199" i="7"/>
  <c r="G199" i="7"/>
  <c r="B200" i="7"/>
  <c r="D200" i="7" s="1"/>
  <c r="G200" i="7"/>
  <c r="B201" i="7"/>
  <c r="G201" i="7"/>
  <c r="B202" i="7"/>
  <c r="G202" i="7"/>
  <c r="B203" i="7"/>
  <c r="D203" i="7" s="1"/>
  <c r="G203" i="7"/>
  <c r="B204" i="7"/>
  <c r="D204" i="7" s="1"/>
  <c r="C204" i="7"/>
  <c r="G204" i="7"/>
  <c r="B205" i="7"/>
  <c r="G205" i="7"/>
  <c r="B206" i="7"/>
  <c r="G206" i="7"/>
  <c r="B207" i="7"/>
  <c r="D207" i="7" s="1"/>
  <c r="G207" i="7"/>
  <c r="B208" i="7"/>
  <c r="G208" i="7"/>
  <c r="B209" i="7"/>
  <c r="G209" i="7"/>
  <c r="B210" i="7"/>
  <c r="G210" i="7"/>
  <c r="B211" i="7"/>
  <c r="D211" i="7" s="1"/>
  <c r="G211" i="7"/>
  <c r="B212" i="7"/>
  <c r="D212" i="7" s="1"/>
  <c r="G212" i="7"/>
  <c r="B213" i="7"/>
  <c r="G213" i="7"/>
  <c r="B214" i="7"/>
  <c r="G214" i="7"/>
  <c r="B215" i="7"/>
  <c r="D215" i="7" s="1"/>
  <c r="G215" i="7"/>
  <c r="B216" i="7"/>
  <c r="G216" i="7"/>
  <c r="B217" i="7"/>
  <c r="G217" i="7"/>
  <c r="B218" i="7"/>
  <c r="G218" i="7"/>
  <c r="B219" i="7"/>
  <c r="D219" i="7" s="1"/>
  <c r="G219" i="7"/>
  <c r="B220" i="7"/>
  <c r="D220" i="7" s="1"/>
  <c r="G220" i="7"/>
  <c r="B221" i="7"/>
  <c r="G221" i="7"/>
  <c r="B222" i="7"/>
  <c r="G222" i="7"/>
  <c r="B223" i="7"/>
  <c r="D223" i="7" s="1"/>
  <c r="G223" i="7"/>
  <c r="B224" i="7"/>
  <c r="G224" i="7"/>
  <c r="B225" i="7"/>
  <c r="G225" i="7"/>
  <c r="B226" i="7"/>
  <c r="G226" i="7"/>
  <c r="B227" i="7"/>
  <c r="D227" i="7" s="1"/>
  <c r="G227" i="7"/>
  <c r="B228" i="7"/>
  <c r="D228" i="7" s="1"/>
  <c r="G228" i="7"/>
  <c r="B229" i="7"/>
  <c r="G229" i="7"/>
  <c r="B230" i="7"/>
  <c r="G230" i="7"/>
  <c r="B231" i="7"/>
  <c r="D231" i="7" s="1"/>
  <c r="G231" i="7"/>
  <c r="B232" i="7"/>
  <c r="G232" i="7"/>
  <c r="B233" i="7"/>
  <c r="G233" i="7"/>
  <c r="B234" i="7"/>
  <c r="G234" i="7"/>
  <c r="B235" i="7"/>
  <c r="D235" i="7" s="1"/>
  <c r="G235" i="7"/>
  <c r="B236" i="7"/>
  <c r="D236" i="7" s="1"/>
  <c r="G236" i="7"/>
  <c r="B237" i="7"/>
  <c r="G237" i="7"/>
  <c r="B238" i="7"/>
  <c r="G238" i="7"/>
  <c r="B239" i="7"/>
  <c r="D239" i="7" s="1"/>
  <c r="C239" i="7"/>
  <c r="G239" i="7"/>
  <c r="B240" i="7"/>
  <c r="G240" i="7"/>
  <c r="B241" i="7"/>
  <c r="G241" i="7"/>
  <c r="B242" i="7"/>
  <c r="G242" i="7"/>
  <c r="B243" i="7"/>
  <c r="D243" i="7" s="1"/>
  <c r="G243" i="7"/>
  <c r="B244" i="7"/>
  <c r="D244" i="7" s="1"/>
  <c r="G244" i="7"/>
  <c r="B245" i="7"/>
  <c r="G245" i="7"/>
  <c r="B246" i="7"/>
  <c r="G246" i="7"/>
  <c r="B247" i="7"/>
  <c r="D247" i="7" s="1"/>
  <c r="G247" i="7"/>
  <c r="B248" i="7"/>
  <c r="G248" i="7"/>
  <c r="B249" i="7"/>
  <c r="G249" i="7"/>
  <c r="B250" i="7"/>
  <c r="G250" i="7"/>
  <c r="B251" i="7"/>
  <c r="D251" i="7" s="1"/>
  <c r="G251" i="7"/>
  <c r="B252" i="7"/>
  <c r="D252" i="7" s="1"/>
  <c r="G252" i="7"/>
  <c r="B253" i="7"/>
  <c r="G253" i="7"/>
  <c r="B254" i="7"/>
  <c r="G254" i="7"/>
  <c r="B255" i="7"/>
  <c r="D255" i="7" s="1"/>
  <c r="G255" i="7"/>
  <c r="B256" i="7"/>
  <c r="G256" i="7"/>
  <c r="B257" i="7"/>
  <c r="G257" i="7"/>
  <c r="B258" i="7"/>
  <c r="G258" i="7"/>
  <c r="B259" i="7"/>
  <c r="D259" i="7" s="1"/>
  <c r="G259" i="7"/>
  <c r="B260" i="7"/>
  <c r="D260" i="7" s="1"/>
  <c r="G260" i="7"/>
  <c r="B261" i="7"/>
  <c r="G261" i="7"/>
  <c r="B262" i="7"/>
  <c r="G262" i="7"/>
  <c r="B263" i="7"/>
  <c r="D263" i="7" s="1"/>
  <c r="G263" i="7"/>
  <c r="B264" i="7"/>
  <c r="G264" i="7"/>
  <c r="B265" i="7"/>
  <c r="G265" i="7"/>
  <c r="B266" i="7"/>
  <c r="G266" i="7"/>
  <c r="B267" i="7"/>
  <c r="D267" i="7" s="1"/>
  <c r="G267" i="7"/>
  <c r="B268" i="7"/>
  <c r="D268" i="7" s="1"/>
  <c r="C268" i="7"/>
  <c r="G268" i="7"/>
  <c r="B269" i="7"/>
  <c r="G269" i="7"/>
  <c r="B270" i="7"/>
  <c r="G270" i="7"/>
  <c r="B271" i="7"/>
  <c r="D271" i="7" s="1"/>
  <c r="G271" i="7"/>
  <c r="B272" i="7"/>
  <c r="D272" i="7" s="1"/>
  <c r="G272" i="7"/>
  <c r="B273" i="7"/>
  <c r="G273" i="7"/>
  <c r="B274" i="7"/>
  <c r="G274" i="7"/>
  <c r="B275" i="7"/>
  <c r="D275" i="7" s="1"/>
  <c r="C275" i="7"/>
  <c r="G275" i="7"/>
  <c r="B276" i="7"/>
  <c r="D276" i="7" s="1"/>
  <c r="G276" i="7"/>
  <c r="B277" i="7"/>
  <c r="G277" i="7"/>
  <c r="B278" i="7"/>
  <c r="G278" i="7"/>
  <c r="B279" i="7"/>
  <c r="D279" i="7" s="1"/>
  <c r="G279" i="7"/>
  <c r="B280" i="7"/>
  <c r="G280" i="7"/>
  <c r="B281" i="7"/>
  <c r="G281" i="7"/>
  <c r="B282" i="7"/>
  <c r="G282" i="7"/>
  <c r="B283" i="7"/>
  <c r="D283" i="7" s="1"/>
  <c r="G283" i="7"/>
  <c r="B284" i="7"/>
  <c r="D284" i="7" s="1"/>
  <c r="G284" i="7"/>
  <c r="B285" i="7"/>
  <c r="G285" i="7"/>
  <c r="B286" i="7"/>
  <c r="G286" i="7"/>
  <c r="B287" i="7"/>
  <c r="D287" i="7" s="1"/>
  <c r="G287" i="7"/>
  <c r="B288" i="7"/>
  <c r="D288" i="7" s="1"/>
  <c r="G288" i="7"/>
  <c r="B289" i="7"/>
  <c r="G289" i="7"/>
  <c r="B290" i="7"/>
  <c r="G290" i="7"/>
  <c r="B291" i="7"/>
  <c r="D291" i="7" s="1"/>
  <c r="G291" i="7"/>
  <c r="B292" i="7"/>
  <c r="D292" i="7" s="1"/>
  <c r="G292" i="7"/>
  <c r="B7" i="7"/>
  <c r="G7" i="7"/>
  <c r="B8" i="7"/>
  <c r="D8" i="7" s="1"/>
  <c r="G8" i="7"/>
  <c r="B9" i="7"/>
  <c r="D9" i="7" s="1"/>
  <c r="G9" i="7"/>
  <c r="B10" i="7"/>
  <c r="D10" i="7" s="1"/>
  <c r="G10" i="7"/>
  <c r="B11" i="7"/>
  <c r="G11" i="7"/>
  <c r="B12" i="7"/>
  <c r="D12" i="7" s="1"/>
  <c r="G12" i="7"/>
  <c r="B13" i="7"/>
  <c r="C13" i="7" s="1"/>
  <c r="G13" i="7"/>
  <c r="B14" i="7"/>
  <c r="D14" i="7" s="1"/>
  <c r="G14" i="7"/>
  <c r="B15" i="7"/>
  <c r="G15" i="7"/>
  <c r="B16" i="7"/>
  <c r="D16" i="7" s="1"/>
  <c r="G16" i="7"/>
  <c r="B17" i="7"/>
  <c r="D17" i="7" s="1"/>
  <c r="G17" i="7"/>
  <c r="B18" i="7"/>
  <c r="D18" i="7" s="1"/>
  <c r="G18" i="7"/>
  <c r="B19" i="7"/>
  <c r="G19" i="7"/>
  <c r="B20" i="7"/>
  <c r="D20" i="7" s="1"/>
  <c r="G20" i="7"/>
  <c r="B21" i="7"/>
  <c r="C21" i="7" s="1"/>
  <c r="G21" i="7"/>
  <c r="B22" i="7"/>
  <c r="D22" i="7" s="1"/>
  <c r="G22" i="7"/>
  <c r="B23" i="7"/>
  <c r="G23" i="7"/>
  <c r="B24" i="7"/>
  <c r="D24" i="7" s="1"/>
  <c r="G24" i="7"/>
  <c r="B25" i="7"/>
  <c r="C25" i="7" s="1"/>
  <c r="G25" i="7"/>
  <c r="B26" i="7"/>
  <c r="D26" i="7" s="1"/>
  <c r="G26" i="7"/>
  <c r="B27" i="7"/>
  <c r="G27" i="7"/>
  <c r="B28" i="7"/>
  <c r="D28" i="7" s="1"/>
  <c r="G28" i="7"/>
  <c r="B29" i="7"/>
  <c r="D29" i="7" s="1"/>
  <c r="G29" i="7"/>
  <c r="B30" i="7"/>
  <c r="D30" i="7" s="1"/>
  <c r="G30" i="7"/>
  <c r="B31" i="7"/>
  <c r="G31" i="7"/>
  <c r="B32" i="7"/>
  <c r="D32" i="7" s="1"/>
  <c r="G32" i="7"/>
  <c r="B33" i="7"/>
  <c r="C33" i="7" s="1"/>
  <c r="G33" i="7"/>
  <c r="B34" i="7"/>
  <c r="D34" i="7" s="1"/>
  <c r="G34" i="7"/>
  <c r="B35" i="7"/>
  <c r="G35" i="7"/>
  <c r="B36" i="7"/>
  <c r="D36" i="7" s="1"/>
  <c r="G36" i="7"/>
  <c r="B37" i="7"/>
  <c r="D37" i="7" s="1"/>
  <c r="G37" i="7"/>
  <c r="B38" i="7"/>
  <c r="D38" i="7" s="1"/>
  <c r="G38" i="7"/>
  <c r="B39" i="7"/>
  <c r="G39" i="7"/>
  <c r="B40" i="7"/>
  <c r="D40" i="7" s="1"/>
  <c r="G40" i="7"/>
  <c r="B41" i="7"/>
  <c r="D41" i="7" s="1"/>
  <c r="G41" i="7"/>
  <c r="B42" i="7"/>
  <c r="D42" i="7" s="1"/>
  <c r="C42" i="7"/>
  <c r="G42" i="7"/>
  <c r="B43" i="7"/>
  <c r="G43" i="7"/>
  <c r="B44" i="7"/>
  <c r="D44" i="7" s="1"/>
  <c r="G44" i="7"/>
  <c r="B45" i="7"/>
  <c r="C45" i="7"/>
  <c r="G45" i="7"/>
  <c r="B46" i="7"/>
  <c r="D46" i="7" s="1"/>
  <c r="G46" i="7"/>
  <c r="B47" i="7"/>
  <c r="G47" i="7"/>
  <c r="B48" i="7"/>
  <c r="D48" i="7" s="1"/>
  <c r="G48" i="7"/>
  <c r="B49" i="7"/>
  <c r="D49" i="7" s="1"/>
  <c r="G49" i="7"/>
  <c r="B50" i="7"/>
  <c r="D50" i="7" s="1"/>
  <c r="G50" i="7"/>
  <c r="B51" i="7"/>
  <c r="G51" i="7"/>
  <c r="B52" i="7"/>
  <c r="D52" i="7" s="1"/>
  <c r="G52" i="7"/>
  <c r="B53" i="7"/>
  <c r="D53" i="7" s="1"/>
  <c r="G53" i="7"/>
  <c r="B54" i="7"/>
  <c r="D54" i="7" s="1"/>
  <c r="G54" i="7"/>
  <c r="B55" i="7"/>
  <c r="G55" i="7"/>
  <c r="B56" i="7"/>
  <c r="D56" i="7" s="1"/>
  <c r="G56" i="7"/>
  <c r="B57" i="7"/>
  <c r="D57" i="7" s="1"/>
  <c r="G57" i="7"/>
  <c r="B58" i="7"/>
  <c r="D58" i="7" s="1"/>
  <c r="G58" i="7"/>
  <c r="B59" i="7"/>
  <c r="G59" i="7"/>
  <c r="B60" i="7"/>
  <c r="D60" i="7" s="1"/>
  <c r="G60" i="7"/>
  <c r="B61" i="7"/>
  <c r="D61" i="7" s="1"/>
  <c r="G61" i="7"/>
  <c r="B62" i="7"/>
  <c r="D62" i="7" s="1"/>
  <c r="G62" i="7"/>
  <c r="B63" i="7"/>
  <c r="G63" i="7"/>
  <c r="B64" i="7"/>
  <c r="D64" i="7" s="1"/>
  <c r="G64" i="7"/>
  <c r="B65" i="7"/>
  <c r="D65" i="7" s="1"/>
  <c r="G65" i="7"/>
  <c r="B66" i="7"/>
  <c r="D66" i="7" s="1"/>
  <c r="G66" i="7"/>
  <c r="B67" i="7"/>
  <c r="G67" i="7"/>
  <c r="B68" i="7"/>
  <c r="D68" i="7" s="1"/>
  <c r="G68" i="7"/>
  <c r="B69" i="7"/>
  <c r="C69" i="7" s="1"/>
  <c r="G69" i="7"/>
  <c r="B70" i="7"/>
  <c r="D70" i="7" s="1"/>
  <c r="G70" i="7"/>
  <c r="B71" i="7"/>
  <c r="G71" i="7"/>
  <c r="B72" i="7"/>
  <c r="D72" i="7" s="1"/>
  <c r="G72" i="7"/>
  <c r="B73" i="7"/>
  <c r="D73" i="7" s="1"/>
  <c r="G73" i="7"/>
  <c r="B74" i="7"/>
  <c r="D74" i="7" s="1"/>
  <c r="G74" i="7"/>
  <c r="B75" i="7"/>
  <c r="G75" i="7"/>
  <c r="B76" i="7"/>
  <c r="D76" i="7" s="1"/>
  <c r="G76" i="7"/>
  <c r="B77" i="7"/>
  <c r="D77" i="7" s="1"/>
  <c r="G77" i="7"/>
  <c r="B78" i="7"/>
  <c r="D78" i="7" s="1"/>
  <c r="G78" i="7"/>
  <c r="B79" i="7"/>
  <c r="G79" i="7"/>
  <c r="B80" i="7"/>
  <c r="D80" i="7" s="1"/>
  <c r="G80" i="7"/>
  <c r="B81" i="7"/>
  <c r="D81" i="7" s="1"/>
  <c r="G81" i="7"/>
  <c r="B82" i="7"/>
  <c r="D82" i="7" s="1"/>
  <c r="G82" i="7"/>
  <c r="B83" i="7"/>
  <c r="G83" i="7"/>
  <c r="B84" i="7"/>
  <c r="D84" i="7" s="1"/>
  <c r="G84" i="7"/>
  <c r="B85" i="7"/>
  <c r="D85" i="7" s="1"/>
  <c r="G85" i="7"/>
  <c r="B86" i="7"/>
  <c r="D86" i="7" s="1"/>
  <c r="G86" i="7"/>
  <c r="B87" i="7"/>
  <c r="G87" i="7"/>
  <c r="B88" i="7"/>
  <c r="D88" i="7" s="1"/>
  <c r="G88" i="7"/>
  <c r="B89" i="7"/>
  <c r="D89" i="7" s="1"/>
  <c r="G89" i="7"/>
  <c r="B90" i="7"/>
  <c r="D90" i="7" s="1"/>
  <c r="G90" i="7"/>
  <c r="B91" i="7"/>
  <c r="G91" i="7"/>
  <c r="B92" i="7"/>
  <c r="D92" i="7" s="1"/>
  <c r="G92" i="7"/>
  <c r="B93" i="7"/>
  <c r="D93" i="7" s="1"/>
  <c r="G93" i="7"/>
  <c r="B94" i="7"/>
  <c r="D94" i="7" s="1"/>
  <c r="G94" i="7"/>
  <c r="B95" i="7"/>
  <c r="G95" i="7"/>
  <c r="B96" i="7"/>
  <c r="D96" i="7" s="1"/>
  <c r="G96" i="7"/>
  <c r="B97" i="7"/>
  <c r="D97" i="7" s="1"/>
  <c r="G97" i="7"/>
  <c r="B98" i="7"/>
  <c r="D98" i="7" s="1"/>
  <c r="G98" i="7"/>
  <c r="B99" i="7"/>
  <c r="G99" i="7"/>
  <c r="B100" i="7"/>
  <c r="D100" i="7" s="1"/>
  <c r="G100" i="7"/>
  <c r="B101" i="7"/>
  <c r="D101" i="7" s="1"/>
  <c r="G101" i="7"/>
  <c r="B102" i="7"/>
  <c r="D102" i="7" s="1"/>
  <c r="G102" i="7"/>
  <c r="B103" i="7"/>
  <c r="G103" i="7"/>
  <c r="B104" i="7"/>
  <c r="D104" i="7" s="1"/>
  <c r="G104" i="7"/>
  <c r="B105" i="7"/>
  <c r="D105" i="7" s="1"/>
  <c r="G105" i="7"/>
  <c r="B106" i="7"/>
  <c r="D106" i="7" s="1"/>
  <c r="C106" i="7"/>
  <c r="G106" i="7"/>
  <c r="B107" i="7"/>
  <c r="G107" i="7"/>
  <c r="B108" i="7"/>
  <c r="D108" i="7" s="1"/>
  <c r="G108" i="7"/>
  <c r="B109" i="7"/>
  <c r="D109" i="7" s="1"/>
  <c r="G109" i="7"/>
  <c r="B110" i="7"/>
  <c r="D110" i="7" s="1"/>
  <c r="G110" i="7"/>
  <c r="B111" i="7"/>
  <c r="G111" i="7"/>
  <c r="B112" i="7"/>
  <c r="D112" i="7" s="1"/>
  <c r="G112" i="7"/>
  <c r="B113" i="7"/>
  <c r="D113" i="7" s="1"/>
  <c r="G113" i="7"/>
  <c r="B114" i="7"/>
  <c r="D114" i="7" s="1"/>
  <c r="G114" i="7"/>
  <c r="B115" i="7"/>
  <c r="G115" i="7"/>
  <c r="B116" i="7"/>
  <c r="D116" i="7" s="1"/>
  <c r="G116" i="7"/>
  <c r="B117" i="7"/>
  <c r="D117" i="7" s="1"/>
  <c r="G117" i="7"/>
  <c r="B118" i="7"/>
  <c r="D118" i="7" s="1"/>
  <c r="G118" i="7"/>
  <c r="B119" i="7"/>
  <c r="G119" i="7"/>
  <c r="B120" i="7"/>
  <c r="D120" i="7" s="1"/>
  <c r="G120" i="7"/>
  <c r="B121" i="7"/>
  <c r="D121" i="7" s="1"/>
  <c r="G121" i="7"/>
  <c r="B122" i="7"/>
  <c r="D122" i="7" s="1"/>
  <c r="G122" i="7"/>
  <c r="B123" i="7"/>
  <c r="G123" i="7"/>
  <c r="B124" i="7"/>
  <c r="D124" i="7" s="1"/>
  <c r="G124" i="7"/>
  <c r="B125" i="7"/>
  <c r="D125" i="7" s="1"/>
  <c r="G125" i="7"/>
  <c r="B126" i="7"/>
  <c r="D126" i="7" s="1"/>
  <c r="G126" i="7"/>
  <c r="B127" i="7"/>
  <c r="G127" i="7"/>
  <c r="B128" i="7"/>
  <c r="D128" i="7" s="1"/>
  <c r="G128" i="7"/>
  <c r="B129" i="7"/>
  <c r="D129" i="7" s="1"/>
  <c r="G129" i="7"/>
  <c r="B130" i="7"/>
  <c r="D130" i="7" s="1"/>
  <c r="G130" i="7"/>
  <c r="B131" i="7"/>
  <c r="G131" i="7"/>
  <c r="B132" i="7"/>
  <c r="D132" i="7" s="1"/>
  <c r="G132" i="7"/>
  <c r="B133" i="7"/>
  <c r="D133" i="7" s="1"/>
  <c r="G133" i="7"/>
  <c r="B134" i="7"/>
  <c r="D134" i="7" s="1"/>
  <c r="G134" i="7"/>
  <c r="B135" i="7"/>
  <c r="G135" i="7"/>
  <c r="B136" i="7"/>
  <c r="D136" i="7" s="1"/>
  <c r="G136" i="7"/>
  <c r="B137" i="7"/>
  <c r="D137" i="7" s="1"/>
  <c r="G137" i="7"/>
  <c r="B138" i="7"/>
  <c r="D138" i="7" s="1"/>
  <c r="G138" i="7"/>
  <c r="B139" i="7"/>
  <c r="G139" i="7"/>
  <c r="B140" i="7"/>
  <c r="D140" i="7" s="1"/>
  <c r="G140" i="7"/>
  <c r="B141" i="7"/>
  <c r="D141" i="7" s="1"/>
  <c r="G141" i="7"/>
  <c r="B142" i="7"/>
  <c r="D142" i="7" s="1"/>
  <c r="G142" i="7"/>
  <c r="B143" i="7"/>
  <c r="G143" i="7"/>
  <c r="B144" i="7"/>
  <c r="D144" i="7" s="1"/>
  <c r="G144" i="7"/>
  <c r="B145" i="7"/>
  <c r="D145" i="7" s="1"/>
  <c r="G145" i="7"/>
  <c r="B146" i="7"/>
  <c r="D146" i="7" s="1"/>
  <c r="G146" i="7"/>
  <c r="B147" i="7"/>
  <c r="G147" i="7"/>
  <c r="B148" i="7"/>
  <c r="D148" i="7" s="1"/>
  <c r="G148" i="7"/>
  <c r="B149" i="7"/>
  <c r="D149" i="7" s="1"/>
  <c r="G149" i="7"/>
  <c r="B150" i="7"/>
  <c r="D150" i="7" s="1"/>
  <c r="G150" i="7"/>
  <c r="B151" i="7"/>
  <c r="G151" i="7"/>
  <c r="B152" i="7"/>
  <c r="D152" i="7" s="1"/>
  <c r="G152" i="7"/>
  <c r="B153" i="7"/>
  <c r="C153" i="7" s="1"/>
  <c r="G153" i="7"/>
  <c r="B154" i="7"/>
  <c r="D154" i="7" s="1"/>
  <c r="G154" i="7"/>
  <c r="B155" i="7"/>
  <c r="G155" i="7"/>
  <c r="B156" i="7"/>
  <c r="D156" i="7" s="1"/>
  <c r="C156" i="7"/>
  <c r="G156" i="7"/>
  <c r="B157" i="7"/>
  <c r="D157" i="7" s="1"/>
  <c r="G157" i="7"/>
  <c r="B158" i="7"/>
  <c r="D158" i="7" s="1"/>
  <c r="C158" i="7"/>
  <c r="G158" i="7"/>
  <c r="B159" i="7"/>
  <c r="G159" i="7"/>
  <c r="B160" i="7"/>
  <c r="D160" i="7" s="1"/>
  <c r="G160" i="7"/>
  <c r="B161" i="7"/>
  <c r="D161" i="7" s="1"/>
  <c r="G161" i="7"/>
  <c r="B162" i="7"/>
  <c r="D162" i="7" s="1"/>
  <c r="G162" i="7"/>
  <c r="B163" i="7"/>
  <c r="G163" i="7"/>
  <c r="B164" i="7"/>
  <c r="D164" i="7" s="1"/>
  <c r="G164" i="7"/>
  <c r="B165" i="7"/>
  <c r="D165" i="7" s="1"/>
  <c r="G165" i="7"/>
  <c r="B166" i="7"/>
  <c r="D166" i="7" s="1"/>
  <c r="G166" i="7"/>
  <c r="B167" i="7"/>
  <c r="G167" i="7"/>
  <c r="B168" i="7"/>
  <c r="D168" i="7" s="1"/>
  <c r="G168" i="7"/>
  <c r="B169" i="7"/>
  <c r="D169" i="7" s="1"/>
  <c r="G169" i="7"/>
  <c r="G6" i="7"/>
  <c r="B6" i="7"/>
  <c r="D6" i="7" s="1"/>
  <c r="B7" i="14"/>
  <c r="C7" i="14"/>
  <c r="G7" i="14"/>
  <c r="B8" i="14"/>
  <c r="C8" i="14"/>
  <c r="G8" i="14"/>
  <c r="B9" i="14"/>
  <c r="C9" i="14"/>
  <c r="G9" i="14"/>
  <c r="B10" i="14"/>
  <c r="G10" i="14"/>
  <c r="B11" i="14"/>
  <c r="C11" i="14"/>
  <c r="G11" i="14"/>
  <c r="B12" i="14"/>
  <c r="E12" i="14" s="1"/>
  <c r="F12" i="14" s="1"/>
  <c r="C12" i="14"/>
  <c r="G12" i="14"/>
  <c r="B13" i="14"/>
  <c r="C13" i="14"/>
  <c r="G13" i="14"/>
  <c r="B14" i="14"/>
  <c r="G14" i="14"/>
  <c r="B15" i="14"/>
  <c r="C15" i="14"/>
  <c r="G15" i="14"/>
  <c r="B16" i="14"/>
  <c r="C16" i="14"/>
  <c r="G16" i="14"/>
  <c r="B17" i="14"/>
  <c r="C17" i="14"/>
  <c r="E17" i="14"/>
  <c r="F17" i="14" s="1"/>
  <c r="G17" i="14"/>
  <c r="B18" i="14"/>
  <c r="G18" i="14"/>
  <c r="B19" i="14"/>
  <c r="C19" i="14"/>
  <c r="G19" i="14"/>
  <c r="B20" i="14"/>
  <c r="C20" i="14"/>
  <c r="G20" i="14"/>
  <c r="B21" i="14"/>
  <c r="C21" i="14"/>
  <c r="E21" i="14"/>
  <c r="F21" i="14" s="1"/>
  <c r="G21" i="14"/>
  <c r="B22" i="14"/>
  <c r="G22" i="14"/>
  <c r="B23" i="14"/>
  <c r="C23" i="14"/>
  <c r="G23" i="14"/>
  <c r="B24" i="14"/>
  <c r="C24" i="14"/>
  <c r="G24" i="14"/>
  <c r="B25" i="14"/>
  <c r="C25" i="14"/>
  <c r="E25" i="14" s="1"/>
  <c r="F25" i="14" s="1"/>
  <c r="G25" i="14"/>
  <c r="B26" i="14"/>
  <c r="D26" i="14" s="1"/>
  <c r="G26" i="14"/>
  <c r="H10" i="14" s="1"/>
  <c r="B27" i="14"/>
  <c r="D27" i="14" s="1"/>
  <c r="C27" i="14"/>
  <c r="G27" i="14"/>
  <c r="H27" i="14" s="1"/>
  <c r="B28" i="14"/>
  <c r="D28" i="14" s="1"/>
  <c r="G28" i="14"/>
  <c r="H28" i="14" s="1"/>
  <c r="B29" i="14"/>
  <c r="D29" i="14" s="1"/>
  <c r="G29" i="14"/>
  <c r="H29" i="14" s="1"/>
  <c r="B30" i="14"/>
  <c r="D30" i="14" s="1"/>
  <c r="G30" i="14"/>
  <c r="H30" i="14" s="1"/>
  <c r="B31" i="14"/>
  <c r="D31" i="14" s="1"/>
  <c r="G31" i="14"/>
  <c r="H31" i="14" s="1"/>
  <c r="B32" i="14"/>
  <c r="D32" i="14" s="1"/>
  <c r="G32" i="14"/>
  <c r="H32" i="14" s="1"/>
  <c r="B33" i="14"/>
  <c r="D33" i="14" s="1"/>
  <c r="G33" i="14"/>
  <c r="B34" i="14"/>
  <c r="D34" i="14" s="1"/>
  <c r="G34" i="14"/>
  <c r="H34" i="14" s="1"/>
  <c r="B35" i="14"/>
  <c r="D35" i="14" s="1"/>
  <c r="G35" i="14"/>
  <c r="H35" i="14" s="1"/>
  <c r="B36" i="14"/>
  <c r="D36" i="14" s="1"/>
  <c r="G36" i="14"/>
  <c r="H36" i="14" s="1"/>
  <c r="B37" i="14"/>
  <c r="D37" i="14" s="1"/>
  <c r="G37" i="14"/>
  <c r="H37" i="14" s="1"/>
  <c r="B38" i="14"/>
  <c r="D38" i="14" s="1"/>
  <c r="G38" i="14"/>
  <c r="H38" i="14" s="1"/>
  <c r="B39" i="14"/>
  <c r="D39" i="14" s="1"/>
  <c r="G39" i="14"/>
  <c r="H39" i="14" s="1"/>
  <c r="B40" i="14"/>
  <c r="D40" i="14" s="1"/>
  <c r="G40" i="14"/>
  <c r="H40" i="14" s="1"/>
  <c r="B41" i="14"/>
  <c r="D41" i="14" s="1"/>
  <c r="C41" i="14"/>
  <c r="G41" i="14"/>
  <c r="H49" i="14" s="1"/>
  <c r="B42" i="14"/>
  <c r="D42" i="14" s="1"/>
  <c r="G42" i="14"/>
  <c r="H42" i="14" s="1"/>
  <c r="B43" i="14"/>
  <c r="D43" i="14" s="1"/>
  <c r="G43" i="14"/>
  <c r="H43" i="14" s="1"/>
  <c r="B44" i="14"/>
  <c r="D44" i="14" s="1"/>
  <c r="C44" i="14"/>
  <c r="G44" i="14"/>
  <c r="H44" i="14" s="1"/>
  <c r="B45" i="14"/>
  <c r="D45" i="14" s="1"/>
  <c r="C45" i="14"/>
  <c r="G45" i="14"/>
  <c r="H45" i="14" s="1"/>
  <c r="B46" i="14"/>
  <c r="D46" i="14" s="1"/>
  <c r="G46" i="14"/>
  <c r="H46" i="14" s="1"/>
  <c r="B47" i="14"/>
  <c r="D47" i="14" s="1"/>
  <c r="C47" i="14"/>
  <c r="G47" i="14"/>
  <c r="H47" i="14" s="1"/>
  <c r="B48" i="14"/>
  <c r="D48" i="14" s="1"/>
  <c r="C48" i="14"/>
  <c r="G48" i="14"/>
  <c r="H48" i="14" s="1"/>
  <c r="B49" i="14"/>
  <c r="D49" i="14" s="1"/>
  <c r="C49" i="14"/>
  <c r="G49" i="14"/>
  <c r="B50" i="14"/>
  <c r="D50" i="14" s="1"/>
  <c r="G50" i="14"/>
  <c r="H50" i="14" s="1"/>
  <c r="B51" i="14"/>
  <c r="D51" i="14" s="1"/>
  <c r="G51" i="14"/>
  <c r="H51" i="14" s="1"/>
  <c r="B52" i="14"/>
  <c r="D52" i="14" s="1"/>
  <c r="C52" i="14"/>
  <c r="G52" i="14"/>
  <c r="H52" i="14" s="1"/>
  <c r="B53" i="14"/>
  <c r="D53" i="14" s="1"/>
  <c r="C53" i="14"/>
  <c r="E53" i="14" s="1"/>
  <c r="F53" i="14" s="1"/>
  <c r="G53" i="14"/>
  <c r="H53" i="14" s="1"/>
  <c r="B54" i="14"/>
  <c r="D54" i="14" s="1"/>
  <c r="G54" i="14"/>
  <c r="H54" i="14" s="1"/>
  <c r="B55" i="14"/>
  <c r="D55" i="14" s="1"/>
  <c r="C55" i="14"/>
  <c r="G55" i="14"/>
  <c r="H55" i="14" s="1"/>
  <c r="B56" i="14"/>
  <c r="D56" i="14" s="1"/>
  <c r="C56" i="14"/>
  <c r="E56" i="14" s="1"/>
  <c r="F56" i="14" s="1"/>
  <c r="G56" i="14"/>
  <c r="H56" i="14" s="1"/>
  <c r="B57" i="14"/>
  <c r="D57" i="14" s="1"/>
  <c r="C57" i="14"/>
  <c r="G57" i="14"/>
  <c r="B58" i="14"/>
  <c r="D58" i="14" s="1"/>
  <c r="G58" i="14"/>
  <c r="H58" i="14" s="1"/>
  <c r="B59" i="14"/>
  <c r="D59" i="14" s="1"/>
  <c r="C59" i="14"/>
  <c r="G59" i="14"/>
  <c r="H59" i="14" s="1"/>
  <c r="B60" i="14"/>
  <c r="D60" i="14" s="1"/>
  <c r="C60" i="14"/>
  <c r="G60" i="14"/>
  <c r="H60" i="14" s="1"/>
  <c r="B61" i="14"/>
  <c r="D61" i="14" s="1"/>
  <c r="C61" i="14"/>
  <c r="G61" i="14"/>
  <c r="H61" i="14" s="1"/>
  <c r="B62" i="14"/>
  <c r="D62" i="14" s="1"/>
  <c r="G62" i="14"/>
  <c r="H62" i="14" s="1"/>
  <c r="B63" i="14"/>
  <c r="D63" i="14" s="1"/>
  <c r="C63" i="14"/>
  <c r="G63" i="14"/>
  <c r="H63" i="14" s="1"/>
  <c r="B64" i="14"/>
  <c r="D64" i="14" s="1"/>
  <c r="C64" i="14"/>
  <c r="G64" i="14"/>
  <c r="H64" i="14" s="1"/>
  <c r="B65" i="14"/>
  <c r="D65" i="14" s="1"/>
  <c r="G65" i="14"/>
  <c r="B66" i="14"/>
  <c r="D66" i="14" s="1"/>
  <c r="G66" i="14"/>
  <c r="H66" i="14" s="1"/>
  <c r="B67" i="14"/>
  <c r="D67" i="14" s="1"/>
  <c r="C67" i="14"/>
  <c r="G67" i="14"/>
  <c r="H67" i="14" s="1"/>
  <c r="B68" i="14"/>
  <c r="D68" i="14" s="1"/>
  <c r="G68" i="14"/>
  <c r="H68" i="14" s="1"/>
  <c r="B69" i="14"/>
  <c r="D69" i="14" s="1"/>
  <c r="G69" i="14"/>
  <c r="H69" i="14" s="1"/>
  <c r="B70" i="14"/>
  <c r="D70" i="14" s="1"/>
  <c r="G70" i="14"/>
  <c r="H70" i="14" s="1"/>
  <c r="B71" i="14"/>
  <c r="D71" i="14" s="1"/>
  <c r="G71" i="14"/>
  <c r="H71" i="14" s="1"/>
  <c r="B72" i="14"/>
  <c r="D72" i="14" s="1"/>
  <c r="G72" i="14"/>
  <c r="H72" i="14" s="1"/>
  <c r="B73" i="14"/>
  <c r="D73" i="14" s="1"/>
  <c r="G73" i="14"/>
  <c r="B74" i="14"/>
  <c r="D74" i="14" s="1"/>
  <c r="G74" i="14"/>
  <c r="H74" i="14" s="1"/>
  <c r="B75" i="14"/>
  <c r="D75" i="14" s="1"/>
  <c r="G75" i="14"/>
  <c r="H75" i="14" s="1"/>
  <c r="B76" i="14"/>
  <c r="D76" i="14" s="1"/>
  <c r="G76" i="14"/>
  <c r="H76" i="14" s="1"/>
  <c r="B77" i="14"/>
  <c r="D77" i="14" s="1"/>
  <c r="G77" i="14"/>
  <c r="H77" i="14" s="1"/>
  <c r="B78" i="14"/>
  <c r="D78" i="14" s="1"/>
  <c r="G78" i="14"/>
  <c r="H78" i="14" s="1"/>
  <c r="B79" i="14"/>
  <c r="D79" i="14" s="1"/>
  <c r="G79" i="14"/>
  <c r="H79" i="14" s="1"/>
  <c r="B80" i="14"/>
  <c r="D80" i="14" s="1"/>
  <c r="G80" i="14"/>
  <c r="H80" i="14" s="1"/>
  <c r="B81" i="14"/>
  <c r="D81" i="14" s="1"/>
  <c r="C81" i="14"/>
  <c r="G81" i="14"/>
  <c r="H81" i="14" s="1"/>
  <c r="B82" i="14"/>
  <c r="D82" i="14" s="1"/>
  <c r="G82" i="14"/>
  <c r="H82" i="14" s="1"/>
  <c r="B83" i="14"/>
  <c r="D83" i="14" s="1"/>
  <c r="G83" i="14"/>
  <c r="H83" i="14" s="1"/>
  <c r="B84" i="14"/>
  <c r="C84" i="14"/>
  <c r="G84" i="14"/>
  <c r="H84" i="14" s="1"/>
  <c r="B85" i="14"/>
  <c r="D85" i="14" s="1"/>
  <c r="G85" i="14"/>
  <c r="H85" i="14" s="1"/>
  <c r="B86" i="14"/>
  <c r="D86" i="14" s="1"/>
  <c r="G86" i="14"/>
  <c r="H86" i="14" s="1"/>
  <c r="B87" i="14"/>
  <c r="D87" i="14" s="1"/>
  <c r="C87" i="14"/>
  <c r="G87" i="14"/>
  <c r="H87" i="14" s="1"/>
  <c r="B88" i="14"/>
  <c r="D88" i="14" s="1"/>
  <c r="G88" i="14"/>
  <c r="H88" i="14" s="1"/>
  <c r="B89" i="14"/>
  <c r="D89" i="14" s="1"/>
  <c r="G89" i="14"/>
  <c r="B90" i="14"/>
  <c r="D90" i="14" s="1"/>
  <c r="G90" i="14"/>
  <c r="H90" i="14" s="1"/>
  <c r="B91" i="14"/>
  <c r="D91" i="14" s="1"/>
  <c r="G91" i="14"/>
  <c r="H91" i="14" s="1"/>
  <c r="B92" i="14"/>
  <c r="D92" i="14" s="1"/>
  <c r="G92" i="14"/>
  <c r="H92" i="14" s="1"/>
  <c r="B93" i="14"/>
  <c r="D93" i="14" s="1"/>
  <c r="C93" i="14"/>
  <c r="G93" i="14"/>
  <c r="H93" i="14" s="1"/>
  <c r="B94" i="14"/>
  <c r="D94" i="14" s="1"/>
  <c r="G94" i="14"/>
  <c r="H94" i="14" s="1"/>
  <c r="B95" i="14"/>
  <c r="D95" i="14" s="1"/>
  <c r="C95" i="14"/>
  <c r="G95" i="14"/>
  <c r="H95" i="14" s="1"/>
  <c r="B96" i="14"/>
  <c r="D96" i="14" s="1"/>
  <c r="C96" i="14"/>
  <c r="G96" i="14"/>
  <c r="H96" i="14" s="1"/>
  <c r="B97" i="14"/>
  <c r="D97" i="14" s="1"/>
  <c r="G97" i="14"/>
  <c r="B98" i="14"/>
  <c r="D98" i="14" s="1"/>
  <c r="G98" i="14"/>
  <c r="H98" i="14" s="1"/>
  <c r="B99" i="14"/>
  <c r="D99" i="14" s="1"/>
  <c r="C99" i="14"/>
  <c r="G99" i="14"/>
  <c r="H99" i="14" s="1"/>
  <c r="B100" i="14"/>
  <c r="D100" i="14" s="1"/>
  <c r="G100" i="14"/>
  <c r="H100" i="14" s="1"/>
  <c r="B101" i="14"/>
  <c r="D101" i="14" s="1"/>
  <c r="C101" i="14"/>
  <c r="G101" i="14"/>
  <c r="H101" i="14" s="1"/>
  <c r="B102" i="14"/>
  <c r="D102" i="14" s="1"/>
  <c r="G102" i="14"/>
  <c r="H102" i="14" s="1"/>
  <c r="B103" i="14"/>
  <c r="D103" i="14" s="1"/>
  <c r="C103" i="14"/>
  <c r="G103" i="14"/>
  <c r="H103" i="14" s="1"/>
  <c r="B104" i="14"/>
  <c r="D104" i="14" s="1"/>
  <c r="G104" i="14"/>
  <c r="H104" i="14" s="1"/>
  <c r="B105" i="14"/>
  <c r="D105" i="14" s="1"/>
  <c r="E105" i="14" s="1"/>
  <c r="F105" i="14" s="1"/>
  <c r="C105" i="14"/>
  <c r="G105" i="14"/>
  <c r="B106" i="14"/>
  <c r="D106" i="14" s="1"/>
  <c r="G106" i="14"/>
  <c r="H106" i="14" s="1"/>
  <c r="B107" i="14"/>
  <c r="D107" i="14" s="1"/>
  <c r="C107" i="14"/>
  <c r="G107" i="14"/>
  <c r="H107" i="14" s="1"/>
  <c r="B108" i="14"/>
  <c r="D108" i="14" s="1"/>
  <c r="G108" i="14"/>
  <c r="H108" i="14" s="1"/>
  <c r="B109" i="14"/>
  <c r="D109" i="14" s="1"/>
  <c r="C109" i="14"/>
  <c r="G109" i="14"/>
  <c r="H109" i="14" s="1"/>
  <c r="B110" i="14"/>
  <c r="D110" i="14" s="1"/>
  <c r="G110" i="14"/>
  <c r="H110" i="14" s="1"/>
  <c r="B111" i="14"/>
  <c r="D111" i="14" s="1"/>
  <c r="C111" i="14"/>
  <c r="G111" i="14"/>
  <c r="H111" i="14" s="1"/>
  <c r="B112" i="14"/>
  <c r="D112" i="14" s="1"/>
  <c r="C112" i="14"/>
  <c r="G112" i="14"/>
  <c r="H112" i="14" s="1"/>
  <c r="B113" i="14"/>
  <c r="D113" i="14" s="1"/>
  <c r="C113" i="14"/>
  <c r="G113" i="14"/>
  <c r="B114" i="14"/>
  <c r="D114" i="14" s="1"/>
  <c r="G114" i="14"/>
  <c r="H114" i="14" s="1"/>
  <c r="B115" i="14"/>
  <c r="D115" i="14" s="1"/>
  <c r="C115" i="14"/>
  <c r="G115" i="14"/>
  <c r="H115" i="14" s="1"/>
  <c r="B116" i="14"/>
  <c r="D116" i="14" s="1"/>
  <c r="G116" i="14"/>
  <c r="H116" i="14" s="1"/>
  <c r="B117" i="14"/>
  <c r="D117" i="14" s="1"/>
  <c r="C117" i="14"/>
  <c r="G117" i="14"/>
  <c r="H117" i="14" s="1"/>
  <c r="B118" i="14"/>
  <c r="D118" i="14" s="1"/>
  <c r="G118" i="14"/>
  <c r="H118" i="14" s="1"/>
  <c r="B119" i="14"/>
  <c r="D119" i="14" s="1"/>
  <c r="E119" i="14" s="1"/>
  <c r="F119" i="14" s="1"/>
  <c r="C119" i="14"/>
  <c r="G119" i="14"/>
  <c r="H119" i="14" s="1"/>
  <c r="B120" i="14"/>
  <c r="D120" i="14" s="1"/>
  <c r="G120" i="14"/>
  <c r="H120" i="14" s="1"/>
  <c r="B121" i="14"/>
  <c r="D121" i="14" s="1"/>
  <c r="C121" i="14"/>
  <c r="G121" i="14"/>
  <c r="B122" i="14"/>
  <c r="D122" i="14" s="1"/>
  <c r="G122" i="14"/>
  <c r="H122" i="14" s="1"/>
  <c r="B123" i="14"/>
  <c r="D123" i="14" s="1"/>
  <c r="C123" i="14"/>
  <c r="G123" i="14"/>
  <c r="H123" i="14" s="1"/>
  <c r="B124" i="14"/>
  <c r="D124" i="14" s="1"/>
  <c r="G124" i="14"/>
  <c r="H124" i="14" s="1"/>
  <c r="B125" i="14"/>
  <c r="D125" i="14" s="1"/>
  <c r="C125" i="14"/>
  <c r="G125" i="14"/>
  <c r="H125" i="14" s="1"/>
  <c r="B126" i="14"/>
  <c r="D126" i="14" s="1"/>
  <c r="G126" i="14"/>
  <c r="H126" i="14" s="1"/>
  <c r="B127" i="14"/>
  <c r="D127" i="14" s="1"/>
  <c r="G127" i="14"/>
  <c r="H127" i="14" s="1"/>
  <c r="B128" i="14"/>
  <c r="D128" i="14" s="1"/>
  <c r="C128" i="14"/>
  <c r="G128" i="14"/>
  <c r="H128" i="14" s="1"/>
  <c r="B129" i="14"/>
  <c r="D129" i="14" s="1"/>
  <c r="C129" i="14"/>
  <c r="G129" i="14"/>
  <c r="H129" i="14" s="1"/>
  <c r="B130" i="14"/>
  <c r="D130" i="14" s="1"/>
  <c r="G130" i="14"/>
  <c r="H130" i="14" s="1"/>
  <c r="B131" i="14"/>
  <c r="D131" i="14" s="1"/>
  <c r="C131" i="14"/>
  <c r="G131" i="14"/>
  <c r="H131" i="14" s="1"/>
  <c r="B132" i="14"/>
  <c r="D132" i="14" s="1"/>
  <c r="G132" i="14"/>
  <c r="H132" i="14" s="1"/>
  <c r="B133" i="14"/>
  <c r="D133" i="14" s="1"/>
  <c r="G133" i="14"/>
  <c r="H133" i="14" s="1"/>
  <c r="B134" i="14"/>
  <c r="D134" i="14" s="1"/>
  <c r="G134" i="14"/>
  <c r="H134" i="14" s="1"/>
  <c r="B135" i="14"/>
  <c r="D135" i="14" s="1"/>
  <c r="G135" i="14"/>
  <c r="H135" i="14" s="1"/>
  <c r="B136" i="14"/>
  <c r="D136" i="14" s="1"/>
  <c r="G136" i="14"/>
  <c r="H136" i="14" s="1"/>
  <c r="B137" i="14"/>
  <c r="D137" i="14" s="1"/>
  <c r="G137" i="14"/>
  <c r="B138" i="14"/>
  <c r="D138" i="14" s="1"/>
  <c r="G138" i="14"/>
  <c r="H138" i="14" s="1"/>
  <c r="B139" i="14"/>
  <c r="D139" i="14" s="1"/>
  <c r="C139" i="14"/>
  <c r="G139" i="14"/>
  <c r="H139" i="14" s="1"/>
  <c r="B140" i="14"/>
  <c r="D140" i="14" s="1"/>
  <c r="G140" i="14"/>
  <c r="H140" i="14" s="1"/>
  <c r="B141" i="14"/>
  <c r="D141" i="14" s="1"/>
  <c r="C141" i="14"/>
  <c r="G141" i="14"/>
  <c r="H141" i="14" s="1"/>
  <c r="B142" i="14"/>
  <c r="D142" i="14" s="1"/>
  <c r="G142" i="14"/>
  <c r="H142" i="14" s="1"/>
  <c r="B143" i="14"/>
  <c r="D143" i="14" s="1"/>
  <c r="C143" i="14"/>
  <c r="G143" i="14"/>
  <c r="H143" i="14" s="1"/>
  <c r="B144" i="14"/>
  <c r="D144" i="14" s="1"/>
  <c r="C144" i="14"/>
  <c r="G144" i="14"/>
  <c r="H144" i="14" s="1"/>
  <c r="B145" i="14"/>
  <c r="D145" i="14" s="1"/>
  <c r="C145" i="14"/>
  <c r="G145" i="14"/>
  <c r="B146" i="14"/>
  <c r="D146" i="14" s="1"/>
  <c r="G146" i="14"/>
  <c r="H146" i="14" s="1"/>
  <c r="B147" i="14"/>
  <c r="D147" i="14" s="1"/>
  <c r="C147" i="14"/>
  <c r="G147" i="14"/>
  <c r="H147" i="14" s="1"/>
  <c r="B148" i="14"/>
  <c r="D148" i="14" s="1"/>
  <c r="G148" i="14"/>
  <c r="H148" i="14" s="1"/>
  <c r="B149" i="14"/>
  <c r="D149" i="14" s="1"/>
  <c r="C149" i="14"/>
  <c r="G149" i="14"/>
  <c r="H149" i="14" s="1"/>
  <c r="B150" i="14"/>
  <c r="D150" i="14" s="1"/>
  <c r="G150" i="14"/>
  <c r="H150" i="14" s="1"/>
  <c r="B151" i="14"/>
  <c r="D151" i="14" s="1"/>
  <c r="C151" i="14"/>
  <c r="G151" i="14"/>
  <c r="H151" i="14" s="1"/>
  <c r="B152" i="14"/>
  <c r="D152" i="14" s="1"/>
  <c r="G152" i="14"/>
  <c r="H152" i="14" s="1"/>
  <c r="B153" i="14"/>
  <c r="D153" i="14" s="1"/>
  <c r="C153" i="14"/>
  <c r="G153" i="14"/>
  <c r="B154" i="14"/>
  <c r="D154" i="14" s="1"/>
  <c r="G154" i="14"/>
  <c r="H154" i="14" s="1"/>
  <c r="B155" i="14"/>
  <c r="D155" i="14" s="1"/>
  <c r="G155" i="14"/>
  <c r="H155" i="14" s="1"/>
  <c r="B156" i="14"/>
  <c r="D156" i="14" s="1"/>
  <c r="G156" i="14"/>
  <c r="H156" i="14" s="1"/>
  <c r="B157" i="14"/>
  <c r="D157" i="14" s="1"/>
  <c r="G157" i="14"/>
  <c r="H157" i="14" s="1"/>
  <c r="B158" i="14"/>
  <c r="D158" i="14" s="1"/>
  <c r="G158" i="14"/>
  <c r="H158" i="14" s="1"/>
  <c r="B159" i="14"/>
  <c r="D159" i="14" s="1"/>
  <c r="C159" i="14"/>
  <c r="G159" i="14"/>
  <c r="H159" i="14" s="1"/>
  <c r="B160" i="14"/>
  <c r="D160" i="14" s="1"/>
  <c r="C160" i="14"/>
  <c r="G160" i="14"/>
  <c r="H160" i="14" s="1"/>
  <c r="B161" i="14"/>
  <c r="D161" i="14" s="1"/>
  <c r="C161" i="14"/>
  <c r="G161" i="14"/>
  <c r="B162" i="14"/>
  <c r="G162" i="14"/>
  <c r="H162" i="14" s="1"/>
  <c r="B163" i="14"/>
  <c r="D163" i="14" s="1"/>
  <c r="C163" i="14"/>
  <c r="G163" i="14"/>
  <c r="H163" i="14" s="1"/>
  <c r="B164" i="14"/>
  <c r="D164" i="14" s="1"/>
  <c r="G164" i="14"/>
  <c r="H164" i="14" s="1"/>
  <c r="B165" i="14"/>
  <c r="D165" i="14" s="1"/>
  <c r="C165" i="14"/>
  <c r="G165" i="14"/>
  <c r="H165" i="14" s="1"/>
  <c r="B166" i="14"/>
  <c r="G166" i="14"/>
  <c r="H166" i="14" s="1"/>
  <c r="B167" i="14"/>
  <c r="D167" i="14" s="1"/>
  <c r="G167" i="14"/>
  <c r="H167" i="14" s="1"/>
  <c r="B168" i="14"/>
  <c r="D168" i="14" s="1"/>
  <c r="C168" i="14"/>
  <c r="G168" i="14"/>
  <c r="H168" i="14" s="1"/>
  <c r="B169" i="14"/>
  <c r="D169" i="14" s="1"/>
  <c r="C169" i="14"/>
  <c r="G169" i="14"/>
  <c r="H169" i="14" s="1"/>
  <c r="B170" i="14"/>
  <c r="G170" i="14"/>
  <c r="H170" i="14" s="1"/>
  <c r="B171" i="14"/>
  <c r="D171" i="14" s="1"/>
  <c r="C171" i="14"/>
  <c r="G171" i="14"/>
  <c r="H171" i="14" s="1"/>
  <c r="B172" i="14"/>
  <c r="D172" i="14" s="1"/>
  <c r="G172" i="14"/>
  <c r="H172" i="14" s="1"/>
  <c r="B173" i="14"/>
  <c r="D173" i="14" s="1"/>
  <c r="G173" i="14"/>
  <c r="H173" i="14" s="1"/>
  <c r="B174" i="14"/>
  <c r="G174" i="14"/>
  <c r="H174" i="14" s="1"/>
  <c r="B175" i="14"/>
  <c r="D175" i="14" s="1"/>
  <c r="C175" i="14"/>
  <c r="G175" i="14"/>
  <c r="H175" i="14" s="1"/>
  <c r="B176" i="14"/>
  <c r="D176" i="14" s="1"/>
  <c r="C176" i="14"/>
  <c r="G176" i="14"/>
  <c r="H176" i="14" s="1"/>
  <c r="B177" i="14"/>
  <c r="G177" i="14"/>
  <c r="B178" i="14"/>
  <c r="G178" i="14"/>
  <c r="H178" i="14" s="1"/>
  <c r="B179" i="14"/>
  <c r="D179" i="14" s="1"/>
  <c r="G179" i="14"/>
  <c r="H179" i="14" s="1"/>
  <c r="B180" i="14"/>
  <c r="D180" i="14" s="1"/>
  <c r="C180" i="14"/>
  <c r="G180" i="14"/>
  <c r="H180" i="14" s="1"/>
  <c r="B181" i="14"/>
  <c r="G181" i="14"/>
  <c r="H181" i="14" s="1"/>
  <c r="B182" i="14"/>
  <c r="G182" i="14"/>
  <c r="H182" i="14" s="1"/>
  <c r="B183" i="14"/>
  <c r="D183" i="14" s="1"/>
  <c r="G183" i="14"/>
  <c r="H183" i="14" s="1"/>
  <c r="B184" i="14"/>
  <c r="D184" i="14" s="1"/>
  <c r="G184" i="14"/>
  <c r="H184" i="14" s="1"/>
  <c r="B185" i="14"/>
  <c r="G185" i="14"/>
  <c r="B186" i="14"/>
  <c r="G186" i="14"/>
  <c r="H186" i="14" s="1"/>
  <c r="B187" i="14"/>
  <c r="D187" i="14" s="1"/>
  <c r="G187" i="14"/>
  <c r="H187" i="14" s="1"/>
  <c r="B188" i="14"/>
  <c r="D188" i="14" s="1"/>
  <c r="C188" i="14"/>
  <c r="G188" i="14"/>
  <c r="H188" i="14" s="1"/>
  <c r="B189" i="14"/>
  <c r="G189" i="14"/>
  <c r="H189" i="14" s="1"/>
  <c r="B190" i="14"/>
  <c r="G190" i="14"/>
  <c r="H190" i="14" s="1"/>
  <c r="B191" i="14"/>
  <c r="D191" i="14" s="1"/>
  <c r="C191" i="14"/>
  <c r="G191" i="14"/>
  <c r="H191" i="14" s="1"/>
  <c r="B192" i="14"/>
  <c r="D192" i="14" s="1"/>
  <c r="C192" i="14"/>
  <c r="G192" i="14"/>
  <c r="H192" i="14" s="1"/>
  <c r="B193" i="14"/>
  <c r="G193" i="14"/>
  <c r="B194" i="14"/>
  <c r="G194" i="14"/>
  <c r="H194" i="14" s="1"/>
  <c r="B195" i="14"/>
  <c r="D195" i="14" s="1"/>
  <c r="G195" i="14"/>
  <c r="H195" i="14" s="1"/>
  <c r="B196" i="14"/>
  <c r="D196" i="14" s="1"/>
  <c r="C196" i="14"/>
  <c r="G196" i="14"/>
  <c r="H196" i="14" s="1"/>
  <c r="B197" i="14"/>
  <c r="G197" i="14"/>
  <c r="H197" i="14" s="1"/>
  <c r="B198" i="14"/>
  <c r="G198" i="14"/>
  <c r="H198" i="14" s="1"/>
  <c r="B199" i="14"/>
  <c r="D199" i="14" s="1"/>
  <c r="G199" i="14"/>
  <c r="H199" i="14" s="1"/>
  <c r="B200" i="14"/>
  <c r="D200" i="14" s="1"/>
  <c r="G200" i="14"/>
  <c r="H200" i="14" s="1"/>
  <c r="B201" i="14"/>
  <c r="G201" i="14"/>
  <c r="B202" i="14"/>
  <c r="G202" i="14"/>
  <c r="H202" i="14" s="1"/>
  <c r="B203" i="14"/>
  <c r="D203" i="14" s="1"/>
  <c r="G203" i="14"/>
  <c r="H203" i="14" s="1"/>
  <c r="B204" i="14"/>
  <c r="D204" i="14" s="1"/>
  <c r="C204" i="14"/>
  <c r="G204" i="14"/>
  <c r="H204" i="14" s="1"/>
  <c r="B205" i="14"/>
  <c r="D205" i="14" s="1"/>
  <c r="G205" i="14"/>
  <c r="H205" i="14" s="1"/>
  <c r="B206" i="14"/>
  <c r="G206" i="14"/>
  <c r="H206" i="14" s="1"/>
  <c r="B207" i="14"/>
  <c r="D207" i="14" s="1"/>
  <c r="G207" i="14"/>
  <c r="H207" i="14" s="1"/>
  <c r="G6" i="14"/>
  <c r="B6" i="14"/>
  <c r="B7" i="5"/>
  <c r="G7" i="5"/>
  <c r="B8" i="5"/>
  <c r="C8" i="5"/>
  <c r="G8" i="5"/>
  <c r="B9" i="5"/>
  <c r="C9" i="5"/>
  <c r="G9" i="5"/>
  <c r="B10" i="5"/>
  <c r="C10" i="5" s="1"/>
  <c r="G10" i="5"/>
  <c r="B11" i="5"/>
  <c r="G11" i="5"/>
  <c r="B12" i="5"/>
  <c r="C12" i="5"/>
  <c r="G12" i="5"/>
  <c r="B13" i="5"/>
  <c r="C13" i="5"/>
  <c r="G13" i="5"/>
  <c r="B14" i="5"/>
  <c r="C14" i="5" s="1"/>
  <c r="G14" i="5"/>
  <c r="B15" i="5"/>
  <c r="G15" i="5"/>
  <c r="B16" i="5"/>
  <c r="C16" i="5"/>
  <c r="G16" i="5"/>
  <c r="B17" i="5"/>
  <c r="C17" i="5"/>
  <c r="G17" i="5"/>
  <c r="B18" i="5"/>
  <c r="C18" i="5" s="1"/>
  <c r="G18" i="5"/>
  <c r="B19" i="5"/>
  <c r="G19" i="5"/>
  <c r="B20" i="5"/>
  <c r="C20" i="5"/>
  <c r="G20" i="5"/>
  <c r="B21" i="5"/>
  <c r="C21" i="5"/>
  <c r="G21" i="5"/>
  <c r="B22" i="5"/>
  <c r="C22" i="5" s="1"/>
  <c r="G22" i="5"/>
  <c r="B23" i="5"/>
  <c r="G23" i="5"/>
  <c r="B24" i="5"/>
  <c r="C24" i="5"/>
  <c r="G24" i="5"/>
  <c r="B25" i="5"/>
  <c r="C25" i="5"/>
  <c r="G25" i="5"/>
  <c r="B26" i="5"/>
  <c r="G26" i="5"/>
  <c r="H15" i="5" s="1"/>
  <c r="B27" i="5"/>
  <c r="D27" i="5" s="1"/>
  <c r="G27" i="5"/>
  <c r="B28" i="5"/>
  <c r="D28" i="5" s="1"/>
  <c r="C28" i="5"/>
  <c r="G28" i="5"/>
  <c r="H28" i="5" s="1"/>
  <c r="B29" i="5"/>
  <c r="D29" i="5" s="1"/>
  <c r="C29" i="5"/>
  <c r="G29" i="5"/>
  <c r="H29" i="5" s="1"/>
  <c r="B30" i="5"/>
  <c r="G30" i="5"/>
  <c r="B31" i="5"/>
  <c r="D31" i="5" s="1"/>
  <c r="G31" i="5"/>
  <c r="H31" i="5" s="1"/>
  <c r="B32" i="5"/>
  <c r="D32" i="5" s="1"/>
  <c r="G32" i="5"/>
  <c r="H32" i="5" s="1"/>
  <c r="B33" i="5"/>
  <c r="D33" i="5" s="1"/>
  <c r="C33" i="5"/>
  <c r="G33" i="5"/>
  <c r="H33" i="5" s="1"/>
  <c r="B34" i="5"/>
  <c r="G34" i="5"/>
  <c r="H34" i="5" s="1"/>
  <c r="B35" i="5"/>
  <c r="D35" i="5" s="1"/>
  <c r="G35" i="5"/>
  <c r="B36" i="5"/>
  <c r="D36" i="5" s="1"/>
  <c r="G36" i="5"/>
  <c r="H36" i="5" s="1"/>
  <c r="B37" i="5"/>
  <c r="D37" i="5" s="1"/>
  <c r="C37" i="5"/>
  <c r="G37" i="5"/>
  <c r="H37" i="5" s="1"/>
  <c r="B38" i="5"/>
  <c r="G38" i="5"/>
  <c r="B39" i="5"/>
  <c r="D39" i="5" s="1"/>
  <c r="G39" i="5"/>
  <c r="H39" i="5" s="1"/>
  <c r="B40" i="5"/>
  <c r="D40" i="5" s="1"/>
  <c r="G40" i="5"/>
  <c r="H40" i="5" s="1"/>
  <c r="B41" i="5"/>
  <c r="D41" i="5" s="1"/>
  <c r="G41" i="5"/>
  <c r="H41" i="5" s="1"/>
  <c r="B42" i="5"/>
  <c r="D42" i="5" s="1"/>
  <c r="G42" i="5"/>
  <c r="H42" i="5" s="1"/>
  <c r="B43" i="5"/>
  <c r="G43" i="5"/>
  <c r="B44" i="5"/>
  <c r="D44" i="5" s="1"/>
  <c r="C44" i="5"/>
  <c r="G44" i="5"/>
  <c r="H44" i="5" s="1"/>
  <c r="B45" i="5"/>
  <c r="D45" i="5" s="1"/>
  <c r="C45" i="5"/>
  <c r="G45" i="5"/>
  <c r="H45" i="5" s="1"/>
  <c r="B46" i="5"/>
  <c r="D46" i="5" s="1"/>
  <c r="G46" i="5"/>
  <c r="B47" i="5"/>
  <c r="D47" i="5" s="1"/>
  <c r="C47" i="5"/>
  <c r="G47" i="5"/>
  <c r="H47" i="5" s="1"/>
  <c r="B48" i="5"/>
  <c r="D48" i="5" s="1"/>
  <c r="C48" i="5"/>
  <c r="G48" i="5"/>
  <c r="H48" i="5" s="1"/>
  <c r="B49" i="5"/>
  <c r="D49" i="5" s="1"/>
  <c r="G49" i="5"/>
  <c r="H49" i="5" s="1"/>
  <c r="B50" i="5"/>
  <c r="D50" i="5" s="1"/>
  <c r="G50" i="5"/>
  <c r="H50" i="5" s="1"/>
  <c r="B51" i="5"/>
  <c r="D51" i="5" s="1"/>
  <c r="G51" i="5"/>
  <c r="B52" i="5"/>
  <c r="D52" i="5" s="1"/>
  <c r="C52" i="5"/>
  <c r="G52" i="5"/>
  <c r="H52" i="5" s="1"/>
  <c r="B53" i="5"/>
  <c r="D53" i="5" s="1"/>
  <c r="C53" i="5"/>
  <c r="G53" i="5"/>
  <c r="H53" i="5" s="1"/>
  <c r="B54" i="5"/>
  <c r="D54" i="5" s="1"/>
  <c r="G54" i="5"/>
  <c r="H54" i="5" s="1"/>
  <c r="B55" i="5"/>
  <c r="D55" i="5" s="1"/>
  <c r="C55" i="5"/>
  <c r="G55" i="5"/>
  <c r="H55" i="5" s="1"/>
  <c r="B56" i="5"/>
  <c r="D56" i="5" s="1"/>
  <c r="C56" i="5"/>
  <c r="G56" i="5"/>
  <c r="H56" i="5" s="1"/>
  <c r="B57" i="5"/>
  <c r="D57" i="5" s="1"/>
  <c r="C57" i="5"/>
  <c r="G57" i="5"/>
  <c r="H57" i="5" s="1"/>
  <c r="B58" i="5"/>
  <c r="D58" i="5" s="1"/>
  <c r="G58" i="5"/>
  <c r="H58" i="5" s="1"/>
  <c r="B59" i="5"/>
  <c r="G59" i="5"/>
  <c r="H59" i="5" s="1"/>
  <c r="B60" i="5"/>
  <c r="D60" i="5" s="1"/>
  <c r="C60" i="5"/>
  <c r="G60" i="5"/>
  <c r="H60" i="5" s="1"/>
  <c r="B61" i="5"/>
  <c r="D61" i="5" s="1"/>
  <c r="C61" i="5"/>
  <c r="G61" i="5"/>
  <c r="H61" i="5" s="1"/>
  <c r="B62" i="5"/>
  <c r="D62" i="5" s="1"/>
  <c r="G62" i="5"/>
  <c r="H62" i="5" s="1"/>
  <c r="B63" i="5"/>
  <c r="D63" i="5" s="1"/>
  <c r="C63" i="5"/>
  <c r="G63" i="5"/>
  <c r="H63" i="5" s="1"/>
  <c r="B64" i="5"/>
  <c r="D64" i="5" s="1"/>
  <c r="C64" i="5"/>
  <c r="G64" i="5"/>
  <c r="H64" i="5" s="1"/>
  <c r="B65" i="5"/>
  <c r="D65" i="5" s="1"/>
  <c r="C65" i="5"/>
  <c r="G65" i="5"/>
  <c r="H65" i="5" s="1"/>
  <c r="B66" i="5"/>
  <c r="D66" i="5" s="1"/>
  <c r="G66" i="5"/>
  <c r="H66" i="5" s="1"/>
  <c r="B67" i="5"/>
  <c r="G67" i="5"/>
  <c r="B68" i="5"/>
  <c r="D68" i="5" s="1"/>
  <c r="C68" i="5"/>
  <c r="G68" i="5"/>
  <c r="H68" i="5" s="1"/>
  <c r="B69" i="5"/>
  <c r="D69" i="5" s="1"/>
  <c r="G69" i="5"/>
  <c r="H69" i="5" s="1"/>
  <c r="B70" i="5"/>
  <c r="D70" i="5" s="1"/>
  <c r="G70" i="5"/>
  <c r="B71" i="5"/>
  <c r="D71" i="5" s="1"/>
  <c r="C71" i="5"/>
  <c r="G71" i="5"/>
  <c r="H71" i="5" s="1"/>
  <c r="B72" i="5"/>
  <c r="D72" i="5" s="1"/>
  <c r="G72" i="5"/>
  <c r="H72" i="5" s="1"/>
  <c r="B73" i="5"/>
  <c r="D73" i="5" s="1"/>
  <c r="C73" i="5"/>
  <c r="G73" i="5"/>
  <c r="H73" i="5" s="1"/>
  <c r="B74" i="5"/>
  <c r="D74" i="5" s="1"/>
  <c r="G74" i="5"/>
  <c r="H74" i="5" s="1"/>
  <c r="B75" i="5"/>
  <c r="G75" i="5"/>
  <c r="B76" i="5"/>
  <c r="D76" i="5" s="1"/>
  <c r="G76" i="5"/>
  <c r="H76" i="5" s="1"/>
  <c r="B77" i="5"/>
  <c r="D77" i="5" s="1"/>
  <c r="C77" i="5"/>
  <c r="G77" i="5"/>
  <c r="H77" i="5" s="1"/>
  <c r="B78" i="5"/>
  <c r="D78" i="5" s="1"/>
  <c r="G78" i="5"/>
  <c r="B79" i="5"/>
  <c r="D79" i="5" s="1"/>
  <c r="G79" i="5"/>
  <c r="H79" i="5" s="1"/>
  <c r="B80" i="5"/>
  <c r="D80" i="5" s="1"/>
  <c r="C80" i="5"/>
  <c r="G80" i="5"/>
  <c r="H80" i="5" s="1"/>
  <c r="B81" i="5"/>
  <c r="D81" i="5" s="1"/>
  <c r="G81" i="5"/>
  <c r="H81" i="5" s="1"/>
  <c r="B82" i="5"/>
  <c r="D82" i="5" s="1"/>
  <c r="G82" i="5"/>
  <c r="H82" i="5" s="1"/>
  <c r="B83" i="5"/>
  <c r="D83" i="5" s="1"/>
  <c r="G83" i="5"/>
  <c r="B84" i="5"/>
  <c r="D84" i="5" s="1"/>
  <c r="G84" i="5"/>
  <c r="H84" i="5" s="1"/>
  <c r="B85" i="5"/>
  <c r="D85" i="5" s="1"/>
  <c r="G85" i="5"/>
  <c r="H85" i="5" s="1"/>
  <c r="B86" i="5"/>
  <c r="D86" i="5" s="1"/>
  <c r="G86" i="5"/>
  <c r="B87" i="5"/>
  <c r="D87" i="5" s="1"/>
  <c r="G87" i="5"/>
  <c r="H87" i="5" s="1"/>
  <c r="B88" i="5"/>
  <c r="D88" i="5" s="1"/>
  <c r="G88" i="5"/>
  <c r="H88" i="5" s="1"/>
  <c r="B89" i="5"/>
  <c r="D89" i="5" s="1"/>
  <c r="C89" i="5"/>
  <c r="G89" i="5"/>
  <c r="H89" i="5" s="1"/>
  <c r="B90" i="5"/>
  <c r="D90" i="5" s="1"/>
  <c r="G90" i="5"/>
  <c r="H90" i="5" s="1"/>
  <c r="B91" i="5"/>
  <c r="G91" i="5"/>
  <c r="B92" i="5"/>
  <c r="D92" i="5" s="1"/>
  <c r="G92" i="5"/>
  <c r="H92" i="5" s="1"/>
  <c r="B93" i="5"/>
  <c r="D93" i="5" s="1"/>
  <c r="G93" i="5"/>
  <c r="H93" i="5" s="1"/>
  <c r="B94" i="5"/>
  <c r="D94" i="5" s="1"/>
  <c r="G94" i="5"/>
  <c r="B95" i="5"/>
  <c r="D95" i="5" s="1"/>
  <c r="C95" i="5"/>
  <c r="G95" i="5"/>
  <c r="H95" i="5" s="1"/>
  <c r="B96" i="5"/>
  <c r="D96" i="5" s="1"/>
  <c r="G96" i="5"/>
  <c r="H96" i="5" s="1"/>
  <c r="B97" i="5"/>
  <c r="D97" i="5" s="1"/>
  <c r="C97" i="5"/>
  <c r="G97" i="5"/>
  <c r="H97" i="5" s="1"/>
  <c r="B98" i="5"/>
  <c r="D98" i="5" s="1"/>
  <c r="G98" i="5"/>
  <c r="H98" i="5" s="1"/>
  <c r="B99" i="5"/>
  <c r="G99" i="5"/>
  <c r="B100" i="5"/>
  <c r="D100" i="5" s="1"/>
  <c r="G100" i="5"/>
  <c r="H100" i="5" s="1"/>
  <c r="B101" i="5"/>
  <c r="D101" i="5" s="1"/>
  <c r="C101" i="5"/>
  <c r="G101" i="5"/>
  <c r="H101" i="5" s="1"/>
  <c r="B102" i="5"/>
  <c r="D102" i="5" s="1"/>
  <c r="G102" i="5"/>
  <c r="B103" i="5"/>
  <c r="D103" i="5" s="1"/>
  <c r="G103" i="5"/>
  <c r="H103" i="5" s="1"/>
  <c r="B104" i="5"/>
  <c r="D104" i="5" s="1"/>
  <c r="E104" i="5" s="1"/>
  <c r="F104" i="5" s="1"/>
  <c r="C104" i="5"/>
  <c r="G104" i="5"/>
  <c r="H104" i="5" s="1"/>
  <c r="B105" i="5"/>
  <c r="D105" i="5" s="1"/>
  <c r="C105" i="5"/>
  <c r="G105" i="5"/>
  <c r="H105" i="5" s="1"/>
  <c r="B106" i="5"/>
  <c r="D106" i="5" s="1"/>
  <c r="G106" i="5"/>
  <c r="H106" i="5" s="1"/>
  <c r="B107" i="5"/>
  <c r="G107" i="5"/>
  <c r="H107" i="5" s="1"/>
  <c r="B108" i="5"/>
  <c r="D108" i="5" s="1"/>
  <c r="G108" i="5"/>
  <c r="H108" i="5" s="1"/>
  <c r="B109" i="5"/>
  <c r="D109" i="5" s="1"/>
  <c r="C109" i="5"/>
  <c r="G109" i="5"/>
  <c r="H109" i="5" s="1"/>
  <c r="B110" i="5"/>
  <c r="D110" i="5" s="1"/>
  <c r="C110" i="5"/>
  <c r="G110" i="5"/>
  <c r="H110" i="5" s="1"/>
  <c r="B111" i="5"/>
  <c r="D111" i="5" s="1"/>
  <c r="C111" i="5"/>
  <c r="G111" i="5"/>
  <c r="H111" i="5" s="1"/>
  <c r="B112" i="5"/>
  <c r="D112" i="5" s="1"/>
  <c r="G112" i="5"/>
  <c r="H112" i="5" s="1"/>
  <c r="B113" i="5"/>
  <c r="D113" i="5" s="1"/>
  <c r="G113" i="5"/>
  <c r="H113" i="5" s="1"/>
  <c r="B114" i="5"/>
  <c r="D114" i="5" s="1"/>
  <c r="G114" i="5"/>
  <c r="H114" i="5" s="1"/>
  <c r="B115" i="5"/>
  <c r="G115" i="5"/>
  <c r="B116" i="5"/>
  <c r="D116" i="5" s="1"/>
  <c r="C116" i="5"/>
  <c r="G116" i="5"/>
  <c r="H116" i="5" s="1"/>
  <c r="B117" i="5"/>
  <c r="D117" i="5" s="1"/>
  <c r="C117" i="5"/>
  <c r="G117" i="5"/>
  <c r="H117" i="5" s="1"/>
  <c r="B118" i="5"/>
  <c r="D118" i="5" s="1"/>
  <c r="G118" i="5"/>
  <c r="B119" i="5"/>
  <c r="G119" i="5"/>
  <c r="H119" i="5" s="1"/>
  <c r="B120" i="5"/>
  <c r="D120" i="5" s="1"/>
  <c r="C120" i="5"/>
  <c r="G120" i="5"/>
  <c r="H120" i="5" s="1"/>
  <c r="B121" i="5"/>
  <c r="D121" i="5" s="1"/>
  <c r="G121" i="5"/>
  <c r="H121" i="5" s="1"/>
  <c r="B122" i="5"/>
  <c r="D122" i="5" s="1"/>
  <c r="G122" i="5"/>
  <c r="H122" i="5" s="1"/>
  <c r="B123" i="5"/>
  <c r="D123" i="5" s="1"/>
  <c r="G123" i="5"/>
  <c r="B124" i="5"/>
  <c r="D124" i="5" s="1"/>
  <c r="G124" i="5"/>
  <c r="H124" i="5" s="1"/>
  <c r="B125" i="5"/>
  <c r="D125" i="5" s="1"/>
  <c r="G125" i="5"/>
  <c r="H125" i="5" s="1"/>
  <c r="B126" i="5"/>
  <c r="D126" i="5" s="1"/>
  <c r="G126" i="5"/>
  <c r="B127" i="5"/>
  <c r="G127" i="5"/>
  <c r="H127" i="5" s="1"/>
  <c r="B128" i="5"/>
  <c r="D128" i="5" s="1"/>
  <c r="G128" i="5"/>
  <c r="H128" i="5" s="1"/>
  <c r="B129" i="5"/>
  <c r="D129" i="5" s="1"/>
  <c r="G129" i="5"/>
  <c r="H129" i="5" s="1"/>
  <c r="B130" i="5"/>
  <c r="D130" i="5" s="1"/>
  <c r="C130" i="5"/>
  <c r="G130" i="5"/>
  <c r="H130" i="5" s="1"/>
  <c r="B131" i="5"/>
  <c r="G131" i="5"/>
  <c r="B132" i="5"/>
  <c r="D132" i="5" s="1"/>
  <c r="G132" i="5"/>
  <c r="H132" i="5" s="1"/>
  <c r="B133" i="5"/>
  <c r="D133" i="5" s="1"/>
  <c r="C133" i="5"/>
  <c r="G133" i="5"/>
  <c r="H133" i="5" s="1"/>
  <c r="B134" i="5"/>
  <c r="D134" i="5" s="1"/>
  <c r="G134" i="5"/>
  <c r="H134" i="5" s="1"/>
  <c r="B135" i="5"/>
  <c r="G135" i="5"/>
  <c r="H135" i="5" s="1"/>
  <c r="B136" i="5"/>
  <c r="D136" i="5" s="1"/>
  <c r="C136" i="5"/>
  <c r="G136" i="5"/>
  <c r="H136" i="5" s="1"/>
  <c r="B137" i="5"/>
  <c r="D137" i="5" s="1"/>
  <c r="E137" i="5" s="1"/>
  <c r="F137" i="5" s="1"/>
  <c r="C137" i="5"/>
  <c r="G137" i="5"/>
  <c r="H137" i="5" s="1"/>
  <c r="B138" i="5"/>
  <c r="D138" i="5" s="1"/>
  <c r="C138" i="5"/>
  <c r="G138" i="5"/>
  <c r="H138" i="5" s="1"/>
  <c r="B139" i="5"/>
  <c r="D139" i="5" s="1"/>
  <c r="G139" i="5"/>
  <c r="B140" i="5"/>
  <c r="D140" i="5" s="1"/>
  <c r="G140" i="5"/>
  <c r="H140" i="5" s="1"/>
  <c r="B141" i="5"/>
  <c r="D141" i="5" s="1"/>
  <c r="C141" i="5"/>
  <c r="G141" i="5"/>
  <c r="H141" i="5" s="1"/>
  <c r="B142" i="5"/>
  <c r="D142" i="5" s="1"/>
  <c r="G142" i="5"/>
  <c r="H142" i="5" s="1"/>
  <c r="B143" i="5"/>
  <c r="G143" i="5"/>
  <c r="H143" i="5" s="1"/>
  <c r="B144" i="5"/>
  <c r="D144" i="5" s="1"/>
  <c r="C144" i="5"/>
  <c r="G144" i="5"/>
  <c r="H144" i="5" s="1"/>
  <c r="B145" i="5"/>
  <c r="D145" i="5" s="1"/>
  <c r="G145" i="5"/>
  <c r="H145" i="5" s="1"/>
  <c r="B146" i="5"/>
  <c r="D146" i="5" s="1"/>
  <c r="C146" i="5"/>
  <c r="G146" i="5"/>
  <c r="H146" i="5" s="1"/>
  <c r="B147" i="5"/>
  <c r="G147" i="5"/>
  <c r="H147" i="5" s="1"/>
  <c r="B148" i="5"/>
  <c r="D148" i="5" s="1"/>
  <c r="G148" i="5"/>
  <c r="H148" i="5" s="1"/>
  <c r="B149" i="5"/>
  <c r="D149" i="5" s="1"/>
  <c r="C149" i="5"/>
  <c r="G149" i="5"/>
  <c r="H149" i="5" s="1"/>
  <c r="B150" i="5"/>
  <c r="D150" i="5" s="1"/>
  <c r="C150" i="5"/>
  <c r="G150" i="5"/>
  <c r="H150" i="5" s="1"/>
  <c r="B151" i="5"/>
  <c r="G151" i="5"/>
  <c r="H151" i="5" s="1"/>
  <c r="B152" i="5"/>
  <c r="D152" i="5" s="1"/>
  <c r="C152" i="5"/>
  <c r="G152" i="5"/>
  <c r="H152" i="5" s="1"/>
  <c r="B153" i="5"/>
  <c r="D153" i="5" s="1"/>
  <c r="C153" i="5"/>
  <c r="G153" i="5"/>
  <c r="H153" i="5" s="1"/>
  <c r="B154" i="5"/>
  <c r="D154" i="5" s="1"/>
  <c r="C154" i="5"/>
  <c r="G154" i="5"/>
  <c r="H154" i="5" s="1"/>
  <c r="B155" i="5"/>
  <c r="D155" i="5" s="1"/>
  <c r="G155" i="5"/>
  <c r="B156" i="5"/>
  <c r="D156" i="5" s="1"/>
  <c r="C156" i="5"/>
  <c r="G156" i="5"/>
  <c r="H156" i="5" s="1"/>
  <c r="B157" i="5"/>
  <c r="D157" i="5" s="1"/>
  <c r="C157" i="5"/>
  <c r="G157" i="5"/>
  <c r="H157" i="5" s="1"/>
  <c r="B158" i="5"/>
  <c r="D158" i="5" s="1"/>
  <c r="G158" i="5"/>
  <c r="B159" i="5"/>
  <c r="G159" i="5"/>
  <c r="H159" i="5" s="1"/>
  <c r="B160" i="5"/>
  <c r="D160" i="5" s="1"/>
  <c r="C160" i="5"/>
  <c r="G160" i="5"/>
  <c r="H160" i="5" s="1"/>
  <c r="B161" i="5"/>
  <c r="D161" i="5" s="1"/>
  <c r="G161" i="5"/>
  <c r="H161" i="5" s="1"/>
  <c r="B162" i="5"/>
  <c r="D162" i="5" s="1"/>
  <c r="G162" i="5"/>
  <c r="H162" i="5" s="1"/>
  <c r="B163" i="5"/>
  <c r="G163" i="5"/>
  <c r="B164" i="5"/>
  <c r="D164" i="5" s="1"/>
  <c r="G164" i="5"/>
  <c r="H164" i="5" s="1"/>
  <c r="B165" i="5"/>
  <c r="D165" i="5" s="1"/>
  <c r="G165" i="5"/>
  <c r="H165" i="5" s="1"/>
  <c r="B166" i="5"/>
  <c r="D166" i="5" s="1"/>
  <c r="G166" i="5"/>
  <c r="B167" i="5"/>
  <c r="G167" i="5"/>
  <c r="H167" i="5" s="1"/>
  <c r="B168" i="5"/>
  <c r="D168" i="5" s="1"/>
  <c r="G168" i="5"/>
  <c r="H168" i="5" s="1"/>
  <c r="B169" i="5"/>
  <c r="D169" i="5" s="1"/>
  <c r="G169" i="5"/>
  <c r="H169" i="5" s="1"/>
  <c r="B170" i="5"/>
  <c r="D170" i="5" s="1"/>
  <c r="C170" i="5"/>
  <c r="G170" i="5"/>
  <c r="H170" i="5" s="1"/>
  <c r="B171" i="5"/>
  <c r="D171" i="5" s="1"/>
  <c r="G171" i="5"/>
  <c r="B172" i="5"/>
  <c r="D172" i="5" s="1"/>
  <c r="G172" i="5"/>
  <c r="H172" i="5" s="1"/>
  <c r="B173" i="5"/>
  <c r="D173" i="5" s="1"/>
  <c r="C173" i="5"/>
  <c r="G173" i="5"/>
  <c r="H173" i="5" s="1"/>
  <c r="B174" i="5"/>
  <c r="D174" i="5" s="1"/>
  <c r="G174" i="5"/>
  <c r="H174" i="5" s="1"/>
  <c r="B175" i="5"/>
  <c r="G175" i="5"/>
  <c r="H175" i="5" s="1"/>
  <c r="B176" i="5"/>
  <c r="D176" i="5" s="1"/>
  <c r="C176" i="5"/>
  <c r="G176" i="5"/>
  <c r="H176" i="5" s="1"/>
  <c r="B177" i="5"/>
  <c r="D177" i="5" s="1"/>
  <c r="G177" i="5"/>
  <c r="H177" i="5" s="1"/>
  <c r="B178" i="5"/>
  <c r="D178" i="5" s="1"/>
  <c r="C178" i="5"/>
  <c r="G178" i="5"/>
  <c r="H178" i="5" s="1"/>
  <c r="B179" i="5"/>
  <c r="D179" i="5" s="1"/>
  <c r="C179" i="5"/>
  <c r="G179" i="5"/>
  <c r="B180" i="5"/>
  <c r="D180" i="5" s="1"/>
  <c r="C180" i="5"/>
  <c r="G180" i="5"/>
  <c r="H180" i="5" s="1"/>
  <c r="B181" i="5"/>
  <c r="D181" i="5" s="1"/>
  <c r="G181" i="5"/>
  <c r="H181" i="5" s="1"/>
  <c r="B182" i="5"/>
  <c r="D182" i="5" s="1"/>
  <c r="G182" i="5"/>
  <c r="B183" i="5"/>
  <c r="G183" i="5"/>
  <c r="H183" i="5" s="1"/>
  <c r="B184" i="5"/>
  <c r="D184" i="5" s="1"/>
  <c r="C184" i="5"/>
  <c r="G184" i="5"/>
  <c r="H184" i="5" s="1"/>
  <c r="B185" i="5"/>
  <c r="D185" i="5" s="1"/>
  <c r="G185" i="5"/>
  <c r="H185" i="5" s="1"/>
  <c r="B186" i="5"/>
  <c r="D186" i="5" s="1"/>
  <c r="C186" i="5"/>
  <c r="G186" i="5"/>
  <c r="H186" i="5" s="1"/>
  <c r="B187" i="5"/>
  <c r="D187" i="5" s="1"/>
  <c r="C187" i="5"/>
  <c r="G187" i="5"/>
  <c r="B188" i="5"/>
  <c r="D188" i="5" s="1"/>
  <c r="C188" i="5"/>
  <c r="G188" i="5"/>
  <c r="H188" i="5" s="1"/>
  <c r="B189" i="5"/>
  <c r="D189" i="5" s="1"/>
  <c r="G189" i="5"/>
  <c r="H189" i="5" s="1"/>
  <c r="B190" i="5"/>
  <c r="D190" i="5" s="1"/>
  <c r="G190" i="5"/>
  <c r="B191" i="5"/>
  <c r="D191" i="5" s="1"/>
  <c r="G191" i="5"/>
  <c r="H191" i="5" s="1"/>
  <c r="B192" i="5"/>
  <c r="D192" i="5" s="1"/>
  <c r="C192" i="5"/>
  <c r="G192" i="5"/>
  <c r="H192" i="5" s="1"/>
  <c r="B193" i="5"/>
  <c r="D193" i="5" s="1"/>
  <c r="G193" i="5"/>
  <c r="H193" i="5" s="1"/>
  <c r="B194" i="5"/>
  <c r="D194" i="5" s="1"/>
  <c r="C194" i="5"/>
  <c r="G194" i="5"/>
  <c r="H194" i="5" s="1"/>
  <c r="B195" i="5"/>
  <c r="D195" i="5" s="1"/>
  <c r="C195" i="5"/>
  <c r="G195" i="5"/>
  <c r="B196" i="5"/>
  <c r="D196" i="5" s="1"/>
  <c r="C196" i="5"/>
  <c r="G196" i="5"/>
  <c r="H196" i="5" s="1"/>
  <c r="B197" i="5"/>
  <c r="D197" i="5" s="1"/>
  <c r="G197" i="5"/>
  <c r="H197" i="5" s="1"/>
  <c r="B198" i="5"/>
  <c r="D198" i="5" s="1"/>
  <c r="G198" i="5"/>
  <c r="B199" i="5"/>
  <c r="D199" i="5" s="1"/>
  <c r="G199" i="5"/>
  <c r="H199" i="5" s="1"/>
  <c r="B200" i="5"/>
  <c r="D200" i="5" s="1"/>
  <c r="C200" i="5"/>
  <c r="G200" i="5"/>
  <c r="H200" i="5" s="1"/>
  <c r="B201" i="5"/>
  <c r="D201" i="5" s="1"/>
  <c r="G201" i="5"/>
  <c r="H201" i="5" s="1"/>
  <c r="B202" i="5"/>
  <c r="D202" i="5" s="1"/>
  <c r="C202" i="5"/>
  <c r="G202" i="5"/>
  <c r="H202" i="5" s="1"/>
  <c r="B203" i="5"/>
  <c r="D203" i="5" s="1"/>
  <c r="C203" i="5"/>
  <c r="G203" i="5"/>
  <c r="B204" i="5"/>
  <c r="D204" i="5" s="1"/>
  <c r="C204" i="5"/>
  <c r="G204" i="5"/>
  <c r="H204" i="5" s="1"/>
  <c r="B205" i="5"/>
  <c r="D205" i="5" s="1"/>
  <c r="G205" i="5"/>
  <c r="H205" i="5" s="1"/>
  <c r="B206" i="5"/>
  <c r="D206" i="5" s="1"/>
  <c r="G206" i="5"/>
  <c r="B207" i="5"/>
  <c r="D207" i="5" s="1"/>
  <c r="G207" i="5"/>
  <c r="H207" i="5" s="1"/>
  <c r="B208" i="5"/>
  <c r="D208" i="5" s="1"/>
  <c r="C208" i="5"/>
  <c r="G208" i="5"/>
  <c r="H208" i="5" s="1"/>
  <c r="B209" i="5"/>
  <c r="D209" i="5" s="1"/>
  <c r="G209" i="5"/>
  <c r="H209" i="5" s="1"/>
  <c r="B210" i="5"/>
  <c r="D210" i="5" s="1"/>
  <c r="C210" i="5"/>
  <c r="G210" i="5"/>
  <c r="H210" i="5" s="1"/>
  <c r="B211" i="5"/>
  <c r="D211" i="5" s="1"/>
  <c r="C211" i="5"/>
  <c r="G211" i="5"/>
  <c r="B212" i="5"/>
  <c r="D212" i="5" s="1"/>
  <c r="C212" i="5"/>
  <c r="G212" i="5"/>
  <c r="H212" i="5" s="1"/>
  <c r="B213" i="5"/>
  <c r="D213" i="5" s="1"/>
  <c r="G213" i="5"/>
  <c r="H213" i="5" s="1"/>
  <c r="B214" i="5"/>
  <c r="D214" i="5" s="1"/>
  <c r="G214" i="5"/>
  <c r="B215" i="5"/>
  <c r="D215" i="5" s="1"/>
  <c r="G215" i="5"/>
  <c r="H215" i="5" s="1"/>
  <c r="B216" i="5"/>
  <c r="D216" i="5" s="1"/>
  <c r="C216" i="5"/>
  <c r="G216" i="5"/>
  <c r="H216" i="5" s="1"/>
  <c r="B217" i="5"/>
  <c r="D217" i="5" s="1"/>
  <c r="G217" i="5"/>
  <c r="H217" i="5" s="1"/>
  <c r="B218" i="5"/>
  <c r="D218" i="5" s="1"/>
  <c r="G218" i="5"/>
  <c r="H218" i="5" s="1"/>
  <c r="B219" i="5"/>
  <c r="D219" i="5" s="1"/>
  <c r="C219" i="5"/>
  <c r="G219" i="5"/>
  <c r="H219" i="5" s="1"/>
  <c r="B220" i="5"/>
  <c r="D220" i="5" s="1"/>
  <c r="G220" i="5"/>
  <c r="H220" i="5" s="1"/>
  <c r="B221" i="5"/>
  <c r="D221" i="5" s="1"/>
  <c r="C221" i="5"/>
  <c r="G221" i="5"/>
  <c r="H221" i="5" s="1"/>
  <c r="B222" i="5"/>
  <c r="D222" i="5" s="1"/>
  <c r="C222" i="5"/>
  <c r="G222" i="5"/>
  <c r="H222" i="5" s="1"/>
  <c r="B223" i="5"/>
  <c r="D223" i="5" s="1"/>
  <c r="C223" i="5"/>
  <c r="G223" i="5"/>
  <c r="H223" i="5" s="1"/>
  <c r="B224" i="5"/>
  <c r="D224" i="5" s="1"/>
  <c r="G224" i="5"/>
  <c r="H224" i="5" s="1"/>
  <c r="B225" i="5"/>
  <c r="D225" i="5" s="1"/>
  <c r="G225" i="5"/>
  <c r="H225" i="5" s="1"/>
  <c r="B226" i="5"/>
  <c r="D226" i="5" s="1"/>
  <c r="G226" i="5"/>
  <c r="H226" i="5" s="1"/>
  <c r="B227" i="5"/>
  <c r="D227" i="5" s="1"/>
  <c r="C227" i="5"/>
  <c r="G227" i="5"/>
  <c r="H227" i="5" s="1"/>
  <c r="B228" i="5"/>
  <c r="D228" i="5" s="1"/>
  <c r="G228" i="5"/>
  <c r="H228" i="5" s="1"/>
  <c r="B229" i="5"/>
  <c r="D229" i="5" s="1"/>
  <c r="G229" i="5"/>
  <c r="H229" i="5" s="1"/>
  <c r="B230" i="5"/>
  <c r="D230" i="5" s="1"/>
  <c r="C230" i="5"/>
  <c r="G230" i="5"/>
  <c r="H230" i="5" s="1"/>
  <c r="B231" i="5"/>
  <c r="D231" i="5" s="1"/>
  <c r="G231" i="5"/>
  <c r="H231" i="5" s="1"/>
  <c r="B232" i="5"/>
  <c r="D232" i="5" s="1"/>
  <c r="C232" i="5"/>
  <c r="G232" i="5"/>
  <c r="H232" i="5" s="1"/>
  <c r="B233" i="5"/>
  <c r="D233" i="5" s="1"/>
  <c r="G233" i="5"/>
  <c r="H233" i="5" s="1"/>
  <c r="B234" i="5"/>
  <c r="D234" i="5" s="1"/>
  <c r="G234" i="5"/>
  <c r="H234" i="5" s="1"/>
  <c r="B235" i="5"/>
  <c r="D235" i="5" s="1"/>
  <c r="C235" i="5"/>
  <c r="G235" i="5"/>
  <c r="B236" i="5"/>
  <c r="D236" i="5" s="1"/>
  <c r="C236" i="5"/>
  <c r="G236" i="5"/>
  <c r="H236" i="5" s="1"/>
  <c r="B237" i="5"/>
  <c r="D237" i="5" s="1"/>
  <c r="C237" i="5"/>
  <c r="G237" i="5"/>
  <c r="H237" i="5" s="1"/>
  <c r="B238" i="5"/>
  <c r="D238" i="5" s="1"/>
  <c r="G238" i="5"/>
  <c r="B239" i="5"/>
  <c r="D239" i="5" s="1"/>
  <c r="G239" i="5"/>
  <c r="H239" i="5" s="1"/>
  <c r="B240" i="5"/>
  <c r="D240" i="5" s="1"/>
  <c r="G240" i="5"/>
  <c r="H240" i="5" s="1"/>
  <c r="B241" i="5"/>
  <c r="D241" i="5" s="1"/>
  <c r="C241" i="5"/>
  <c r="G241" i="5"/>
  <c r="H241" i="5" s="1"/>
  <c r="B242" i="5"/>
  <c r="D242" i="5" s="1"/>
  <c r="G242" i="5"/>
  <c r="H242" i="5" s="1"/>
  <c r="B243" i="5"/>
  <c r="D243" i="5" s="1"/>
  <c r="C243" i="5"/>
  <c r="G243" i="5"/>
  <c r="B244" i="5"/>
  <c r="D244" i="5" s="1"/>
  <c r="G244" i="5"/>
  <c r="H244" i="5" s="1"/>
  <c r="B245" i="5"/>
  <c r="D245" i="5" s="1"/>
  <c r="G245" i="5"/>
  <c r="H245" i="5" s="1"/>
  <c r="B246" i="5"/>
  <c r="D246" i="5" s="1"/>
  <c r="C246" i="5"/>
  <c r="G246" i="5"/>
  <c r="B247" i="5"/>
  <c r="D247" i="5" s="1"/>
  <c r="C247" i="5"/>
  <c r="G247" i="5"/>
  <c r="H247" i="5" s="1"/>
  <c r="B248" i="5"/>
  <c r="D248" i="5" s="1"/>
  <c r="C248" i="5"/>
  <c r="G248" i="5"/>
  <c r="H248" i="5" s="1"/>
  <c r="B249" i="5"/>
  <c r="D249" i="5" s="1"/>
  <c r="G249" i="5"/>
  <c r="H249" i="5" s="1"/>
  <c r="B250" i="5"/>
  <c r="D250" i="5" s="1"/>
  <c r="G250" i="5"/>
  <c r="H250" i="5" s="1"/>
  <c r="B251" i="5"/>
  <c r="D251" i="5" s="1"/>
  <c r="G251" i="5"/>
  <c r="B252" i="5"/>
  <c r="D252" i="5" s="1"/>
  <c r="G252" i="5"/>
  <c r="H252" i="5" s="1"/>
  <c r="B253" i="5"/>
  <c r="D253" i="5" s="1"/>
  <c r="G253" i="5"/>
  <c r="H253" i="5" s="1"/>
  <c r="B254" i="5"/>
  <c r="D254" i="5" s="1"/>
  <c r="G254" i="5"/>
  <c r="B255" i="5"/>
  <c r="D255" i="5" s="1"/>
  <c r="G255" i="5"/>
  <c r="H255" i="5" s="1"/>
  <c r="B256" i="5"/>
  <c r="G256" i="5"/>
  <c r="H256" i="5" s="1"/>
  <c r="B257" i="5"/>
  <c r="G257" i="5"/>
  <c r="H257" i="5" s="1"/>
  <c r="B258" i="5"/>
  <c r="G258" i="5"/>
  <c r="H258" i="5" s="1"/>
  <c r="B259" i="5"/>
  <c r="D259" i="5" s="1"/>
  <c r="E259" i="5" s="1"/>
  <c r="F259" i="5" s="1"/>
  <c r="C259" i="5"/>
  <c r="G259" i="5"/>
  <c r="B260" i="5"/>
  <c r="D260" i="5" s="1"/>
  <c r="C260" i="5"/>
  <c r="G260" i="5"/>
  <c r="H260" i="5" s="1"/>
  <c r="B261" i="5"/>
  <c r="G261" i="5"/>
  <c r="H261" i="5" s="1"/>
  <c r="B262" i="5"/>
  <c r="G262" i="5"/>
  <c r="H262" i="5" s="1"/>
  <c r="B263" i="5"/>
  <c r="D263" i="5" s="1"/>
  <c r="G263" i="5"/>
  <c r="H263" i="5" s="1"/>
  <c r="B264" i="5"/>
  <c r="D264" i="5" s="1"/>
  <c r="C264" i="5"/>
  <c r="G264" i="5"/>
  <c r="H264" i="5" s="1"/>
  <c r="B265" i="5"/>
  <c r="G265" i="5"/>
  <c r="H265" i="5" s="1"/>
  <c r="B266" i="5"/>
  <c r="G266" i="5"/>
  <c r="H266" i="5" s="1"/>
  <c r="B267" i="5"/>
  <c r="D267" i="5" s="1"/>
  <c r="G267" i="5"/>
  <c r="B268" i="5"/>
  <c r="D268" i="5" s="1"/>
  <c r="C268" i="5"/>
  <c r="G268" i="5"/>
  <c r="H268" i="5" s="1"/>
  <c r="B269" i="5"/>
  <c r="G269" i="5"/>
  <c r="H269" i="5" s="1"/>
  <c r="B270" i="5"/>
  <c r="G270" i="5"/>
  <c r="B271" i="5"/>
  <c r="D271" i="5" s="1"/>
  <c r="C271" i="5"/>
  <c r="G271" i="5"/>
  <c r="H271" i="5" s="1"/>
  <c r="B272" i="5"/>
  <c r="D272" i="5" s="1"/>
  <c r="G272" i="5"/>
  <c r="H272" i="5" s="1"/>
  <c r="B273" i="5"/>
  <c r="G273" i="5"/>
  <c r="H273" i="5" s="1"/>
  <c r="B274" i="5"/>
  <c r="G274" i="5"/>
  <c r="H274" i="5" s="1"/>
  <c r="B275" i="5"/>
  <c r="D275" i="5" s="1"/>
  <c r="G275" i="5"/>
  <c r="B276" i="5"/>
  <c r="D276" i="5" s="1"/>
  <c r="G276" i="5"/>
  <c r="H276" i="5" s="1"/>
  <c r="B277" i="5"/>
  <c r="G277" i="5"/>
  <c r="H277" i="5" s="1"/>
  <c r="B278" i="5"/>
  <c r="G278" i="5"/>
  <c r="H278" i="5" s="1"/>
  <c r="B279" i="5"/>
  <c r="D279" i="5" s="1"/>
  <c r="C279" i="5"/>
  <c r="G279" i="5"/>
  <c r="H279" i="5" s="1"/>
  <c r="B280" i="5"/>
  <c r="D280" i="5" s="1"/>
  <c r="C280" i="5"/>
  <c r="G280" i="5"/>
  <c r="H280" i="5" s="1"/>
  <c r="B281" i="5"/>
  <c r="G281" i="5"/>
  <c r="H281" i="5" s="1"/>
  <c r="B282" i="5"/>
  <c r="G282" i="5"/>
  <c r="H282" i="5" s="1"/>
  <c r="B283" i="5"/>
  <c r="D283" i="5" s="1"/>
  <c r="E283" i="5" s="1"/>
  <c r="F283" i="5" s="1"/>
  <c r="C283" i="5"/>
  <c r="G283" i="5"/>
  <c r="B284" i="5"/>
  <c r="D284" i="5" s="1"/>
  <c r="C284" i="5"/>
  <c r="G284" i="5"/>
  <c r="H284" i="5" s="1"/>
  <c r="B285" i="5"/>
  <c r="G285" i="5"/>
  <c r="H285" i="5" s="1"/>
  <c r="B286" i="5"/>
  <c r="G286" i="5"/>
  <c r="H286" i="5" s="1"/>
  <c r="B287" i="5"/>
  <c r="D287" i="5" s="1"/>
  <c r="G287" i="5"/>
  <c r="H287" i="5" s="1"/>
  <c r="B288" i="5"/>
  <c r="D288" i="5" s="1"/>
  <c r="C288" i="5"/>
  <c r="G288" i="5"/>
  <c r="H288" i="5" s="1"/>
  <c r="B289" i="5"/>
  <c r="G289" i="5"/>
  <c r="H289" i="5" s="1"/>
  <c r="G6" i="5"/>
  <c r="B6" i="5"/>
  <c r="B7" i="13"/>
  <c r="C7" i="13" s="1"/>
  <c r="G7" i="13"/>
  <c r="B8" i="13"/>
  <c r="C8" i="13" s="1"/>
  <c r="G8" i="13"/>
  <c r="B9" i="13"/>
  <c r="G9" i="13"/>
  <c r="B10" i="13"/>
  <c r="G10" i="13"/>
  <c r="B11" i="13"/>
  <c r="C11" i="13" s="1"/>
  <c r="G11" i="13"/>
  <c r="B12" i="13"/>
  <c r="C12" i="13"/>
  <c r="G12" i="13"/>
  <c r="B13" i="13"/>
  <c r="C13" i="13"/>
  <c r="G13" i="13"/>
  <c r="B14" i="13"/>
  <c r="C14" i="13" s="1"/>
  <c r="G14" i="13"/>
  <c r="B15" i="13"/>
  <c r="C15" i="13" s="1"/>
  <c r="G15" i="13"/>
  <c r="B16" i="13"/>
  <c r="C16" i="13"/>
  <c r="G16" i="13"/>
  <c r="B17" i="13"/>
  <c r="G17" i="13"/>
  <c r="B18" i="13"/>
  <c r="C18" i="13"/>
  <c r="G18" i="13"/>
  <c r="B19" i="13"/>
  <c r="C19" i="13" s="1"/>
  <c r="G19" i="13"/>
  <c r="B20" i="13"/>
  <c r="C20" i="13" s="1"/>
  <c r="G20" i="13"/>
  <c r="B21" i="13"/>
  <c r="G21" i="13"/>
  <c r="B22" i="13"/>
  <c r="C22" i="13"/>
  <c r="G22" i="13"/>
  <c r="B23" i="13"/>
  <c r="C23" i="13" s="1"/>
  <c r="G23" i="13"/>
  <c r="B24" i="13"/>
  <c r="C24" i="13"/>
  <c r="G24" i="13"/>
  <c r="B25" i="13"/>
  <c r="C25" i="13"/>
  <c r="G25" i="13"/>
  <c r="B26" i="13"/>
  <c r="C26" i="13" s="1"/>
  <c r="G26" i="13"/>
  <c r="B27" i="13"/>
  <c r="C27" i="13" s="1"/>
  <c r="G27" i="13"/>
  <c r="B28" i="13"/>
  <c r="C28" i="13"/>
  <c r="G28" i="13"/>
  <c r="B29" i="13"/>
  <c r="G29" i="13"/>
  <c r="B30" i="13"/>
  <c r="C30" i="13"/>
  <c r="G30" i="13"/>
  <c r="B31" i="13"/>
  <c r="C31" i="13" s="1"/>
  <c r="G31" i="13"/>
  <c r="B32" i="13"/>
  <c r="C32" i="13"/>
  <c r="G32" i="13"/>
  <c r="B33" i="13"/>
  <c r="G33" i="13"/>
  <c r="B34" i="13"/>
  <c r="C34" i="13"/>
  <c r="G34" i="13"/>
  <c r="B35" i="13"/>
  <c r="C35" i="13" s="1"/>
  <c r="G35" i="13"/>
  <c r="B36" i="13"/>
  <c r="C36" i="13" s="1"/>
  <c r="G36" i="13"/>
  <c r="B37" i="13"/>
  <c r="G37" i="13"/>
  <c r="B38" i="13"/>
  <c r="C38" i="13"/>
  <c r="G38" i="13"/>
  <c r="B39" i="13"/>
  <c r="C39" i="13" s="1"/>
  <c r="G39" i="13"/>
  <c r="B40" i="13"/>
  <c r="C40" i="13"/>
  <c r="G40" i="13"/>
  <c r="B41" i="13"/>
  <c r="G41" i="13"/>
  <c r="B42" i="13"/>
  <c r="C42" i="13"/>
  <c r="G42" i="13"/>
  <c r="B43" i="13"/>
  <c r="C43" i="13" s="1"/>
  <c r="G43" i="13"/>
  <c r="B44" i="13"/>
  <c r="G44" i="13"/>
  <c r="B45" i="13"/>
  <c r="C45" i="13"/>
  <c r="G45" i="13"/>
  <c r="B46" i="13"/>
  <c r="C46" i="13"/>
  <c r="G46" i="13"/>
  <c r="B47" i="13"/>
  <c r="C47" i="13" s="1"/>
  <c r="G47" i="13"/>
  <c r="B48" i="13"/>
  <c r="C48" i="13" s="1"/>
  <c r="G48" i="13"/>
  <c r="B49" i="13"/>
  <c r="G49" i="13"/>
  <c r="B50" i="13"/>
  <c r="C50" i="13"/>
  <c r="G50" i="13"/>
  <c r="B51" i="13"/>
  <c r="C51" i="13" s="1"/>
  <c r="G51" i="13"/>
  <c r="B52" i="13"/>
  <c r="C52" i="13"/>
  <c r="G52" i="13"/>
  <c r="B53" i="13"/>
  <c r="C53" i="13"/>
  <c r="G53" i="13"/>
  <c r="B54" i="13"/>
  <c r="C54" i="13" s="1"/>
  <c r="G54" i="13"/>
  <c r="B55" i="13"/>
  <c r="C55" i="13" s="1"/>
  <c r="G55" i="13"/>
  <c r="B56" i="13"/>
  <c r="G56" i="13"/>
  <c r="B57" i="13"/>
  <c r="C57" i="13"/>
  <c r="G57" i="13"/>
  <c r="B58" i="13"/>
  <c r="C58" i="13"/>
  <c r="G58" i="13"/>
  <c r="B59" i="13"/>
  <c r="G59" i="13"/>
  <c r="B60" i="13"/>
  <c r="G60" i="13"/>
  <c r="B61" i="13"/>
  <c r="C61" i="13"/>
  <c r="G61" i="13"/>
  <c r="B62" i="13"/>
  <c r="C62" i="13"/>
  <c r="G62" i="13"/>
  <c r="B63" i="13"/>
  <c r="G63" i="13"/>
  <c r="B64" i="13"/>
  <c r="C64" i="13" s="1"/>
  <c r="G64" i="13"/>
  <c r="B65" i="13"/>
  <c r="G65" i="13"/>
  <c r="B66" i="13"/>
  <c r="C66" i="13"/>
  <c r="G66" i="13"/>
  <c r="B67" i="13"/>
  <c r="G67" i="13"/>
  <c r="B68" i="13"/>
  <c r="C68" i="13"/>
  <c r="G68" i="13"/>
  <c r="B69" i="13"/>
  <c r="C69" i="13"/>
  <c r="G69" i="13"/>
  <c r="B70" i="13"/>
  <c r="C70" i="13" s="1"/>
  <c r="G70" i="13"/>
  <c r="B71" i="13"/>
  <c r="G71" i="13"/>
  <c r="B72" i="13"/>
  <c r="C72" i="13"/>
  <c r="G72" i="13"/>
  <c r="B73" i="13"/>
  <c r="G73" i="13"/>
  <c r="B74" i="13"/>
  <c r="C74" i="13"/>
  <c r="G74" i="13"/>
  <c r="B75" i="13"/>
  <c r="G75" i="13"/>
  <c r="B76" i="13"/>
  <c r="C76" i="13"/>
  <c r="G76" i="13"/>
  <c r="B77" i="13"/>
  <c r="G77" i="13"/>
  <c r="B78" i="13"/>
  <c r="G78" i="13"/>
  <c r="B79" i="13"/>
  <c r="G79" i="13"/>
  <c r="B80" i="13"/>
  <c r="C80" i="13" s="1"/>
  <c r="G80" i="13"/>
  <c r="B81" i="13"/>
  <c r="G81" i="13"/>
  <c r="B82" i="13"/>
  <c r="C82" i="13"/>
  <c r="G82" i="13"/>
  <c r="B83" i="13"/>
  <c r="G83" i="13"/>
  <c r="B84" i="13"/>
  <c r="C84" i="13"/>
  <c r="G84" i="13"/>
  <c r="B85" i="13"/>
  <c r="C85" i="13"/>
  <c r="G85" i="13"/>
  <c r="B86" i="13"/>
  <c r="G86" i="13"/>
  <c r="B87" i="13"/>
  <c r="G87" i="13"/>
  <c r="B88" i="13"/>
  <c r="C88" i="13" s="1"/>
  <c r="G88" i="13"/>
  <c r="B89" i="13"/>
  <c r="G89" i="13"/>
  <c r="B90" i="13"/>
  <c r="C90" i="13" s="1"/>
  <c r="G90" i="13"/>
  <c r="B91" i="13"/>
  <c r="G91" i="13"/>
  <c r="B92" i="13"/>
  <c r="G92" i="13"/>
  <c r="B93" i="13"/>
  <c r="C93" i="13"/>
  <c r="G93" i="13"/>
  <c r="B94" i="13"/>
  <c r="C94" i="13"/>
  <c r="G94" i="13"/>
  <c r="B95" i="13"/>
  <c r="G95" i="13"/>
  <c r="B96" i="13"/>
  <c r="G96" i="13"/>
  <c r="B97" i="13"/>
  <c r="G97" i="13"/>
  <c r="B98" i="13"/>
  <c r="C98" i="13"/>
  <c r="G98" i="13"/>
  <c r="B99" i="13"/>
  <c r="G99" i="13"/>
  <c r="B100" i="13"/>
  <c r="C100" i="13"/>
  <c r="G100" i="13"/>
  <c r="B101" i="13"/>
  <c r="C101" i="13"/>
  <c r="E101" i="13" s="1"/>
  <c r="F101" i="13" s="1"/>
  <c r="G101" i="13"/>
  <c r="B102" i="13"/>
  <c r="C102" i="13" s="1"/>
  <c r="G102" i="13"/>
  <c r="B103" i="13"/>
  <c r="G103" i="13"/>
  <c r="B104" i="13"/>
  <c r="C104" i="13" s="1"/>
  <c r="G104" i="13"/>
  <c r="B105" i="13"/>
  <c r="G105" i="13"/>
  <c r="B106" i="13"/>
  <c r="G106" i="13"/>
  <c r="B107" i="13"/>
  <c r="G107" i="13"/>
  <c r="B108" i="13"/>
  <c r="C108" i="13"/>
  <c r="G108" i="13"/>
  <c r="B109" i="13"/>
  <c r="G109" i="13"/>
  <c r="B110" i="13"/>
  <c r="C110" i="13"/>
  <c r="G110" i="13"/>
  <c r="B111" i="13"/>
  <c r="G111" i="13"/>
  <c r="B112" i="13"/>
  <c r="C112" i="13"/>
  <c r="G112" i="13"/>
  <c r="B113" i="13"/>
  <c r="C113" i="13"/>
  <c r="G113" i="13"/>
  <c r="B114" i="13"/>
  <c r="C114" i="13" s="1"/>
  <c r="G114" i="13"/>
  <c r="B115" i="13"/>
  <c r="G115" i="13"/>
  <c r="B116" i="13"/>
  <c r="C116" i="13" s="1"/>
  <c r="G116" i="13"/>
  <c r="B117" i="13"/>
  <c r="G117" i="13"/>
  <c r="B118" i="13"/>
  <c r="C118" i="13"/>
  <c r="G118" i="13"/>
  <c r="B119" i="13"/>
  <c r="G119" i="13"/>
  <c r="B120" i="13"/>
  <c r="C120" i="13"/>
  <c r="G120" i="13"/>
  <c r="B121" i="13"/>
  <c r="C121" i="13"/>
  <c r="G121" i="13"/>
  <c r="B122" i="13"/>
  <c r="C122" i="13"/>
  <c r="G122" i="13"/>
  <c r="B123" i="13"/>
  <c r="G123" i="13"/>
  <c r="B124" i="13"/>
  <c r="C124" i="13"/>
  <c r="G124" i="13"/>
  <c r="B125" i="13"/>
  <c r="C125" i="13"/>
  <c r="G125" i="13"/>
  <c r="B126" i="13"/>
  <c r="G126" i="13"/>
  <c r="B127" i="13"/>
  <c r="G127" i="13"/>
  <c r="B128" i="13"/>
  <c r="C128" i="13"/>
  <c r="G128" i="13"/>
  <c r="B129" i="13"/>
  <c r="C129" i="13"/>
  <c r="G129" i="13"/>
  <c r="B130" i="13"/>
  <c r="G130" i="13"/>
  <c r="B131" i="13"/>
  <c r="G131" i="13"/>
  <c r="B132" i="13"/>
  <c r="C132" i="13"/>
  <c r="G132" i="13"/>
  <c r="B133" i="13"/>
  <c r="G133" i="13"/>
  <c r="B134" i="13"/>
  <c r="C134" i="13"/>
  <c r="G134" i="13"/>
  <c r="B135" i="13"/>
  <c r="C135" i="13"/>
  <c r="G135" i="13"/>
  <c r="B136" i="13"/>
  <c r="C136" i="13" s="1"/>
  <c r="G136" i="13"/>
  <c r="B137" i="13"/>
  <c r="C137" i="13"/>
  <c r="G137" i="13"/>
  <c r="B138" i="13"/>
  <c r="C138" i="13"/>
  <c r="G138" i="13"/>
  <c r="B139" i="13"/>
  <c r="G139" i="13"/>
  <c r="B140" i="13"/>
  <c r="C140" i="13" s="1"/>
  <c r="G140" i="13"/>
  <c r="B141" i="13"/>
  <c r="C141" i="13"/>
  <c r="E141" i="13" s="1"/>
  <c r="F141" i="13" s="1"/>
  <c r="G141" i="13"/>
  <c r="B142" i="13"/>
  <c r="C142" i="13" s="1"/>
  <c r="G142" i="13"/>
  <c r="B143" i="13"/>
  <c r="C143" i="13"/>
  <c r="G143" i="13"/>
  <c r="B144" i="13"/>
  <c r="C144" i="13"/>
  <c r="G144" i="13"/>
  <c r="B145" i="13"/>
  <c r="C145" i="13"/>
  <c r="G145" i="13"/>
  <c r="B146" i="13"/>
  <c r="C146" i="13" s="1"/>
  <c r="G146" i="13"/>
  <c r="B147" i="13"/>
  <c r="C147" i="13"/>
  <c r="G147" i="13"/>
  <c r="B148" i="13"/>
  <c r="C148" i="13"/>
  <c r="G148" i="13"/>
  <c r="B149" i="13"/>
  <c r="C149" i="13"/>
  <c r="G149" i="13"/>
  <c r="B150" i="13"/>
  <c r="C150" i="13"/>
  <c r="G150" i="13"/>
  <c r="B151" i="13"/>
  <c r="C151" i="13"/>
  <c r="G151" i="13"/>
  <c r="B152" i="13"/>
  <c r="C152" i="13" s="1"/>
  <c r="G152" i="13"/>
  <c r="B153" i="13"/>
  <c r="G153" i="13"/>
  <c r="B154" i="13"/>
  <c r="C154" i="13"/>
  <c r="G154" i="13"/>
  <c r="B155" i="13"/>
  <c r="C155" i="13"/>
  <c r="G155" i="13"/>
  <c r="B156" i="13"/>
  <c r="C156" i="13" s="1"/>
  <c r="G156" i="13"/>
  <c r="B157" i="13"/>
  <c r="C157" i="13"/>
  <c r="G157" i="13"/>
  <c r="B158" i="13"/>
  <c r="C158" i="13" s="1"/>
  <c r="G158" i="13"/>
  <c r="B159" i="13"/>
  <c r="G159" i="13"/>
  <c r="B160" i="13"/>
  <c r="C160" i="13"/>
  <c r="G160" i="13"/>
  <c r="B161" i="13"/>
  <c r="C161" i="13"/>
  <c r="G161" i="13"/>
  <c r="B162" i="13"/>
  <c r="C162" i="13" s="1"/>
  <c r="G162" i="13"/>
  <c r="B163" i="13"/>
  <c r="G163" i="13"/>
  <c r="B164" i="13"/>
  <c r="G164" i="13"/>
  <c r="B165" i="13"/>
  <c r="G165" i="13"/>
  <c r="B166" i="13"/>
  <c r="C166" i="13" s="1"/>
  <c r="G166" i="13"/>
  <c r="B167" i="13"/>
  <c r="G167" i="13"/>
  <c r="B168" i="13"/>
  <c r="C168" i="13"/>
  <c r="G168" i="13"/>
  <c r="B169" i="13"/>
  <c r="C169" i="13"/>
  <c r="G169" i="13"/>
  <c r="B170" i="13"/>
  <c r="C170" i="13" s="1"/>
  <c r="G170" i="13"/>
  <c r="B171" i="13"/>
  <c r="G171" i="13"/>
  <c r="B172" i="13"/>
  <c r="C172" i="13" s="1"/>
  <c r="G172" i="13"/>
  <c r="B173" i="13"/>
  <c r="C173" i="13"/>
  <c r="G173" i="13"/>
  <c r="B174" i="13"/>
  <c r="G174" i="13"/>
  <c r="B175" i="13"/>
  <c r="G175" i="13"/>
  <c r="B176" i="13"/>
  <c r="G176" i="13"/>
  <c r="B177" i="13"/>
  <c r="C177" i="13"/>
  <c r="G177" i="13"/>
  <c r="B178" i="13"/>
  <c r="G178" i="13"/>
  <c r="B179" i="13"/>
  <c r="C179" i="13" s="1"/>
  <c r="G179" i="13"/>
  <c r="B180" i="13"/>
  <c r="G180" i="13"/>
  <c r="B181" i="13"/>
  <c r="C181" i="13" s="1"/>
  <c r="G181" i="13"/>
  <c r="B182" i="13"/>
  <c r="G182" i="13"/>
  <c r="B183" i="13"/>
  <c r="C183" i="13" s="1"/>
  <c r="G183" i="13"/>
  <c r="B184" i="13"/>
  <c r="G184" i="13"/>
  <c r="B185" i="13"/>
  <c r="G185" i="13"/>
  <c r="B186" i="13"/>
  <c r="G186" i="13"/>
  <c r="B187" i="13"/>
  <c r="C187" i="13"/>
  <c r="G187" i="13"/>
  <c r="B188" i="13"/>
  <c r="G188" i="13"/>
  <c r="B189" i="13"/>
  <c r="G189" i="13"/>
  <c r="B190" i="13"/>
  <c r="G190" i="13"/>
  <c r="B191" i="13"/>
  <c r="C191" i="13"/>
  <c r="G191" i="13"/>
  <c r="B192" i="13"/>
  <c r="C192" i="13" s="1"/>
  <c r="G192" i="13"/>
  <c r="B193" i="13"/>
  <c r="C193" i="13" s="1"/>
  <c r="G193" i="13"/>
  <c r="B194" i="13"/>
  <c r="G194" i="13"/>
  <c r="B195" i="13"/>
  <c r="C195" i="13"/>
  <c r="G195" i="13"/>
  <c r="B196" i="13"/>
  <c r="C196" i="13" s="1"/>
  <c r="G196" i="13"/>
  <c r="B197" i="13"/>
  <c r="C197" i="13" s="1"/>
  <c r="G197" i="13"/>
  <c r="B198" i="13"/>
  <c r="G198" i="13"/>
  <c r="B199" i="13"/>
  <c r="C199" i="13"/>
  <c r="G199" i="13"/>
  <c r="B200" i="13"/>
  <c r="C200" i="13" s="1"/>
  <c r="G200" i="13"/>
  <c r="B201" i="13"/>
  <c r="C201" i="13"/>
  <c r="G201" i="13"/>
  <c r="B202" i="13"/>
  <c r="G202" i="13"/>
  <c r="B203" i="13"/>
  <c r="C203" i="13"/>
  <c r="G203" i="13"/>
  <c r="B204" i="13"/>
  <c r="C204" i="13" s="1"/>
  <c r="G204" i="13"/>
  <c r="B205" i="13"/>
  <c r="C205" i="13"/>
  <c r="G205" i="13"/>
  <c r="B206" i="13"/>
  <c r="G206" i="13"/>
  <c r="B207" i="13"/>
  <c r="C207" i="13"/>
  <c r="G207" i="13"/>
  <c r="B208" i="13"/>
  <c r="C208" i="13" s="1"/>
  <c r="G208" i="13"/>
  <c r="B209" i="13"/>
  <c r="C209" i="13"/>
  <c r="G209" i="13"/>
  <c r="B210" i="13"/>
  <c r="G210" i="13"/>
  <c r="B211" i="13"/>
  <c r="G211" i="13"/>
  <c r="B212" i="13"/>
  <c r="C212" i="13" s="1"/>
  <c r="G212" i="13"/>
  <c r="B213" i="13"/>
  <c r="G213" i="13"/>
  <c r="B214" i="13"/>
  <c r="G214" i="13"/>
  <c r="B215" i="13"/>
  <c r="C215" i="13"/>
  <c r="G215" i="13"/>
  <c r="B216" i="13"/>
  <c r="C216" i="13" s="1"/>
  <c r="G216" i="13"/>
  <c r="B217" i="13"/>
  <c r="G217" i="13"/>
  <c r="B218" i="13"/>
  <c r="G218" i="13"/>
  <c r="B219" i="13"/>
  <c r="C219" i="13"/>
  <c r="G219" i="13"/>
  <c r="B220" i="13"/>
  <c r="C220" i="13" s="1"/>
  <c r="G220" i="13"/>
  <c r="B221" i="13"/>
  <c r="C221" i="13" s="1"/>
  <c r="G221" i="13"/>
  <c r="B222" i="13"/>
  <c r="G222" i="13"/>
  <c r="B223" i="13"/>
  <c r="G223" i="13"/>
  <c r="B224" i="13"/>
  <c r="C224" i="13" s="1"/>
  <c r="G224" i="13"/>
  <c r="B225" i="13"/>
  <c r="G225" i="13"/>
  <c r="B226" i="13"/>
  <c r="G226" i="13"/>
  <c r="B227" i="13"/>
  <c r="C227" i="13" s="1"/>
  <c r="G227" i="13"/>
  <c r="B228" i="13"/>
  <c r="C228" i="13" s="1"/>
  <c r="G228" i="13"/>
  <c r="B229" i="13"/>
  <c r="C229" i="13"/>
  <c r="G229" i="13"/>
  <c r="B230" i="13"/>
  <c r="G230" i="13"/>
  <c r="B231" i="13"/>
  <c r="C231" i="13"/>
  <c r="G231" i="13"/>
  <c r="B232" i="13"/>
  <c r="C232" i="13" s="1"/>
  <c r="G232" i="13"/>
  <c r="B233" i="13"/>
  <c r="G233" i="13"/>
  <c r="B234" i="13"/>
  <c r="G234" i="13"/>
  <c r="B235" i="13"/>
  <c r="C235" i="13"/>
  <c r="G235" i="13"/>
  <c r="B236" i="13"/>
  <c r="C236" i="13" s="1"/>
  <c r="G236" i="13"/>
  <c r="B237" i="13"/>
  <c r="C237" i="13" s="1"/>
  <c r="G237" i="13"/>
  <c r="B238" i="13"/>
  <c r="G238" i="13"/>
  <c r="B239" i="13"/>
  <c r="C239" i="13" s="1"/>
  <c r="G239" i="13"/>
  <c r="B240" i="13"/>
  <c r="C240" i="13" s="1"/>
  <c r="G240" i="13"/>
  <c r="B241" i="13"/>
  <c r="G241" i="13"/>
  <c r="B242" i="13"/>
  <c r="G242" i="13"/>
  <c r="B243" i="13"/>
  <c r="C243" i="13" s="1"/>
  <c r="G243" i="13"/>
  <c r="B244" i="13"/>
  <c r="C244" i="13" s="1"/>
  <c r="E244" i="13"/>
  <c r="F244" i="13" s="1"/>
  <c r="G244" i="13"/>
  <c r="B245" i="13"/>
  <c r="G245" i="13"/>
  <c r="B246" i="13"/>
  <c r="G246" i="13"/>
  <c r="B247" i="13"/>
  <c r="C247" i="13"/>
  <c r="E247" i="13"/>
  <c r="F247" i="13" s="1"/>
  <c r="G247" i="13"/>
  <c r="B248" i="13"/>
  <c r="C248" i="13" s="1"/>
  <c r="G248" i="13"/>
  <c r="B249" i="13"/>
  <c r="C249" i="13" s="1"/>
  <c r="G249" i="13"/>
  <c r="B250" i="13"/>
  <c r="G250" i="13"/>
  <c r="B251" i="13"/>
  <c r="C251" i="13"/>
  <c r="G251" i="13"/>
  <c r="B252" i="13"/>
  <c r="C252" i="13" s="1"/>
  <c r="G252" i="13"/>
  <c r="B253" i="13"/>
  <c r="C253" i="13"/>
  <c r="G253" i="13"/>
  <c r="B254" i="13"/>
  <c r="C254" i="13" s="1"/>
  <c r="G254" i="13"/>
  <c r="B255" i="13"/>
  <c r="G255" i="13"/>
  <c r="B256" i="13"/>
  <c r="G256" i="13"/>
  <c r="B257" i="13"/>
  <c r="C257" i="13" s="1"/>
  <c r="G257" i="13"/>
  <c r="B258" i="13"/>
  <c r="C258" i="13" s="1"/>
  <c r="G258" i="13"/>
  <c r="B259" i="13"/>
  <c r="G259" i="13"/>
  <c r="B260" i="13"/>
  <c r="C260" i="13" s="1"/>
  <c r="G260" i="13"/>
  <c r="B261" i="13"/>
  <c r="G261" i="13"/>
  <c r="B262" i="13"/>
  <c r="G262" i="13"/>
  <c r="B263" i="13"/>
  <c r="G263" i="13"/>
  <c r="B264" i="13"/>
  <c r="G264" i="13"/>
  <c r="B265" i="13"/>
  <c r="C265" i="13" s="1"/>
  <c r="G265" i="13"/>
  <c r="B266" i="13"/>
  <c r="G266" i="13"/>
  <c r="B267" i="13"/>
  <c r="G267" i="13"/>
  <c r="B268" i="13"/>
  <c r="C268" i="13" s="1"/>
  <c r="G268" i="13"/>
  <c r="B269" i="13"/>
  <c r="C269" i="13" s="1"/>
  <c r="G269" i="13"/>
  <c r="B270" i="13"/>
  <c r="C270" i="13" s="1"/>
  <c r="G270" i="13"/>
  <c r="B271" i="13"/>
  <c r="G271" i="13"/>
  <c r="B272" i="13"/>
  <c r="C272" i="13" s="1"/>
  <c r="G272" i="13"/>
  <c r="B273" i="13"/>
  <c r="C273" i="13" s="1"/>
  <c r="G273" i="13"/>
  <c r="B274" i="13"/>
  <c r="G274" i="13"/>
  <c r="B275" i="13"/>
  <c r="C275" i="13"/>
  <c r="G275" i="13"/>
  <c r="B276" i="13"/>
  <c r="C276" i="13" s="1"/>
  <c r="G276" i="13"/>
  <c r="B277" i="13"/>
  <c r="C277" i="13" s="1"/>
  <c r="G277" i="13"/>
  <c r="B278" i="13"/>
  <c r="C278" i="13"/>
  <c r="G278" i="13"/>
  <c r="B279" i="13"/>
  <c r="C279" i="13" s="1"/>
  <c r="G279" i="13"/>
  <c r="B280" i="13"/>
  <c r="G280" i="13"/>
  <c r="B281" i="13"/>
  <c r="G281" i="13"/>
  <c r="B282" i="13"/>
  <c r="C282" i="13"/>
  <c r="E282" i="13" s="1"/>
  <c r="F282" i="13" s="1"/>
  <c r="G282" i="13"/>
  <c r="B283" i="13"/>
  <c r="C283" i="13" s="1"/>
  <c r="G283" i="13"/>
  <c r="B284" i="13"/>
  <c r="G284" i="13"/>
  <c r="B285" i="13"/>
  <c r="G285" i="13"/>
  <c r="B286" i="13"/>
  <c r="C286" i="13" s="1"/>
  <c r="G286" i="13"/>
  <c r="B287" i="13"/>
  <c r="C287" i="13" s="1"/>
  <c r="G287" i="13"/>
  <c r="B288" i="13"/>
  <c r="C288" i="13"/>
  <c r="G288" i="13"/>
  <c r="B289" i="13"/>
  <c r="C289" i="13"/>
  <c r="G289" i="13"/>
  <c r="B290" i="13"/>
  <c r="G290" i="13"/>
  <c r="B291" i="13"/>
  <c r="C291" i="13" s="1"/>
  <c r="G291" i="13"/>
  <c r="B292" i="13"/>
  <c r="C292" i="13"/>
  <c r="G292" i="13"/>
  <c r="B293" i="13"/>
  <c r="C293" i="13"/>
  <c r="G293" i="13"/>
  <c r="B294" i="13"/>
  <c r="C294" i="13" s="1"/>
  <c r="G294" i="13"/>
  <c r="B295" i="13"/>
  <c r="C295" i="13" s="1"/>
  <c r="G295" i="13"/>
  <c r="B296" i="13"/>
  <c r="C296" i="13"/>
  <c r="G296" i="13"/>
  <c r="B297" i="13"/>
  <c r="G297" i="13"/>
  <c r="B298" i="13"/>
  <c r="C298" i="13"/>
  <c r="G298" i="13"/>
  <c r="B299" i="13"/>
  <c r="C299" i="13" s="1"/>
  <c r="G299" i="13"/>
  <c r="B300" i="13"/>
  <c r="C300" i="13"/>
  <c r="G300" i="13"/>
  <c r="B301" i="13"/>
  <c r="C301" i="13"/>
  <c r="G301" i="13"/>
  <c r="B302" i="13"/>
  <c r="C302" i="13"/>
  <c r="G302" i="13"/>
  <c r="B303" i="13"/>
  <c r="C303" i="13" s="1"/>
  <c r="G303" i="13"/>
  <c r="B304" i="13"/>
  <c r="C304" i="13"/>
  <c r="G304" i="13"/>
  <c r="B305" i="13"/>
  <c r="C305" i="13"/>
  <c r="E305" i="13" s="1"/>
  <c r="F305" i="13" s="1"/>
  <c r="G305" i="13"/>
  <c r="B306" i="13"/>
  <c r="C306" i="13"/>
  <c r="G306" i="13"/>
  <c r="B307" i="13"/>
  <c r="C307" i="13" s="1"/>
  <c r="G307" i="13"/>
  <c r="B308" i="13"/>
  <c r="C308" i="13" s="1"/>
  <c r="G308" i="13"/>
  <c r="B309" i="13"/>
  <c r="G309" i="13"/>
  <c r="B310" i="13"/>
  <c r="C310" i="13"/>
  <c r="G310" i="13"/>
  <c r="B311" i="13"/>
  <c r="C311" i="13" s="1"/>
  <c r="G311" i="13"/>
  <c r="B312" i="13"/>
  <c r="C312" i="13"/>
  <c r="G312" i="13"/>
  <c r="B313" i="13"/>
  <c r="C313" i="13"/>
  <c r="G313" i="13"/>
  <c r="B314" i="13"/>
  <c r="C314" i="13"/>
  <c r="G314" i="13"/>
  <c r="B315" i="13"/>
  <c r="C315" i="13" s="1"/>
  <c r="G315" i="13"/>
  <c r="B316" i="13"/>
  <c r="C316" i="13" s="1"/>
  <c r="G316" i="13"/>
  <c r="B317" i="13"/>
  <c r="G317" i="13"/>
  <c r="B318" i="13"/>
  <c r="C318" i="13" s="1"/>
  <c r="G318" i="13"/>
  <c r="B319" i="13"/>
  <c r="C319" i="13" s="1"/>
  <c r="G319" i="13"/>
  <c r="B320" i="13"/>
  <c r="C320" i="13"/>
  <c r="G320" i="13"/>
  <c r="B321" i="13"/>
  <c r="C321" i="13"/>
  <c r="G321" i="13"/>
  <c r="B322" i="13"/>
  <c r="G322" i="13"/>
  <c r="B323" i="13"/>
  <c r="C323" i="13" s="1"/>
  <c r="G323" i="13"/>
  <c r="B324" i="13"/>
  <c r="C324" i="13"/>
  <c r="G324" i="13"/>
  <c r="B325" i="13"/>
  <c r="C325" i="13"/>
  <c r="G325" i="13"/>
  <c r="B326" i="13"/>
  <c r="C326" i="13" s="1"/>
  <c r="G326" i="13"/>
  <c r="B327" i="13"/>
  <c r="C327" i="13" s="1"/>
  <c r="G327" i="13"/>
  <c r="B328" i="13"/>
  <c r="C328" i="13"/>
  <c r="G328" i="13"/>
  <c r="B329" i="13"/>
  <c r="C329" i="13"/>
  <c r="E329" i="13" s="1"/>
  <c r="F329" i="13" s="1"/>
  <c r="G329" i="13"/>
  <c r="B330" i="13"/>
  <c r="C330" i="13"/>
  <c r="E330" i="13" s="1"/>
  <c r="F330" i="13" s="1"/>
  <c r="G330" i="13"/>
  <c r="B331" i="13"/>
  <c r="C331" i="13" s="1"/>
  <c r="G331" i="13"/>
  <c r="B332" i="13"/>
  <c r="C332" i="13" s="1"/>
  <c r="G332" i="13"/>
  <c r="B333" i="13"/>
  <c r="G333" i="13"/>
  <c r="B334" i="13"/>
  <c r="C334" i="13" s="1"/>
  <c r="G334" i="13"/>
  <c r="B335" i="13"/>
  <c r="C335" i="13" s="1"/>
  <c r="G335" i="13"/>
  <c r="B336" i="13"/>
  <c r="C336" i="13"/>
  <c r="G336" i="13"/>
  <c r="B337" i="13"/>
  <c r="C337" i="13"/>
  <c r="G337" i="13"/>
  <c r="B338" i="13"/>
  <c r="C338" i="13"/>
  <c r="E338" i="13" s="1"/>
  <c r="F338" i="13" s="1"/>
  <c r="G338" i="13"/>
  <c r="B339" i="13"/>
  <c r="C339" i="13" s="1"/>
  <c r="G339" i="13"/>
  <c r="B340" i="13"/>
  <c r="C340" i="13"/>
  <c r="G340" i="13"/>
  <c r="B341" i="13"/>
  <c r="G341" i="13"/>
  <c r="B342" i="13"/>
  <c r="C342" i="13"/>
  <c r="G342" i="13"/>
  <c r="B343" i="13"/>
  <c r="G343" i="13"/>
  <c r="B344" i="13"/>
  <c r="G344" i="13"/>
  <c r="B345" i="13"/>
  <c r="G345" i="13"/>
  <c r="B346" i="13"/>
  <c r="C346" i="13"/>
  <c r="G346" i="13"/>
  <c r="B347" i="13"/>
  <c r="G347" i="13"/>
  <c r="B348" i="13"/>
  <c r="C348" i="13" s="1"/>
  <c r="G348" i="13"/>
  <c r="B349" i="13"/>
  <c r="G349" i="13"/>
  <c r="B350" i="13"/>
  <c r="C350" i="13" s="1"/>
  <c r="G350" i="13"/>
  <c r="B351" i="13"/>
  <c r="G351" i="13"/>
  <c r="B352" i="13"/>
  <c r="C352" i="13"/>
  <c r="G352" i="13"/>
  <c r="B353" i="13"/>
  <c r="G353" i="13"/>
  <c r="B354" i="13"/>
  <c r="C354" i="13"/>
  <c r="G354" i="13"/>
  <c r="B355" i="13"/>
  <c r="G355" i="13"/>
  <c r="B356" i="13"/>
  <c r="C356" i="13"/>
  <c r="G356" i="13"/>
  <c r="B357" i="13"/>
  <c r="C357" i="13"/>
  <c r="G357" i="13"/>
  <c r="B358" i="13"/>
  <c r="G358" i="13"/>
  <c r="B359" i="13"/>
  <c r="G359" i="13"/>
  <c r="B360" i="13"/>
  <c r="C360" i="13"/>
  <c r="G360" i="13"/>
  <c r="B361" i="13"/>
  <c r="G361" i="13"/>
  <c r="B362" i="13"/>
  <c r="C362" i="13"/>
  <c r="G362" i="13"/>
  <c r="B363" i="13"/>
  <c r="G363" i="13"/>
  <c r="B364" i="13"/>
  <c r="C364" i="13" s="1"/>
  <c r="G364" i="13"/>
  <c r="B365" i="13"/>
  <c r="G365" i="13"/>
  <c r="B366" i="13"/>
  <c r="C366" i="13"/>
  <c r="G366" i="13"/>
  <c r="B367" i="13"/>
  <c r="G367" i="13"/>
  <c r="B368" i="13"/>
  <c r="G368" i="13"/>
  <c r="B369" i="13"/>
  <c r="G369" i="13"/>
  <c r="B370" i="13"/>
  <c r="C370" i="13" s="1"/>
  <c r="G370" i="13"/>
  <c r="B371" i="13"/>
  <c r="G371" i="13"/>
  <c r="B372" i="13"/>
  <c r="C372" i="13" s="1"/>
  <c r="G372" i="13"/>
  <c r="B373" i="13"/>
  <c r="G373" i="13"/>
  <c r="B374" i="13"/>
  <c r="C374" i="13"/>
  <c r="G374" i="13"/>
  <c r="B375" i="13"/>
  <c r="G375" i="13"/>
  <c r="B376" i="13"/>
  <c r="C376" i="13"/>
  <c r="G376" i="13"/>
  <c r="B377" i="13"/>
  <c r="G377" i="13"/>
  <c r="B378" i="13"/>
  <c r="C378" i="13"/>
  <c r="G378" i="13"/>
  <c r="B379" i="13"/>
  <c r="G379" i="13"/>
  <c r="B380" i="13"/>
  <c r="C380" i="13" s="1"/>
  <c r="G380" i="13"/>
  <c r="B381" i="13"/>
  <c r="C381" i="13"/>
  <c r="G381" i="13"/>
  <c r="B382" i="13"/>
  <c r="C382" i="13"/>
  <c r="G382" i="13"/>
  <c r="B383" i="13"/>
  <c r="G383" i="13"/>
  <c r="B384" i="13"/>
  <c r="C384" i="13"/>
  <c r="G384" i="13"/>
  <c r="B385" i="13"/>
  <c r="C385" i="13"/>
  <c r="G385" i="13"/>
  <c r="B386" i="13"/>
  <c r="C386" i="13"/>
  <c r="G386" i="13"/>
  <c r="B387" i="13"/>
  <c r="G387" i="13"/>
  <c r="B388" i="13"/>
  <c r="C388" i="13" s="1"/>
  <c r="G388" i="13"/>
  <c r="B389" i="13"/>
  <c r="C389" i="13"/>
  <c r="G389" i="13"/>
  <c r="B390" i="13"/>
  <c r="C390" i="13" s="1"/>
  <c r="G390" i="13"/>
  <c r="B391" i="13"/>
  <c r="G391" i="13"/>
  <c r="B392" i="13"/>
  <c r="C392" i="13"/>
  <c r="G392" i="13"/>
  <c r="B393" i="13"/>
  <c r="G393" i="13"/>
  <c r="B394" i="13"/>
  <c r="C394" i="13"/>
  <c r="G394" i="13"/>
  <c r="B395" i="13"/>
  <c r="G395" i="13"/>
  <c r="B396" i="13"/>
  <c r="C396" i="13"/>
  <c r="G396" i="13"/>
  <c r="B397" i="13"/>
  <c r="C397" i="13"/>
  <c r="G397" i="13"/>
  <c r="B398" i="13"/>
  <c r="G398" i="13"/>
  <c r="B399" i="13"/>
  <c r="G399" i="13"/>
  <c r="B400" i="13"/>
  <c r="C400" i="13" s="1"/>
  <c r="G400" i="13"/>
  <c r="B401" i="13"/>
  <c r="C401" i="13"/>
  <c r="G401" i="13"/>
  <c r="B402" i="13"/>
  <c r="C402" i="13" s="1"/>
  <c r="G402" i="13"/>
  <c r="B403" i="13"/>
  <c r="G403" i="13"/>
  <c r="B404" i="13"/>
  <c r="C404" i="13"/>
  <c r="G404" i="13"/>
  <c r="B405" i="13"/>
  <c r="C405" i="13"/>
  <c r="G405" i="13"/>
  <c r="B406" i="13"/>
  <c r="C406" i="13"/>
  <c r="G406" i="13"/>
  <c r="B407" i="13"/>
  <c r="G407" i="13"/>
  <c r="B408" i="13"/>
  <c r="C408" i="13"/>
  <c r="G408" i="13"/>
  <c r="B409" i="13"/>
  <c r="C409" i="13"/>
  <c r="E409" i="13" s="1"/>
  <c r="F409" i="13" s="1"/>
  <c r="G409" i="13"/>
  <c r="B410" i="13"/>
  <c r="C410" i="13"/>
  <c r="G410" i="13"/>
  <c r="B411" i="13"/>
  <c r="G411" i="13"/>
  <c r="B412" i="13"/>
  <c r="C412" i="13"/>
  <c r="G412" i="13"/>
  <c r="B413" i="13"/>
  <c r="G413" i="13"/>
  <c r="B414" i="13"/>
  <c r="C414" i="13"/>
  <c r="G414" i="13"/>
  <c r="B415" i="13"/>
  <c r="G415" i="13"/>
  <c r="B416" i="13"/>
  <c r="C416" i="13"/>
  <c r="G416" i="13"/>
  <c r="B417" i="13"/>
  <c r="C417" i="13"/>
  <c r="G417" i="13"/>
  <c r="B418" i="13"/>
  <c r="C418" i="13"/>
  <c r="G418" i="13"/>
  <c r="B419" i="13"/>
  <c r="G419" i="13"/>
  <c r="B420" i="13"/>
  <c r="C420" i="13" s="1"/>
  <c r="G420" i="13"/>
  <c r="B421" i="13"/>
  <c r="C421" i="13"/>
  <c r="G421" i="13"/>
  <c r="B422" i="13"/>
  <c r="C422" i="13" s="1"/>
  <c r="G422" i="13"/>
  <c r="B423" i="13"/>
  <c r="G423" i="13"/>
  <c r="B424" i="13"/>
  <c r="C424" i="13" s="1"/>
  <c r="G424" i="13"/>
  <c r="B425" i="13"/>
  <c r="G425" i="13"/>
  <c r="B426" i="13"/>
  <c r="C426" i="13" s="1"/>
  <c r="G426" i="13"/>
  <c r="B427" i="13"/>
  <c r="G427" i="13"/>
  <c r="B428" i="13"/>
  <c r="C428" i="13"/>
  <c r="G428" i="13"/>
  <c r="B429" i="13"/>
  <c r="C429" i="13"/>
  <c r="G429" i="13"/>
  <c r="B430" i="13"/>
  <c r="C430" i="13"/>
  <c r="G430" i="13"/>
  <c r="B431" i="13"/>
  <c r="G431" i="13"/>
  <c r="B432" i="13"/>
  <c r="G432" i="13"/>
  <c r="B433" i="13"/>
  <c r="G433" i="13"/>
  <c r="B434" i="13"/>
  <c r="G434" i="13"/>
  <c r="B435" i="13"/>
  <c r="G435" i="13"/>
  <c r="B436" i="13"/>
  <c r="C436" i="13"/>
  <c r="G436" i="13"/>
  <c r="B437" i="13"/>
  <c r="G437" i="13"/>
  <c r="B438" i="13"/>
  <c r="C438" i="13" s="1"/>
  <c r="G438" i="13"/>
  <c r="B439" i="13"/>
  <c r="G439" i="13"/>
  <c r="B440" i="13"/>
  <c r="C440" i="13" s="1"/>
  <c r="G440" i="13"/>
  <c r="B441" i="13"/>
  <c r="G441" i="13"/>
  <c r="B442" i="13"/>
  <c r="C442" i="13" s="1"/>
  <c r="G442" i="13"/>
  <c r="B443" i="13"/>
  <c r="G443" i="13"/>
  <c r="B444" i="13"/>
  <c r="G444" i="13"/>
  <c r="B445" i="13"/>
  <c r="C445" i="13"/>
  <c r="G445" i="13"/>
  <c r="B446" i="13"/>
  <c r="C446" i="13"/>
  <c r="G446" i="13"/>
  <c r="B447" i="13"/>
  <c r="G447" i="13"/>
  <c r="B448" i="13"/>
  <c r="G448" i="13"/>
  <c r="B449" i="13"/>
  <c r="G449" i="13"/>
  <c r="B450" i="13"/>
  <c r="C450" i="13"/>
  <c r="E450" i="13" s="1"/>
  <c r="F450" i="13" s="1"/>
  <c r="G450" i="13"/>
  <c r="B451" i="13"/>
  <c r="G451" i="13"/>
  <c r="B452" i="13"/>
  <c r="C452" i="13" s="1"/>
  <c r="G452" i="13"/>
  <c r="B453" i="13"/>
  <c r="C453" i="13"/>
  <c r="G453" i="13"/>
  <c r="B454" i="13"/>
  <c r="C454" i="13" s="1"/>
  <c r="G454" i="13"/>
  <c r="B455" i="13"/>
  <c r="G455" i="13"/>
  <c r="B456" i="13"/>
  <c r="C456" i="13" s="1"/>
  <c r="G456" i="13"/>
  <c r="B457" i="13"/>
  <c r="G457" i="13"/>
  <c r="B458" i="13"/>
  <c r="G458" i="13"/>
  <c r="B459" i="13"/>
  <c r="G459" i="13"/>
  <c r="B460" i="13"/>
  <c r="C460" i="13"/>
  <c r="G460" i="13"/>
  <c r="B461" i="13"/>
  <c r="G461" i="13"/>
  <c r="B462" i="13"/>
  <c r="C462" i="13"/>
  <c r="G462" i="13"/>
  <c r="B463" i="13"/>
  <c r="G463" i="13"/>
  <c r="B464" i="13"/>
  <c r="C464" i="13"/>
  <c r="G464" i="13"/>
  <c r="B465" i="13"/>
  <c r="C465" i="13"/>
  <c r="G465" i="13"/>
  <c r="B466" i="13"/>
  <c r="C466" i="13" s="1"/>
  <c r="G466" i="13"/>
  <c r="B467" i="13"/>
  <c r="G467" i="13"/>
  <c r="B468" i="13"/>
  <c r="C468" i="13" s="1"/>
  <c r="G468" i="13"/>
  <c r="B469" i="13"/>
  <c r="G469" i="13"/>
  <c r="B470" i="13"/>
  <c r="C470" i="13" s="1"/>
  <c r="G470" i="13"/>
  <c r="B471" i="13"/>
  <c r="G471" i="13"/>
  <c r="B472" i="13"/>
  <c r="C472" i="13" s="1"/>
  <c r="G472" i="13"/>
  <c r="B473" i="13"/>
  <c r="G473" i="13"/>
  <c r="B474" i="13"/>
  <c r="C474" i="13"/>
  <c r="G474" i="13"/>
  <c r="B475" i="13"/>
  <c r="G475" i="13"/>
  <c r="B476" i="13"/>
  <c r="C476" i="13"/>
  <c r="G476" i="13"/>
  <c r="B477" i="13"/>
  <c r="G477" i="13"/>
  <c r="B478" i="13"/>
  <c r="C478" i="13"/>
  <c r="G478" i="13"/>
  <c r="B479" i="13"/>
  <c r="G479" i="13"/>
  <c r="B480" i="13"/>
  <c r="C480" i="13"/>
  <c r="G480" i="13"/>
  <c r="B481" i="13"/>
  <c r="G481" i="13"/>
  <c r="B482" i="13"/>
  <c r="C482" i="13" s="1"/>
  <c r="G482" i="13"/>
  <c r="B483" i="13"/>
  <c r="C483" i="13"/>
  <c r="G483" i="13"/>
  <c r="B484" i="13"/>
  <c r="C484" i="13" s="1"/>
  <c r="G484" i="13"/>
  <c r="B485" i="13"/>
  <c r="C485" i="13"/>
  <c r="G485" i="13"/>
  <c r="B486" i="13"/>
  <c r="C486" i="13" s="1"/>
  <c r="G486" i="13"/>
  <c r="B487" i="13"/>
  <c r="G487" i="13"/>
  <c r="B488" i="13"/>
  <c r="C488" i="13" s="1"/>
  <c r="G488" i="13"/>
  <c r="B489" i="13"/>
  <c r="G489" i="13"/>
  <c r="B490" i="13"/>
  <c r="C490" i="13"/>
  <c r="G490" i="13"/>
  <c r="B491" i="13"/>
  <c r="C491" i="13"/>
  <c r="G491" i="13"/>
  <c r="B492" i="13"/>
  <c r="C492" i="13"/>
  <c r="G492" i="13"/>
  <c r="B493" i="13"/>
  <c r="C493" i="13"/>
  <c r="E493" i="13" s="1"/>
  <c r="F493" i="13" s="1"/>
  <c r="G493" i="13"/>
  <c r="B494" i="13"/>
  <c r="C494" i="13" s="1"/>
  <c r="G494" i="13"/>
  <c r="B495" i="13"/>
  <c r="G495" i="13"/>
  <c r="B496" i="13"/>
  <c r="C496" i="13"/>
  <c r="G496" i="13"/>
  <c r="B497" i="13"/>
  <c r="G497" i="13"/>
  <c r="B498" i="13"/>
  <c r="G498" i="13"/>
  <c r="B499" i="13"/>
  <c r="G499" i="13"/>
  <c r="B500" i="13"/>
  <c r="C500" i="13"/>
  <c r="G500" i="13"/>
  <c r="B501" i="13"/>
  <c r="C501" i="13" s="1"/>
  <c r="G501" i="13"/>
  <c r="B502" i="13"/>
  <c r="G502" i="13"/>
  <c r="B503" i="13"/>
  <c r="C503" i="13"/>
  <c r="G503" i="13"/>
  <c r="B504" i="13"/>
  <c r="C504" i="13"/>
  <c r="G504" i="13"/>
  <c r="B505" i="13"/>
  <c r="C505" i="13" s="1"/>
  <c r="G505" i="13"/>
  <c r="B506" i="13"/>
  <c r="C506" i="13"/>
  <c r="G506" i="13"/>
  <c r="B507" i="13"/>
  <c r="G507" i="13"/>
  <c r="B508" i="13"/>
  <c r="C508" i="13"/>
  <c r="G508" i="13"/>
  <c r="B509" i="13"/>
  <c r="G509" i="13"/>
  <c r="B510" i="13"/>
  <c r="C510" i="13"/>
  <c r="G510" i="13"/>
  <c r="B511" i="13"/>
  <c r="C511" i="13"/>
  <c r="G511" i="13"/>
  <c r="B512" i="13"/>
  <c r="C512" i="13"/>
  <c r="G512" i="13"/>
  <c r="B513" i="13"/>
  <c r="C513" i="13" s="1"/>
  <c r="G513" i="13"/>
  <c r="B514" i="13"/>
  <c r="C514" i="13"/>
  <c r="G514" i="13"/>
  <c r="B515" i="13"/>
  <c r="G515" i="13"/>
  <c r="B516" i="13"/>
  <c r="C516" i="13" s="1"/>
  <c r="G516" i="13"/>
  <c r="B517" i="13"/>
  <c r="C517" i="13" s="1"/>
  <c r="E517" i="13"/>
  <c r="F517" i="13" s="1"/>
  <c r="G517" i="13"/>
  <c r="B518" i="13"/>
  <c r="C518" i="13" s="1"/>
  <c r="G518" i="13"/>
  <c r="B519" i="13"/>
  <c r="G519" i="13"/>
  <c r="B520" i="13"/>
  <c r="G520" i="13"/>
  <c r="B521" i="13"/>
  <c r="G521" i="13"/>
  <c r="B522" i="13"/>
  <c r="C522" i="13"/>
  <c r="G522" i="13"/>
  <c r="B523" i="13"/>
  <c r="C523" i="13"/>
  <c r="G523" i="13"/>
  <c r="B524" i="13"/>
  <c r="C524" i="13"/>
  <c r="G524" i="13"/>
  <c r="B525" i="13"/>
  <c r="C525" i="13" s="1"/>
  <c r="G525" i="13"/>
  <c r="B526" i="13"/>
  <c r="C526" i="13" s="1"/>
  <c r="G526" i="13"/>
  <c r="B527" i="13"/>
  <c r="G527" i="13"/>
  <c r="B528" i="13"/>
  <c r="C528" i="13"/>
  <c r="G528" i="13"/>
  <c r="B529" i="13"/>
  <c r="C529" i="13" s="1"/>
  <c r="G529" i="13"/>
  <c r="B530" i="13"/>
  <c r="C530" i="13"/>
  <c r="G530" i="13"/>
  <c r="B531" i="13"/>
  <c r="G531" i="13"/>
  <c r="B532" i="13"/>
  <c r="C532" i="13"/>
  <c r="G532" i="13"/>
  <c r="B533" i="13"/>
  <c r="C533" i="13" s="1"/>
  <c r="G533" i="13"/>
  <c r="B534" i="13"/>
  <c r="C534" i="13"/>
  <c r="G534" i="13"/>
  <c r="B535" i="13"/>
  <c r="G535" i="13"/>
  <c r="B536" i="13"/>
  <c r="G536" i="13"/>
  <c r="B537" i="13"/>
  <c r="C537" i="13" s="1"/>
  <c r="G537" i="13"/>
  <c r="B538" i="13"/>
  <c r="G538" i="13"/>
  <c r="B539" i="13"/>
  <c r="C539" i="13"/>
  <c r="E539" i="13" s="1"/>
  <c r="F539" i="13" s="1"/>
  <c r="G539" i="13"/>
  <c r="B540" i="13"/>
  <c r="C540" i="13"/>
  <c r="G540" i="13"/>
  <c r="B541" i="13"/>
  <c r="C541" i="13" s="1"/>
  <c r="G541" i="13"/>
  <c r="B542" i="13"/>
  <c r="G542" i="13"/>
  <c r="B543" i="13"/>
  <c r="G543" i="13"/>
  <c r="B544" i="13"/>
  <c r="C544" i="13"/>
  <c r="G544" i="13"/>
  <c r="B545" i="13"/>
  <c r="C545" i="13" s="1"/>
  <c r="G545" i="13"/>
  <c r="B546" i="13"/>
  <c r="C546" i="13" s="1"/>
  <c r="G546" i="13"/>
  <c r="B547" i="13"/>
  <c r="G547" i="13"/>
  <c r="B548" i="13"/>
  <c r="G548" i="13"/>
  <c r="B549" i="13"/>
  <c r="C549" i="13" s="1"/>
  <c r="G549" i="13"/>
  <c r="B550" i="13"/>
  <c r="C550" i="13"/>
  <c r="G550" i="13"/>
  <c r="B551" i="13"/>
  <c r="G551" i="13"/>
  <c r="B552" i="13"/>
  <c r="G552" i="13"/>
  <c r="B553" i="13"/>
  <c r="C553" i="13" s="1"/>
  <c r="G553" i="13"/>
  <c r="B554" i="13"/>
  <c r="C554" i="13"/>
  <c r="G554" i="13"/>
  <c r="B555" i="13"/>
  <c r="C555" i="13"/>
  <c r="G555" i="13"/>
  <c r="B556" i="13"/>
  <c r="C556" i="13"/>
  <c r="G556" i="13"/>
  <c r="B557" i="13"/>
  <c r="G557" i="13"/>
  <c r="B558" i="13"/>
  <c r="G558" i="13"/>
  <c r="B559" i="13"/>
  <c r="C559" i="13"/>
  <c r="G559" i="13"/>
  <c r="B560" i="13"/>
  <c r="C560" i="13"/>
  <c r="G560" i="13"/>
  <c r="B561" i="13"/>
  <c r="G561" i="13"/>
  <c r="B562" i="13"/>
  <c r="C562" i="13" s="1"/>
  <c r="G562" i="13"/>
  <c r="B563" i="13"/>
  <c r="G563" i="13"/>
  <c r="B564" i="13"/>
  <c r="C564" i="13"/>
  <c r="G564" i="13"/>
  <c r="B565" i="13"/>
  <c r="C565" i="13" s="1"/>
  <c r="E565" i="13"/>
  <c r="F565" i="13" s="1"/>
  <c r="G565" i="13"/>
  <c r="B566" i="13"/>
  <c r="C566" i="13" s="1"/>
  <c r="G566" i="13"/>
  <c r="B567" i="13"/>
  <c r="C567" i="13"/>
  <c r="G567" i="13"/>
  <c r="B568" i="13"/>
  <c r="C568" i="13" s="1"/>
  <c r="G568" i="13"/>
  <c r="B569" i="13"/>
  <c r="C569" i="13" s="1"/>
  <c r="G569" i="13"/>
  <c r="B570" i="13"/>
  <c r="C570" i="13" s="1"/>
  <c r="G570" i="13"/>
  <c r="B571" i="13"/>
  <c r="C571" i="13" s="1"/>
  <c r="G571" i="13"/>
  <c r="B572" i="13"/>
  <c r="C572" i="13" s="1"/>
  <c r="G572" i="13"/>
  <c r="B573" i="13"/>
  <c r="C573" i="13" s="1"/>
  <c r="G573" i="13"/>
  <c r="B574" i="13"/>
  <c r="G574" i="13"/>
  <c r="B575" i="13"/>
  <c r="C575" i="13" s="1"/>
  <c r="G575" i="13"/>
  <c r="B576" i="13"/>
  <c r="C576" i="13" s="1"/>
  <c r="G576" i="13"/>
  <c r="B577" i="13"/>
  <c r="C577" i="13" s="1"/>
  <c r="G577" i="13"/>
  <c r="B578" i="13"/>
  <c r="C578" i="13" s="1"/>
  <c r="G578" i="13"/>
  <c r="B579" i="13"/>
  <c r="C579" i="13"/>
  <c r="G579" i="13"/>
  <c r="B580" i="13"/>
  <c r="C580" i="13"/>
  <c r="G580" i="13"/>
  <c r="B581" i="13"/>
  <c r="C581" i="13" s="1"/>
  <c r="G581" i="13"/>
  <c r="B582" i="13"/>
  <c r="C582" i="13" s="1"/>
  <c r="G582" i="13"/>
  <c r="B583" i="13"/>
  <c r="C583" i="13"/>
  <c r="G583" i="13"/>
  <c r="B584" i="13"/>
  <c r="C584" i="13"/>
  <c r="G584" i="13"/>
  <c r="B585" i="13"/>
  <c r="C585" i="13" s="1"/>
  <c r="G585" i="13"/>
  <c r="B586" i="13"/>
  <c r="C586" i="13" s="1"/>
  <c r="G586" i="13"/>
  <c r="B587" i="13"/>
  <c r="G587" i="13"/>
  <c r="B588" i="13"/>
  <c r="C588" i="13"/>
  <c r="G588" i="13"/>
  <c r="B589" i="13"/>
  <c r="C589" i="13"/>
  <c r="G589" i="13"/>
  <c r="B590" i="13"/>
  <c r="C590" i="13" s="1"/>
  <c r="G590" i="13"/>
  <c r="B591" i="13"/>
  <c r="C591" i="13"/>
  <c r="G591" i="13"/>
  <c r="B592" i="13"/>
  <c r="C592" i="13"/>
  <c r="G592" i="13"/>
  <c r="B593" i="13"/>
  <c r="G593" i="13"/>
  <c r="B594" i="13"/>
  <c r="C594" i="13" s="1"/>
  <c r="G594" i="13"/>
  <c r="B595" i="13"/>
  <c r="C595" i="13"/>
  <c r="G595" i="13"/>
  <c r="B596" i="13"/>
  <c r="C596" i="13"/>
  <c r="G596" i="13"/>
  <c r="B597" i="13"/>
  <c r="C597" i="13" s="1"/>
  <c r="G597" i="13"/>
  <c r="B598" i="13"/>
  <c r="C598" i="13" s="1"/>
  <c r="G598" i="13"/>
  <c r="B599" i="13"/>
  <c r="C599" i="13"/>
  <c r="G599" i="13"/>
  <c r="B600" i="13"/>
  <c r="C600" i="13"/>
  <c r="G600" i="13"/>
  <c r="B601" i="13"/>
  <c r="C601" i="13" s="1"/>
  <c r="G601" i="13"/>
  <c r="B602" i="13"/>
  <c r="C602" i="13" s="1"/>
  <c r="G602" i="13"/>
  <c r="B603" i="13"/>
  <c r="C603" i="13"/>
  <c r="G603" i="13"/>
  <c r="B604" i="13"/>
  <c r="C604" i="13"/>
  <c r="G604" i="13"/>
  <c r="B605" i="13"/>
  <c r="C605" i="13"/>
  <c r="G605" i="13"/>
  <c r="B606" i="13"/>
  <c r="C606" i="13" s="1"/>
  <c r="G606" i="13"/>
  <c r="B607" i="13"/>
  <c r="C607" i="13"/>
  <c r="G607" i="13"/>
  <c r="B608" i="13"/>
  <c r="C608" i="13"/>
  <c r="G608" i="13"/>
  <c r="B609" i="13"/>
  <c r="G609" i="13"/>
  <c r="B610" i="13"/>
  <c r="C610" i="13" s="1"/>
  <c r="G610" i="13"/>
  <c r="B611" i="13"/>
  <c r="C611" i="13"/>
  <c r="G611" i="13"/>
  <c r="B612" i="13"/>
  <c r="G612" i="13"/>
  <c r="B613" i="13"/>
  <c r="C613" i="13" s="1"/>
  <c r="G613" i="13"/>
  <c r="B614" i="13"/>
  <c r="C614" i="13" s="1"/>
  <c r="G614" i="13"/>
  <c r="B615" i="13"/>
  <c r="E615" i="13" s="1"/>
  <c r="F615" i="13" s="1"/>
  <c r="C615" i="13"/>
  <c r="G615" i="13"/>
  <c r="B616" i="13"/>
  <c r="C616" i="13"/>
  <c r="G616" i="13"/>
  <c r="B617" i="13"/>
  <c r="C617" i="13" s="1"/>
  <c r="G617" i="13"/>
  <c r="B618" i="13"/>
  <c r="C618" i="13" s="1"/>
  <c r="G618" i="13"/>
  <c r="B7" i="4"/>
  <c r="G7" i="4"/>
  <c r="B8" i="4"/>
  <c r="C8" i="4" s="1"/>
  <c r="G8" i="4"/>
  <c r="B9" i="4"/>
  <c r="C9" i="4"/>
  <c r="G9" i="4"/>
  <c r="B10" i="4"/>
  <c r="C10" i="4"/>
  <c r="G10" i="4"/>
  <c r="B11" i="4"/>
  <c r="C11" i="4"/>
  <c r="G11" i="4"/>
  <c r="B12" i="4"/>
  <c r="C12" i="4"/>
  <c r="G12" i="4"/>
  <c r="B13" i="4"/>
  <c r="C13" i="4"/>
  <c r="G13" i="4"/>
  <c r="B14" i="4"/>
  <c r="C14" i="4"/>
  <c r="G14" i="4"/>
  <c r="B15" i="4"/>
  <c r="C15" i="4"/>
  <c r="G15" i="4"/>
  <c r="B16" i="4"/>
  <c r="C16" i="4"/>
  <c r="E16" i="4" s="1"/>
  <c r="F16" i="4" s="1"/>
  <c r="G16" i="4"/>
  <c r="B17" i="4"/>
  <c r="G17" i="4"/>
  <c r="B18" i="4"/>
  <c r="C18" i="4" s="1"/>
  <c r="G18" i="4"/>
  <c r="B19" i="4"/>
  <c r="C19" i="4"/>
  <c r="G19" i="4"/>
  <c r="B20" i="4"/>
  <c r="C20" i="4" s="1"/>
  <c r="G20" i="4"/>
  <c r="B21" i="4"/>
  <c r="C21" i="4"/>
  <c r="G21" i="4"/>
  <c r="B22" i="4"/>
  <c r="C22" i="4"/>
  <c r="G22" i="4"/>
  <c r="B23" i="4"/>
  <c r="G23" i="4"/>
  <c r="B24" i="4"/>
  <c r="C24" i="4"/>
  <c r="G24" i="4"/>
  <c r="B25" i="4"/>
  <c r="G25" i="4"/>
  <c r="B26" i="4"/>
  <c r="C26" i="4" s="1"/>
  <c r="G26" i="4"/>
  <c r="B27" i="4"/>
  <c r="C27" i="4"/>
  <c r="G27" i="4"/>
  <c r="B28" i="4"/>
  <c r="C28" i="4" s="1"/>
  <c r="G28" i="4"/>
  <c r="B29" i="4"/>
  <c r="C29" i="4"/>
  <c r="G29" i="4"/>
  <c r="B30" i="4"/>
  <c r="C30" i="4"/>
  <c r="G30" i="4"/>
  <c r="B31" i="4"/>
  <c r="G31" i="4"/>
  <c r="B32" i="4"/>
  <c r="C32" i="4"/>
  <c r="E32" i="4" s="1"/>
  <c r="F32" i="4" s="1"/>
  <c r="G32" i="4"/>
  <c r="B33" i="4"/>
  <c r="C33" i="4"/>
  <c r="E33" i="4" s="1"/>
  <c r="F33" i="4" s="1"/>
  <c r="G33" i="4"/>
  <c r="B34" i="4"/>
  <c r="C34" i="4"/>
  <c r="G34" i="4"/>
  <c r="B35" i="4"/>
  <c r="C35" i="4"/>
  <c r="G35" i="4"/>
  <c r="B36" i="4"/>
  <c r="C36" i="4"/>
  <c r="G36" i="4"/>
  <c r="B37" i="4"/>
  <c r="G37" i="4"/>
  <c r="B38" i="4"/>
  <c r="C38" i="4" s="1"/>
  <c r="G38" i="4"/>
  <c r="B39" i="4"/>
  <c r="C39" i="4"/>
  <c r="G39" i="4"/>
  <c r="B40" i="4"/>
  <c r="C40" i="4" s="1"/>
  <c r="G40" i="4"/>
  <c r="B41" i="4"/>
  <c r="G41" i="4"/>
  <c r="B42" i="4"/>
  <c r="G42" i="4"/>
  <c r="B43" i="4"/>
  <c r="G43" i="4"/>
  <c r="B44" i="4"/>
  <c r="G44" i="4"/>
  <c r="B45" i="4"/>
  <c r="G45" i="4"/>
  <c r="B46" i="4"/>
  <c r="C46" i="4"/>
  <c r="G46" i="4"/>
  <c r="B47" i="4"/>
  <c r="G47" i="4"/>
  <c r="B48" i="4"/>
  <c r="C48" i="4"/>
  <c r="G48" i="4"/>
  <c r="B49" i="4"/>
  <c r="C49" i="4"/>
  <c r="G49" i="4"/>
  <c r="B50" i="4"/>
  <c r="C50" i="4" s="1"/>
  <c r="G50" i="4"/>
  <c r="B51" i="4"/>
  <c r="G51" i="4"/>
  <c r="B52" i="4"/>
  <c r="C52" i="4"/>
  <c r="G52" i="4"/>
  <c r="B53" i="4"/>
  <c r="G53" i="4"/>
  <c r="B54" i="4"/>
  <c r="C54" i="4"/>
  <c r="G54" i="4"/>
  <c r="B55" i="4"/>
  <c r="G55" i="4"/>
  <c r="B56" i="4"/>
  <c r="C56" i="4" s="1"/>
  <c r="G56" i="4"/>
  <c r="B57" i="4"/>
  <c r="G57" i="4"/>
  <c r="B58" i="4"/>
  <c r="C58" i="4"/>
  <c r="G58" i="4"/>
  <c r="B59" i="4"/>
  <c r="C59" i="4"/>
  <c r="G59" i="4"/>
  <c r="B60" i="4"/>
  <c r="C60" i="4" s="1"/>
  <c r="G60" i="4"/>
  <c r="B61" i="4"/>
  <c r="G61" i="4"/>
  <c r="B62" i="4"/>
  <c r="C62" i="4" s="1"/>
  <c r="G62" i="4"/>
  <c r="B63" i="4"/>
  <c r="G63" i="4"/>
  <c r="B64" i="4"/>
  <c r="C64" i="4"/>
  <c r="G64" i="4"/>
  <c r="B65" i="4"/>
  <c r="G65" i="4"/>
  <c r="B66" i="4"/>
  <c r="G66" i="4"/>
  <c r="B67" i="4"/>
  <c r="C67" i="4"/>
  <c r="G67" i="4"/>
  <c r="B68" i="4"/>
  <c r="C68" i="4" s="1"/>
  <c r="G68" i="4"/>
  <c r="B69" i="4"/>
  <c r="G69" i="4"/>
  <c r="B70" i="4"/>
  <c r="C70" i="4" s="1"/>
  <c r="G70" i="4"/>
  <c r="B71" i="4"/>
  <c r="C71" i="4"/>
  <c r="G71" i="4"/>
  <c r="B72" i="4"/>
  <c r="C72" i="4" s="1"/>
  <c r="G72" i="4"/>
  <c r="B73" i="4"/>
  <c r="G73" i="4"/>
  <c r="B74" i="4"/>
  <c r="C74" i="4"/>
  <c r="G74" i="4"/>
  <c r="B75" i="4"/>
  <c r="G75" i="4"/>
  <c r="B76" i="4"/>
  <c r="C76" i="4"/>
  <c r="G76" i="4"/>
  <c r="B77" i="4"/>
  <c r="G77" i="4"/>
  <c r="B78" i="4"/>
  <c r="C78" i="4" s="1"/>
  <c r="G78" i="4"/>
  <c r="B79" i="4"/>
  <c r="G79" i="4"/>
  <c r="B80" i="4"/>
  <c r="C80" i="4"/>
  <c r="G80" i="4"/>
  <c r="B81" i="4"/>
  <c r="C81" i="4"/>
  <c r="G81" i="4"/>
  <c r="B82" i="4"/>
  <c r="C82" i="4" s="1"/>
  <c r="G82" i="4"/>
  <c r="B83" i="4"/>
  <c r="G83" i="4"/>
  <c r="B84" i="4"/>
  <c r="C84" i="4"/>
  <c r="G84" i="4"/>
  <c r="B85" i="4"/>
  <c r="G85" i="4"/>
  <c r="B86" i="4"/>
  <c r="G86" i="4"/>
  <c r="B87" i="4"/>
  <c r="G87" i="4"/>
  <c r="B88" i="4"/>
  <c r="C88" i="4" s="1"/>
  <c r="G88" i="4"/>
  <c r="B89" i="4"/>
  <c r="G89" i="4"/>
  <c r="B90" i="4"/>
  <c r="C90" i="4"/>
  <c r="G90" i="4"/>
  <c r="B91" i="4"/>
  <c r="C91" i="4"/>
  <c r="G91" i="4"/>
  <c r="B92" i="4"/>
  <c r="C92" i="4"/>
  <c r="G92" i="4"/>
  <c r="B93" i="4"/>
  <c r="G93" i="4"/>
  <c r="B94" i="4"/>
  <c r="C94" i="4"/>
  <c r="G94" i="4"/>
  <c r="B95" i="4"/>
  <c r="G95" i="4"/>
  <c r="B96" i="4"/>
  <c r="C96" i="4" s="1"/>
  <c r="G96" i="4"/>
  <c r="B97" i="4"/>
  <c r="G97" i="4"/>
  <c r="B98" i="4"/>
  <c r="C98" i="4" s="1"/>
  <c r="G98" i="4"/>
  <c r="B99" i="4"/>
  <c r="G99" i="4"/>
  <c r="B100" i="4"/>
  <c r="C100" i="4"/>
  <c r="G100" i="4"/>
  <c r="B101" i="4"/>
  <c r="G101" i="4"/>
  <c r="B102" i="4"/>
  <c r="C102" i="4" s="1"/>
  <c r="E102" i="4" s="1"/>
  <c r="F102" i="4" s="1"/>
  <c r="G102" i="4"/>
  <c r="B103" i="4"/>
  <c r="G103" i="4"/>
  <c r="B104" i="4"/>
  <c r="C104" i="4"/>
  <c r="G104" i="4"/>
  <c r="B105" i="4"/>
  <c r="G105" i="4"/>
  <c r="B106" i="4"/>
  <c r="C106" i="4"/>
  <c r="G106" i="4"/>
  <c r="B107" i="4"/>
  <c r="C107" i="4"/>
  <c r="G107" i="4"/>
  <c r="B108" i="4"/>
  <c r="C108" i="4" s="1"/>
  <c r="G108" i="4"/>
  <c r="B109" i="4"/>
  <c r="G109" i="4"/>
  <c r="B110" i="4"/>
  <c r="C110" i="4" s="1"/>
  <c r="G110" i="4"/>
  <c r="B111" i="4"/>
  <c r="G111" i="4"/>
  <c r="B112" i="4"/>
  <c r="G112" i="4"/>
  <c r="B113" i="4"/>
  <c r="G113" i="4"/>
  <c r="B114" i="4"/>
  <c r="C114" i="4"/>
  <c r="G114" i="4"/>
  <c r="B115" i="4"/>
  <c r="C115" i="4"/>
  <c r="G115" i="4"/>
  <c r="B116" i="4"/>
  <c r="C116" i="4"/>
  <c r="E116" i="4" s="1"/>
  <c r="F116" i="4" s="1"/>
  <c r="G116" i="4"/>
  <c r="B117" i="4"/>
  <c r="G117" i="4"/>
  <c r="B118" i="4"/>
  <c r="C118" i="4" s="1"/>
  <c r="G118" i="4"/>
  <c r="B119" i="4"/>
  <c r="G119" i="4"/>
  <c r="B120" i="4"/>
  <c r="C120" i="4"/>
  <c r="G120" i="4"/>
  <c r="B121" i="4"/>
  <c r="G121" i="4"/>
  <c r="B122" i="4"/>
  <c r="C122" i="4"/>
  <c r="G122" i="4"/>
  <c r="B123" i="4"/>
  <c r="G123" i="4"/>
  <c r="B124" i="4"/>
  <c r="C124" i="4"/>
  <c r="G124" i="4"/>
  <c r="B125" i="4"/>
  <c r="G125" i="4"/>
  <c r="B126" i="4"/>
  <c r="C126" i="4" s="1"/>
  <c r="G126" i="4"/>
  <c r="B127" i="4"/>
  <c r="G127" i="4"/>
  <c r="B128" i="4"/>
  <c r="C128" i="4" s="1"/>
  <c r="G128" i="4"/>
  <c r="B129" i="4"/>
  <c r="G129" i="4"/>
  <c r="B130" i="4"/>
  <c r="C130" i="4"/>
  <c r="G130" i="4"/>
  <c r="B131" i="4"/>
  <c r="G131" i="4"/>
  <c r="B132" i="4"/>
  <c r="C132" i="4" s="1"/>
  <c r="G132" i="4"/>
  <c r="B133" i="4"/>
  <c r="G133" i="4"/>
  <c r="B134" i="4"/>
  <c r="C134" i="4"/>
  <c r="G134" i="4"/>
  <c r="B135" i="4"/>
  <c r="G135" i="4"/>
  <c r="B136" i="4"/>
  <c r="C136" i="4"/>
  <c r="G136" i="4"/>
  <c r="B137" i="4"/>
  <c r="G137" i="4"/>
  <c r="B138" i="4"/>
  <c r="C138" i="4"/>
  <c r="G138" i="4"/>
  <c r="B139" i="4"/>
  <c r="G139" i="4"/>
  <c r="B140" i="4"/>
  <c r="C140" i="4" s="1"/>
  <c r="G140" i="4"/>
  <c r="B141" i="4"/>
  <c r="G141" i="4"/>
  <c r="B142" i="4"/>
  <c r="C142" i="4" s="1"/>
  <c r="G142" i="4"/>
  <c r="B143" i="4"/>
  <c r="G143" i="4"/>
  <c r="B144" i="4"/>
  <c r="C144" i="4" s="1"/>
  <c r="G144" i="4"/>
  <c r="B145" i="4"/>
  <c r="G145" i="4"/>
  <c r="B146" i="4"/>
  <c r="G146" i="4"/>
  <c r="B147" i="4"/>
  <c r="G147" i="4"/>
  <c r="B148" i="4"/>
  <c r="C148" i="4" s="1"/>
  <c r="G148" i="4"/>
  <c r="B149" i="4"/>
  <c r="G149" i="4"/>
  <c r="B150" i="4"/>
  <c r="C150" i="4" s="1"/>
  <c r="G150" i="4"/>
  <c r="B151" i="4"/>
  <c r="G151" i="4"/>
  <c r="B152" i="4"/>
  <c r="C152" i="4"/>
  <c r="G152" i="4"/>
  <c r="B153" i="4"/>
  <c r="G153" i="4"/>
  <c r="B154" i="4"/>
  <c r="C154" i="4"/>
  <c r="G154" i="4"/>
  <c r="B155" i="4"/>
  <c r="G155" i="4"/>
  <c r="B156" i="4"/>
  <c r="C156" i="4" s="1"/>
  <c r="G156" i="4"/>
  <c r="B157" i="4"/>
  <c r="G157" i="4"/>
  <c r="B158" i="4"/>
  <c r="C158" i="4" s="1"/>
  <c r="G158" i="4"/>
  <c r="B159" i="4"/>
  <c r="C159" i="4"/>
  <c r="G159" i="4"/>
  <c r="B160" i="4"/>
  <c r="C160" i="4"/>
  <c r="E160" i="4" s="1"/>
  <c r="F160" i="4" s="1"/>
  <c r="G160" i="4"/>
  <c r="B161" i="4"/>
  <c r="G161" i="4"/>
  <c r="B162" i="4"/>
  <c r="C162" i="4" s="1"/>
  <c r="G162" i="4"/>
  <c r="B163" i="4"/>
  <c r="G163" i="4"/>
  <c r="B164" i="4"/>
  <c r="C164" i="4" s="1"/>
  <c r="G164" i="4"/>
  <c r="B165" i="4"/>
  <c r="G165" i="4"/>
  <c r="B166" i="4"/>
  <c r="C166" i="4" s="1"/>
  <c r="G166" i="4"/>
  <c r="B167" i="4"/>
  <c r="G167" i="4"/>
  <c r="B168" i="4"/>
  <c r="C168" i="4"/>
  <c r="G168" i="4"/>
  <c r="B169" i="4"/>
  <c r="G169" i="4"/>
  <c r="B170" i="4"/>
  <c r="C170" i="4" s="1"/>
  <c r="G170" i="4"/>
  <c r="B171" i="4"/>
  <c r="C171" i="4"/>
  <c r="G171" i="4"/>
  <c r="B172" i="4"/>
  <c r="C172" i="4"/>
  <c r="G172" i="4"/>
  <c r="B173" i="4"/>
  <c r="G173" i="4"/>
  <c r="B174" i="4"/>
  <c r="G174" i="4"/>
  <c r="B175" i="4"/>
  <c r="G175" i="4"/>
  <c r="B176" i="4"/>
  <c r="C176" i="4" s="1"/>
  <c r="G176" i="4"/>
  <c r="B177" i="4"/>
  <c r="C177" i="4"/>
  <c r="G177" i="4"/>
  <c r="B178" i="4"/>
  <c r="C178" i="4"/>
  <c r="G178" i="4"/>
  <c r="B179" i="4"/>
  <c r="C179" i="4"/>
  <c r="G179" i="4"/>
  <c r="B180" i="4"/>
  <c r="G180" i="4"/>
  <c r="B181" i="4"/>
  <c r="C181" i="4"/>
  <c r="G181" i="4"/>
  <c r="B182" i="4"/>
  <c r="C182" i="4"/>
  <c r="G182" i="4"/>
  <c r="B183" i="4"/>
  <c r="C183" i="4"/>
  <c r="G183" i="4"/>
  <c r="B184" i="4"/>
  <c r="C184" i="4"/>
  <c r="G184" i="4"/>
  <c r="B185" i="4"/>
  <c r="C185" i="4" s="1"/>
  <c r="G185" i="4"/>
  <c r="B186" i="4"/>
  <c r="G186" i="4"/>
  <c r="B187" i="4"/>
  <c r="C187" i="4" s="1"/>
  <c r="G187" i="4"/>
  <c r="B188" i="4"/>
  <c r="G188" i="4"/>
  <c r="B189" i="4"/>
  <c r="C189" i="4" s="1"/>
  <c r="G189" i="4"/>
  <c r="B190" i="4"/>
  <c r="C190" i="4"/>
  <c r="G190" i="4"/>
  <c r="B191" i="4"/>
  <c r="C191" i="4"/>
  <c r="G191" i="4"/>
  <c r="B192" i="4"/>
  <c r="G192" i="4"/>
  <c r="B193" i="4"/>
  <c r="C193" i="4" s="1"/>
  <c r="G193" i="4"/>
  <c r="B194" i="4"/>
  <c r="G194" i="4"/>
  <c r="B195" i="4"/>
  <c r="C195" i="4" s="1"/>
  <c r="G195" i="4"/>
  <c r="B196" i="4"/>
  <c r="G196" i="4"/>
  <c r="B197" i="4"/>
  <c r="C197" i="4" s="1"/>
  <c r="G197" i="4"/>
  <c r="B198" i="4"/>
  <c r="G198" i="4"/>
  <c r="B199" i="4"/>
  <c r="C199" i="4"/>
  <c r="G199" i="4"/>
  <c r="B200" i="4"/>
  <c r="G200" i="4"/>
  <c r="B201" i="4"/>
  <c r="C201" i="4" s="1"/>
  <c r="G201" i="4"/>
  <c r="B202" i="4"/>
  <c r="G202" i="4"/>
  <c r="B203" i="4"/>
  <c r="C203" i="4" s="1"/>
  <c r="G203" i="4"/>
  <c r="B204" i="4"/>
  <c r="G204" i="4"/>
  <c r="B205" i="4"/>
  <c r="C205" i="4"/>
  <c r="G205" i="4"/>
  <c r="B206" i="4"/>
  <c r="G206" i="4"/>
  <c r="B207" i="4"/>
  <c r="C207" i="4"/>
  <c r="G207" i="4"/>
  <c r="B208" i="4"/>
  <c r="G208" i="4"/>
  <c r="B209" i="4"/>
  <c r="C209" i="4" s="1"/>
  <c r="G209" i="4"/>
  <c r="B210" i="4"/>
  <c r="G210" i="4"/>
  <c r="B211" i="4"/>
  <c r="C211" i="4"/>
  <c r="G211" i="4"/>
  <c r="B212" i="4"/>
  <c r="G212" i="4"/>
  <c r="B213" i="4"/>
  <c r="C213" i="4" s="1"/>
  <c r="G213" i="4"/>
  <c r="B214" i="4"/>
  <c r="G214" i="4"/>
  <c r="B215" i="4"/>
  <c r="C215" i="4"/>
  <c r="G215" i="4"/>
  <c r="B216" i="4"/>
  <c r="C216" i="4"/>
  <c r="G216" i="4"/>
  <c r="B217" i="4"/>
  <c r="C217" i="4" s="1"/>
  <c r="G217" i="4"/>
  <c r="B218" i="4"/>
  <c r="G218" i="4"/>
  <c r="B219" i="4"/>
  <c r="C219" i="4"/>
  <c r="G219" i="4"/>
  <c r="B220" i="4"/>
  <c r="G220" i="4"/>
  <c r="B221" i="4"/>
  <c r="C221" i="4"/>
  <c r="G221" i="4"/>
  <c r="B222" i="4"/>
  <c r="G222" i="4"/>
  <c r="B223" i="4"/>
  <c r="C223" i="4" s="1"/>
  <c r="G223" i="4"/>
  <c r="B224" i="4"/>
  <c r="G224" i="4"/>
  <c r="B225" i="4"/>
  <c r="C225" i="4"/>
  <c r="G225" i="4"/>
  <c r="B226" i="4"/>
  <c r="G226" i="4"/>
  <c r="B227" i="4"/>
  <c r="C227" i="4" s="1"/>
  <c r="G227" i="4"/>
  <c r="B228" i="4"/>
  <c r="G228" i="4"/>
  <c r="B229" i="4"/>
  <c r="C229" i="4" s="1"/>
  <c r="G229" i="4"/>
  <c r="B230" i="4"/>
  <c r="C230" i="4"/>
  <c r="E230" i="4" s="1"/>
  <c r="F230" i="4" s="1"/>
  <c r="G230" i="4"/>
  <c r="B231" i="4"/>
  <c r="C231" i="4"/>
  <c r="G231" i="4"/>
  <c r="B232" i="4"/>
  <c r="G232" i="4"/>
  <c r="B233" i="4"/>
  <c r="C233" i="4"/>
  <c r="G233" i="4"/>
  <c r="B234" i="4"/>
  <c r="G234" i="4"/>
  <c r="B235" i="4"/>
  <c r="C235" i="4" s="1"/>
  <c r="G235" i="4"/>
  <c r="B236" i="4"/>
  <c r="G236" i="4"/>
  <c r="B237" i="4"/>
  <c r="C237" i="4" s="1"/>
  <c r="G237" i="4"/>
  <c r="B238" i="4"/>
  <c r="G238" i="4"/>
  <c r="B239" i="4"/>
  <c r="C239" i="4"/>
  <c r="G239" i="4"/>
  <c r="B240" i="4"/>
  <c r="C240" i="4"/>
  <c r="G240" i="4"/>
  <c r="B241" i="4"/>
  <c r="C241" i="4" s="1"/>
  <c r="G241" i="4"/>
  <c r="B242" i="4"/>
  <c r="G242" i="4"/>
  <c r="B243" i="4"/>
  <c r="C243" i="4"/>
  <c r="G243" i="4"/>
  <c r="B244" i="4"/>
  <c r="G244" i="4"/>
  <c r="B245" i="4"/>
  <c r="C245" i="4"/>
  <c r="E245" i="4" s="1"/>
  <c r="F245" i="4" s="1"/>
  <c r="G245" i="4"/>
  <c r="B246" i="4"/>
  <c r="C246" i="4"/>
  <c r="G246" i="4"/>
  <c r="B247" i="4"/>
  <c r="C247" i="4" s="1"/>
  <c r="G247" i="4"/>
  <c r="B248" i="4"/>
  <c r="G248" i="4"/>
  <c r="B249" i="4"/>
  <c r="C249" i="4"/>
  <c r="G249" i="4"/>
  <c r="B250" i="4"/>
  <c r="G250" i="4"/>
  <c r="B251" i="4"/>
  <c r="C251" i="4"/>
  <c r="G251" i="4"/>
  <c r="B252" i="4"/>
  <c r="G252" i="4"/>
  <c r="B253" i="4"/>
  <c r="C253" i="4"/>
  <c r="G253" i="4"/>
  <c r="B254" i="4"/>
  <c r="C254" i="4"/>
  <c r="G254" i="4"/>
  <c r="B255" i="4"/>
  <c r="C255" i="4"/>
  <c r="G255" i="4"/>
  <c r="B256" i="4"/>
  <c r="C256" i="4"/>
  <c r="G256" i="4"/>
  <c r="B257" i="4"/>
  <c r="C257" i="4"/>
  <c r="G257" i="4"/>
  <c r="B258" i="4"/>
  <c r="G258" i="4"/>
  <c r="B259" i="4"/>
  <c r="G259" i="4"/>
  <c r="B260" i="4"/>
  <c r="G260" i="4"/>
  <c r="B261" i="4"/>
  <c r="C261" i="4" s="1"/>
  <c r="G261" i="4"/>
  <c r="B262" i="4"/>
  <c r="C262" i="4"/>
  <c r="G262" i="4"/>
  <c r="B263" i="4"/>
  <c r="C263" i="4"/>
  <c r="G263" i="4"/>
  <c r="B264" i="4"/>
  <c r="G264" i="4"/>
  <c r="B265" i="4"/>
  <c r="C265" i="4"/>
  <c r="G265" i="4"/>
  <c r="B266" i="4"/>
  <c r="G266" i="4"/>
  <c r="B267" i="4"/>
  <c r="C267" i="4"/>
  <c r="G267" i="4"/>
  <c r="B268" i="4"/>
  <c r="G268" i="4"/>
  <c r="B269" i="4"/>
  <c r="C269" i="4" s="1"/>
  <c r="G269" i="4"/>
  <c r="B270" i="4"/>
  <c r="C270" i="4"/>
  <c r="E270" i="4" s="1"/>
  <c r="F270" i="4" s="1"/>
  <c r="G270" i="4"/>
  <c r="B271" i="4"/>
  <c r="C271" i="4" s="1"/>
  <c r="G271" i="4"/>
  <c r="B272" i="4"/>
  <c r="C272" i="4"/>
  <c r="G272" i="4"/>
  <c r="B273" i="4"/>
  <c r="C273" i="4" s="1"/>
  <c r="G273" i="4"/>
  <c r="B274" i="4"/>
  <c r="C274" i="4"/>
  <c r="G274" i="4"/>
  <c r="B275" i="4"/>
  <c r="C275" i="4" s="1"/>
  <c r="G275" i="4"/>
  <c r="B276" i="4"/>
  <c r="C276" i="4" s="1"/>
  <c r="G276" i="4"/>
  <c r="B277" i="4"/>
  <c r="C277" i="4" s="1"/>
  <c r="G277" i="4"/>
  <c r="B278" i="4"/>
  <c r="G278" i="4"/>
  <c r="B279" i="4"/>
  <c r="C279" i="4" s="1"/>
  <c r="G279" i="4"/>
  <c r="B280" i="4"/>
  <c r="G280" i="4"/>
  <c r="B281" i="4"/>
  <c r="C281" i="4" s="1"/>
  <c r="G281" i="4"/>
  <c r="B282" i="4"/>
  <c r="G282" i="4"/>
  <c r="B283" i="4"/>
  <c r="G283" i="4"/>
  <c r="B284" i="4"/>
  <c r="C284" i="4" s="1"/>
  <c r="G284" i="4"/>
  <c r="B285" i="4"/>
  <c r="C285" i="4" s="1"/>
  <c r="G285" i="4"/>
  <c r="B286" i="4"/>
  <c r="G286" i="4"/>
  <c r="B287" i="4"/>
  <c r="C287" i="4" s="1"/>
  <c r="G287" i="4"/>
  <c r="B288" i="4"/>
  <c r="G288" i="4"/>
  <c r="B289" i="4"/>
  <c r="C289" i="4" s="1"/>
  <c r="G289" i="4"/>
  <c r="B290" i="4"/>
  <c r="G290" i="4"/>
  <c r="B291" i="4"/>
  <c r="G291" i="4"/>
  <c r="B292" i="4"/>
  <c r="G292" i="4"/>
  <c r="B293" i="4"/>
  <c r="C293" i="4" s="1"/>
  <c r="G293" i="4"/>
  <c r="B294" i="4"/>
  <c r="G294" i="4"/>
  <c r="B295" i="4"/>
  <c r="G295" i="4"/>
  <c r="B296" i="4"/>
  <c r="G296" i="4"/>
  <c r="B297" i="4"/>
  <c r="G297" i="4"/>
  <c r="B298" i="4"/>
  <c r="C298" i="4" s="1"/>
  <c r="G298" i="4"/>
  <c r="B299" i="4"/>
  <c r="C299" i="4" s="1"/>
  <c r="E299" i="4"/>
  <c r="F299" i="4" s="1"/>
  <c r="G299" i="4"/>
  <c r="B300" i="4"/>
  <c r="C300" i="4" s="1"/>
  <c r="G300" i="4"/>
  <c r="B301" i="4"/>
  <c r="G301" i="4"/>
  <c r="B302" i="4"/>
  <c r="G302" i="4"/>
  <c r="B303" i="4"/>
  <c r="G303" i="4"/>
  <c r="B304" i="4"/>
  <c r="C304" i="4"/>
  <c r="G304" i="4"/>
  <c r="B305" i="4"/>
  <c r="G305" i="4"/>
  <c r="B306" i="4"/>
  <c r="G306" i="4"/>
  <c r="B307" i="4"/>
  <c r="C307" i="4"/>
  <c r="G307" i="4"/>
  <c r="B308" i="4"/>
  <c r="G308" i="4"/>
  <c r="B309" i="4"/>
  <c r="C309" i="4" s="1"/>
  <c r="G309" i="4"/>
  <c r="B310" i="4"/>
  <c r="G310" i="4"/>
  <c r="B311" i="4"/>
  <c r="G311" i="4"/>
  <c r="B312" i="4"/>
  <c r="G312" i="4"/>
  <c r="B313" i="4"/>
  <c r="C313" i="4" s="1"/>
  <c r="G313" i="4"/>
  <c r="B314" i="4"/>
  <c r="C314" i="4" s="1"/>
  <c r="G314" i="4"/>
  <c r="B315" i="4"/>
  <c r="C315" i="4" s="1"/>
  <c r="G315" i="4"/>
  <c r="B316" i="4"/>
  <c r="G316" i="4"/>
  <c r="B317" i="4"/>
  <c r="G317" i="4"/>
  <c r="B318" i="4"/>
  <c r="G318" i="4"/>
  <c r="B319" i="4"/>
  <c r="G319" i="4"/>
  <c r="B320" i="4"/>
  <c r="G320" i="4"/>
  <c r="B321" i="4"/>
  <c r="C321" i="4" s="1"/>
  <c r="G321" i="4"/>
  <c r="B322" i="4"/>
  <c r="C322" i="4" s="1"/>
  <c r="E322" i="4"/>
  <c r="F322" i="4" s="1"/>
  <c r="G322" i="4"/>
  <c r="B323" i="4"/>
  <c r="C323" i="4" s="1"/>
  <c r="G323" i="4"/>
  <c r="B324" i="4"/>
  <c r="G324" i="4"/>
  <c r="B325" i="4"/>
  <c r="G325" i="4"/>
  <c r="B326" i="4"/>
  <c r="C326" i="4" s="1"/>
  <c r="G326" i="4"/>
  <c r="B327" i="4"/>
  <c r="G327" i="4"/>
  <c r="B328" i="4"/>
  <c r="G328" i="4"/>
  <c r="B329" i="4"/>
  <c r="C329" i="4" s="1"/>
  <c r="G329" i="4"/>
  <c r="B330" i="4"/>
  <c r="G330" i="4"/>
  <c r="B331" i="4"/>
  <c r="G331" i="4"/>
  <c r="B332" i="4"/>
  <c r="C332" i="4"/>
  <c r="G332" i="4"/>
  <c r="B333" i="4"/>
  <c r="G333" i="4"/>
  <c r="B334" i="4"/>
  <c r="C334" i="4" s="1"/>
  <c r="G334" i="4"/>
  <c r="B335" i="4"/>
  <c r="C335" i="4" s="1"/>
  <c r="G335" i="4"/>
  <c r="B336" i="4"/>
  <c r="G336" i="4"/>
  <c r="B337" i="4"/>
  <c r="C337" i="4"/>
  <c r="G337" i="4"/>
  <c r="B338" i="4"/>
  <c r="G338" i="4"/>
  <c r="B339" i="4"/>
  <c r="C339" i="4" s="1"/>
  <c r="G339" i="4"/>
  <c r="B340" i="4"/>
  <c r="C340" i="4"/>
  <c r="G340" i="4"/>
  <c r="B341" i="4"/>
  <c r="G341" i="4"/>
  <c r="B342" i="4"/>
  <c r="C342" i="4" s="1"/>
  <c r="G342" i="4"/>
  <c r="B343" i="4"/>
  <c r="G343" i="4"/>
  <c r="B344" i="4"/>
  <c r="G344" i="4"/>
  <c r="B345" i="4"/>
  <c r="C345" i="4" s="1"/>
  <c r="G345" i="4"/>
  <c r="B346" i="4"/>
  <c r="G346" i="4"/>
  <c r="B347" i="4"/>
  <c r="G347" i="4"/>
  <c r="B348" i="4"/>
  <c r="G348" i="4"/>
  <c r="B349" i="4"/>
  <c r="G349" i="4"/>
  <c r="B350" i="4"/>
  <c r="C350" i="4" s="1"/>
  <c r="G350" i="4"/>
  <c r="B351" i="4"/>
  <c r="G351" i="4"/>
  <c r="B352" i="4"/>
  <c r="G352" i="4"/>
  <c r="B353" i="4"/>
  <c r="C353" i="4" s="1"/>
  <c r="G353" i="4"/>
  <c r="B354" i="4"/>
  <c r="G354" i="4"/>
  <c r="B355" i="4"/>
  <c r="G355" i="4"/>
  <c r="B356" i="4"/>
  <c r="C356" i="4"/>
  <c r="G356" i="4"/>
  <c r="B357" i="4"/>
  <c r="G357" i="4"/>
  <c r="B358" i="4"/>
  <c r="C358" i="4" s="1"/>
  <c r="G358" i="4"/>
  <c r="B359" i="4"/>
  <c r="G359" i="4"/>
  <c r="B360" i="4"/>
  <c r="G360" i="4"/>
  <c r="B361" i="4"/>
  <c r="C361" i="4" s="1"/>
  <c r="E361" i="4"/>
  <c r="F361" i="4" s="1"/>
  <c r="G361" i="4"/>
  <c r="B362" i="4"/>
  <c r="G362" i="4"/>
  <c r="B363" i="4"/>
  <c r="G363" i="4"/>
  <c r="B364" i="4"/>
  <c r="C364" i="4"/>
  <c r="G364" i="4"/>
  <c r="B365" i="4"/>
  <c r="G365" i="4"/>
  <c r="B366" i="4"/>
  <c r="C366" i="4" s="1"/>
  <c r="E366" i="4"/>
  <c r="F366" i="4" s="1"/>
  <c r="G366" i="4"/>
  <c r="B367" i="4"/>
  <c r="G367" i="4"/>
  <c r="B368" i="4"/>
  <c r="G368" i="4"/>
  <c r="B369" i="4"/>
  <c r="C369" i="4" s="1"/>
  <c r="G369" i="4"/>
  <c r="B370" i="4"/>
  <c r="G370" i="4"/>
  <c r="B371" i="4"/>
  <c r="G371" i="4"/>
  <c r="B372" i="4"/>
  <c r="C372" i="4"/>
  <c r="G372" i="4"/>
  <c r="B373" i="4"/>
  <c r="G373" i="4"/>
  <c r="B374" i="4"/>
  <c r="C374" i="4" s="1"/>
  <c r="G374" i="4"/>
  <c r="B375" i="4"/>
  <c r="G375" i="4"/>
  <c r="B376" i="4"/>
  <c r="G376" i="4"/>
  <c r="B377" i="4"/>
  <c r="C377" i="4"/>
  <c r="G377" i="4"/>
  <c r="B378" i="4"/>
  <c r="G378" i="4"/>
  <c r="B379" i="4"/>
  <c r="C379" i="4" s="1"/>
  <c r="G379" i="4"/>
  <c r="B380" i="4"/>
  <c r="G380" i="4"/>
  <c r="B381" i="4"/>
  <c r="C381" i="4" s="1"/>
  <c r="G381" i="4"/>
  <c r="B382" i="4"/>
  <c r="G382" i="4"/>
  <c r="B383" i="4"/>
  <c r="C383" i="4" s="1"/>
  <c r="G383" i="4"/>
  <c r="B384" i="4"/>
  <c r="C384" i="4"/>
  <c r="G384" i="4"/>
  <c r="B385" i="4"/>
  <c r="C385" i="4" s="1"/>
  <c r="G385" i="4"/>
  <c r="B386" i="4"/>
  <c r="G386" i="4"/>
  <c r="B387" i="4"/>
  <c r="C387" i="4" s="1"/>
  <c r="E387" i="4" s="1"/>
  <c r="F387" i="4" s="1"/>
  <c r="G387" i="4"/>
  <c r="B388" i="4"/>
  <c r="G388" i="4"/>
  <c r="B389" i="4"/>
  <c r="G389" i="4"/>
  <c r="B390" i="4"/>
  <c r="C390" i="4"/>
  <c r="G390" i="4"/>
  <c r="B391" i="4"/>
  <c r="C391" i="4" s="1"/>
  <c r="G391" i="4"/>
  <c r="B392" i="4"/>
  <c r="C392" i="4"/>
  <c r="G392" i="4"/>
  <c r="B393" i="4"/>
  <c r="C393" i="4" s="1"/>
  <c r="G393" i="4"/>
  <c r="B394" i="4"/>
  <c r="G394" i="4"/>
  <c r="B395" i="4"/>
  <c r="G395" i="4"/>
  <c r="B396" i="4"/>
  <c r="C396" i="4"/>
  <c r="G396" i="4"/>
  <c r="B397" i="4"/>
  <c r="C397" i="4" s="1"/>
  <c r="G397" i="4"/>
  <c r="B398" i="4"/>
  <c r="C398" i="4"/>
  <c r="G398" i="4"/>
  <c r="B399" i="4"/>
  <c r="C399" i="4" s="1"/>
  <c r="G399" i="4"/>
  <c r="B400" i="4"/>
  <c r="G400" i="4"/>
  <c r="B401" i="4"/>
  <c r="C401" i="4" s="1"/>
  <c r="G401" i="4"/>
  <c r="B402" i="4"/>
  <c r="G402" i="4"/>
  <c r="B403" i="4"/>
  <c r="G403" i="4"/>
  <c r="B404" i="4"/>
  <c r="C404" i="4"/>
  <c r="G404" i="4"/>
  <c r="B405" i="4"/>
  <c r="C405" i="4" s="1"/>
  <c r="G405" i="4"/>
  <c r="B406" i="4"/>
  <c r="C406" i="4"/>
  <c r="G406" i="4"/>
  <c r="B407" i="4"/>
  <c r="C407" i="4" s="1"/>
  <c r="G407" i="4"/>
  <c r="B408" i="4"/>
  <c r="C408" i="4"/>
  <c r="G408" i="4"/>
  <c r="B409" i="4"/>
  <c r="C409" i="4" s="1"/>
  <c r="G409" i="4"/>
  <c r="B410" i="4"/>
  <c r="G410" i="4"/>
  <c r="B411" i="4"/>
  <c r="G411" i="4"/>
  <c r="B412" i="4"/>
  <c r="C412" i="4"/>
  <c r="G412" i="4"/>
  <c r="B413" i="4"/>
  <c r="C413" i="4" s="1"/>
  <c r="G413" i="4"/>
  <c r="B414" i="4"/>
  <c r="C414" i="4"/>
  <c r="G414" i="4"/>
  <c r="B415" i="4"/>
  <c r="C415" i="4" s="1"/>
  <c r="G415" i="4"/>
  <c r="B416" i="4"/>
  <c r="G416" i="4"/>
  <c r="B417" i="4"/>
  <c r="C417" i="4" s="1"/>
  <c r="G417" i="4"/>
  <c r="B418" i="4"/>
  <c r="G418" i="4"/>
  <c r="B419" i="4"/>
  <c r="G419" i="4"/>
  <c r="B420" i="4"/>
  <c r="C420" i="4"/>
  <c r="G420" i="4"/>
  <c r="B421" i="4"/>
  <c r="C421" i="4" s="1"/>
  <c r="G421" i="4"/>
  <c r="B422" i="4"/>
  <c r="C422" i="4"/>
  <c r="G422" i="4"/>
  <c r="B423" i="4"/>
  <c r="C423" i="4" s="1"/>
  <c r="G423" i="4"/>
  <c r="B424" i="4"/>
  <c r="G424" i="4"/>
  <c r="B425" i="4"/>
  <c r="C425" i="4" s="1"/>
  <c r="G425" i="4"/>
  <c r="B426" i="4"/>
  <c r="G426" i="4"/>
  <c r="B427" i="4"/>
  <c r="G427" i="4"/>
  <c r="B428" i="4"/>
  <c r="C428" i="4"/>
  <c r="G428" i="4"/>
  <c r="B429" i="4"/>
  <c r="C429" i="4" s="1"/>
  <c r="G429" i="4"/>
  <c r="B430" i="4"/>
  <c r="C430" i="4"/>
  <c r="G430" i="4"/>
  <c r="B431" i="4"/>
  <c r="C431" i="4" s="1"/>
  <c r="G431" i="4"/>
  <c r="B432" i="4"/>
  <c r="G432" i="4"/>
  <c r="B433" i="4"/>
  <c r="C433" i="4" s="1"/>
  <c r="G433" i="4"/>
  <c r="B434" i="4"/>
  <c r="G434" i="4"/>
  <c r="B435" i="4"/>
  <c r="G435" i="4"/>
  <c r="B436" i="4"/>
  <c r="C436" i="4"/>
  <c r="G436" i="4"/>
  <c r="B437" i="4"/>
  <c r="C437" i="4" s="1"/>
  <c r="G437" i="4"/>
  <c r="B438" i="4"/>
  <c r="C438" i="4"/>
  <c r="G438" i="4"/>
  <c r="B439" i="4"/>
  <c r="G439" i="4"/>
  <c r="B440" i="4"/>
  <c r="C440" i="4"/>
  <c r="G440" i="4"/>
  <c r="B441" i="4"/>
  <c r="C441" i="4" s="1"/>
  <c r="G441" i="4"/>
  <c r="B442" i="4"/>
  <c r="C442" i="4" s="1"/>
  <c r="G442" i="4"/>
  <c r="B443" i="4"/>
  <c r="G443" i="4"/>
  <c r="B444" i="4"/>
  <c r="G444" i="4"/>
  <c r="B445" i="4"/>
  <c r="C445" i="4" s="1"/>
  <c r="G445" i="4"/>
  <c r="B446" i="4"/>
  <c r="C446" i="4"/>
  <c r="G446" i="4"/>
  <c r="B447" i="4"/>
  <c r="C447" i="4" s="1"/>
  <c r="G447" i="4"/>
  <c r="B448" i="4"/>
  <c r="C448" i="4" s="1"/>
  <c r="G448" i="4"/>
  <c r="B449" i="4"/>
  <c r="C449" i="4" s="1"/>
  <c r="G449" i="4"/>
  <c r="B450" i="4"/>
  <c r="C450" i="4" s="1"/>
  <c r="G450" i="4"/>
  <c r="B451" i="4"/>
  <c r="G451" i="4"/>
  <c r="B452" i="4"/>
  <c r="G452" i="4"/>
  <c r="B453" i="4"/>
  <c r="C453" i="4" s="1"/>
  <c r="G453" i="4"/>
  <c r="B454" i="4"/>
  <c r="C454" i="4" s="1"/>
  <c r="G454" i="4"/>
  <c r="B455" i="4"/>
  <c r="C455" i="4" s="1"/>
  <c r="G455" i="4"/>
  <c r="B456" i="4"/>
  <c r="G456" i="4"/>
  <c r="B457" i="4"/>
  <c r="G457" i="4"/>
  <c r="B458" i="4"/>
  <c r="G458" i="4"/>
  <c r="B459" i="4"/>
  <c r="G459" i="4"/>
  <c r="B460" i="4"/>
  <c r="G460" i="4"/>
  <c r="B461" i="4"/>
  <c r="C461" i="4" s="1"/>
  <c r="G461" i="4"/>
  <c r="B462" i="4"/>
  <c r="C462" i="4"/>
  <c r="G462" i="4"/>
  <c r="B463" i="4"/>
  <c r="C463" i="4"/>
  <c r="G463" i="4"/>
  <c r="B464" i="4"/>
  <c r="C464" i="4" s="1"/>
  <c r="G464" i="4"/>
  <c r="B465" i="4"/>
  <c r="C465" i="4" s="1"/>
  <c r="G465" i="4"/>
  <c r="B466" i="4"/>
  <c r="G466" i="4"/>
  <c r="B467" i="4"/>
  <c r="G467" i="4"/>
  <c r="B468" i="4"/>
  <c r="C468" i="4" s="1"/>
  <c r="G468" i="4"/>
  <c r="B469" i="4"/>
  <c r="G469" i="4"/>
  <c r="B470" i="4"/>
  <c r="C470" i="4"/>
  <c r="G470" i="4"/>
  <c r="B471" i="4"/>
  <c r="C471" i="4"/>
  <c r="G471" i="4"/>
  <c r="B472" i="4"/>
  <c r="C472" i="4" s="1"/>
  <c r="G472" i="4"/>
  <c r="B473" i="4"/>
  <c r="C473" i="4" s="1"/>
  <c r="G473" i="4"/>
  <c r="B474" i="4"/>
  <c r="C474" i="4"/>
  <c r="G474" i="4"/>
  <c r="B475" i="4"/>
  <c r="C475" i="4" s="1"/>
  <c r="E475" i="4" s="1"/>
  <c r="F475" i="4" s="1"/>
  <c r="G475" i="4"/>
  <c r="B476" i="4"/>
  <c r="G476" i="4"/>
  <c r="B477" i="4"/>
  <c r="C477" i="4" s="1"/>
  <c r="E477" i="4"/>
  <c r="F477" i="4" s="1"/>
  <c r="G477" i="4"/>
  <c r="B478" i="4"/>
  <c r="C478" i="4"/>
  <c r="G478" i="4"/>
  <c r="B479" i="4"/>
  <c r="G479" i="4"/>
  <c r="B480" i="4"/>
  <c r="C480" i="4" s="1"/>
  <c r="G480" i="4"/>
  <c r="B481" i="4"/>
  <c r="C481" i="4" s="1"/>
  <c r="G481" i="4"/>
  <c r="B482" i="4"/>
  <c r="G482" i="4"/>
  <c r="B483" i="4"/>
  <c r="C483" i="4" s="1"/>
  <c r="G483" i="4"/>
  <c r="B484" i="4"/>
  <c r="C484" i="4" s="1"/>
  <c r="G484" i="4"/>
  <c r="B485" i="4"/>
  <c r="G485" i="4"/>
  <c r="B486" i="4"/>
  <c r="G486" i="4"/>
  <c r="B487" i="4"/>
  <c r="G487" i="4"/>
  <c r="B488" i="4"/>
  <c r="C488" i="4" s="1"/>
  <c r="G488" i="4"/>
  <c r="B489" i="4"/>
  <c r="G489" i="4"/>
  <c r="B490" i="4"/>
  <c r="C490" i="4"/>
  <c r="G490" i="4"/>
  <c r="B491" i="4"/>
  <c r="G491" i="4"/>
  <c r="B492" i="4"/>
  <c r="G492" i="4"/>
  <c r="B493" i="4"/>
  <c r="C493" i="4" s="1"/>
  <c r="G493" i="4"/>
  <c r="B494" i="4"/>
  <c r="C494" i="4"/>
  <c r="G494" i="4"/>
  <c r="B495" i="4"/>
  <c r="C495" i="4"/>
  <c r="G495" i="4"/>
  <c r="B496" i="4"/>
  <c r="C496" i="4" s="1"/>
  <c r="G496" i="4"/>
  <c r="B497" i="4"/>
  <c r="C497" i="4" s="1"/>
  <c r="G497" i="4"/>
  <c r="B498" i="4"/>
  <c r="G498" i="4"/>
  <c r="B499" i="4"/>
  <c r="C499" i="4" s="1"/>
  <c r="G499" i="4"/>
  <c r="B500" i="4"/>
  <c r="C500" i="4" s="1"/>
  <c r="G500" i="4"/>
  <c r="B501" i="4"/>
  <c r="C501" i="4" s="1"/>
  <c r="G501" i="4"/>
  <c r="B502" i="4"/>
  <c r="C502" i="4" s="1"/>
  <c r="G502" i="4"/>
  <c r="B503" i="4"/>
  <c r="C503" i="4" s="1"/>
  <c r="G503" i="4"/>
  <c r="B504" i="4"/>
  <c r="C504" i="4" s="1"/>
  <c r="G504" i="4"/>
  <c r="B505" i="4"/>
  <c r="C505" i="4" s="1"/>
  <c r="G505" i="4"/>
  <c r="B506" i="4"/>
  <c r="C506" i="4" s="1"/>
  <c r="G506" i="4"/>
  <c r="B507" i="4"/>
  <c r="C507" i="4"/>
  <c r="G507" i="4"/>
  <c r="B508" i="4"/>
  <c r="G508" i="4"/>
  <c r="B509" i="4"/>
  <c r="C509" i="4" s="1"/>
  <c r="G509" i="4"/>
  <c r="B510" i="4"/>
  <c r="G510" i="4"/>
  <c r="B511" i="4"/>
  <c r="C511" i="4"/>
  <c r="G511" i="4"/>
  <c r="B512" i="4"/>
  <c r="G512" i="4"/>
  <c r="B513" i="4"/>
  <c r="G513" i="4"/>
  <c r="B514" i="4"/>
  <c r="G514" i="4"/>
  <c r="B515" i="4"/>
  <c r="C515" i="4"/>
  <c r="G515" i="4"/>
  <c r="B516" i="4"/>
  <c r="C516" i="4" s="1"/>
  <c r="G516" i="4"/>
  <c r="B517" i="4"/>
  <c r="G517" i="4"/>
  <c r="B518" i="4"/>
  <c r="G518" i="4"/>
  <c r="B519" i="4"/>
  <c r="C519" i="4" s="1"/>
  <c r="G519" i="4"/>
  <c r="B520" i="4"/>
  <c r="G520" i="4"/>
  <c r="B521" i="4"/>
  <c r="G521" i="4"/>
  <c r="B522" i="4"/>
  <c r="G522" i="4"/>
  <c r="B523" i="4"/>
  <c r="C523" i="4"/>
  <c r="G523" i="4"/>
  <c r="B524" i="4"/>
  <c r="G524" i="4"/>
  <c r="B525" i="4"/>
  <c r="C525" i="4" s="1"/>
  <c r="G525" i="4"/>
  <c r="B526" i="4"/>
  <c r="C526" i="4" s="1"/>
  <c r="G526" i="4"/>
  <c r="B527" i="4"/>
  <c r="C527" i="4"/>
  <c r="G527" i="4"/>
  <c r="B528" i="4"/>
  <c r="G528" i="4"/>
  <c r="B529" i="4"/>
  <c r="C529" i="4" s="1"/>
  <c r="G529" i="4"/>
  <c r="B530" i="4"/>
  <c r="C530" i="4" s="1"/>
  <c r="G530" i="4"/>
  <c r="B531" i="4"/>
  <c r="C531" i="4"/>
  <c r="G531" i="4"/>
  <c r="B532" i="4"/>
  <c r="C532" i="4"/>
  <c r="G532" i="4"/>
  <c r="B533" i="4"/>
  <c r="C533" i="4" s="1"/>
  <c r="G533" i="4"/>
  <c r="B534" i="4"/>
  <c r="C534" i="4"/>
  <c r="G534" i="4"/>
  <c r="B535" i="4"/>
  <c r="G535" i="4"/>
  <c r="B536" i="4"/>
  <c r="C536" i="4" s="1"/>
  <c r="G536" i="4"/>
  <c r="B537" i="4"/>
  <c r="G537" i="4"/>
  <c r="B538" i="4"/>
  <c r="G538" i="4"/>
  <c r="B539" i="4"/>
  <c r="C539" i="4" s="1"/>
  <c r="G539" i="4"/>
  <c r="B540" i="4"/>
  <c r="C540" i="4"/>
  <c r="G540" i="4"/>
  <c r="B541" i="4"/>
  <c r="G541" i="4"/>
  <c r="B542" i="4"/>
  <c r="C542" i="4" s="1"/>
  <c r="G542" i="4"/>
  <c r="B543" i="4"/>
  <c r="G543" i="4"/>
  <c r="B544" i="4"/>
  <c r="C544" i="4"/>
  <c r="G544" i="4"/>
  <c r="B545" i="4"/>
  <c r="G545" i="4"/>
  <c r="B546" i="4"/>
  <c r="C546" i="4" s="1"/>
  <c r="G546" i="4"/>
  <c r="B547" i="4"/>
  <c r="C547" i="4" s="1"/>
  <c r="G547" i="4"/>
  <c r="B548" i="4"/>
  <c r="G548" i="4"/>
  <c r="B549" i="4"/>
  <c r="C549" i="4" s="1"/>
  <c r="G549" i="4"/>
  <c r="B550" i="4"/>
  <c r="G550" i="4"/>
  <c r="B551" i="4"/>
  <c r="C551" i="4" s="1"/>
  <c r="G551" i="4"/>
  <c r="B552" i="4"/>
  <c r="G552" i="4"/>
  <c r="B553" i="4"/>
  <c r="C553" i="4" s="1"/>
  <c r="G553" i="4"/>
  <c r="B554" i="4"/>
  <c r="C554" i="4"/>
  <c r="G554" i="4"/>
  <c r="B555" i="4"/>
  <c r="C555" i="4" s="1"/>
  <c r="G555" i="4"/>
  <c r="B556" i="4"/>
  <c r="C556" i="4"/>
  <c r="G556" i="4"/>
  <c r="B557" i="4"/>
  <c r="C557" i="4" s="1"/>
  <c r="G557" i="4"/>
  <c r="B558" i="4"/>
  <c r="C558" i="4"/>
  <c r="G558" i="4"/>
  <c r="B559" i="4"/>
  <c r="C559" i="4" s="1"/>
  <c r="G559" i="4"/>
  <c r="B560" i="4"/>
  <c r="G560" i="4"/>
  <c r="B561" i="4"/>
  <c r="C561" i="4" s="1"/>
  <c r="G561" i="4"/>
  <c r="B562" i="4"/>
  <c r="G562" i="4"/>
  <c r="B563" i="4"/>
  <c r="C563" i="4"/>
  <c r="G563" i="4"/>
  <c r="B564" i="4"/>
  <c r="C564" i="4"/>
  <c r="G564" i="4"/>
  <c r="B565" i="4"/>
  <c r="C565" i="4" s="1"/>
  <c r="G565" i="4"/>
  <c r="B566" i="4"/>
  <c r="C566" i="4"/>
  <c r="G566" i="4"/>
  <c r="B567" i="4"/>
  <c r="C567" i="4" s="1"/>
  <c r="G567" i="4"/>
  <c r="B568" i="4"/>
  <c r="C568" i="4"/>
  <c r="G568" i="4"/>
  <c r="B569" i="4"/>
  <c r="C569" i="4" s="1"/>
  <c r="G569" i="4"/>
  <c r="B570" i="4"/>
  <c r="C570" i="4"/>
  <c r="E570" i="4" s="1"/>
  <c r="F570" i="4" s="1"/>
  <c r="G570" i="4"/>
  <c r="B571" i="4"/>
  <c r="C571" i="4" s="1"/>
  <c r="G571" i="4"/>
  <c r="B572" i="4"/>
  <c r="C572" i="4"/>
  <c r="G572" i="4"/>
  <c r="B573" i="4"/>
  <c r="C573" i="4" s="1"/>
  <c r="G573" i="4"/>
  <c r="B574" i="4"/>
  <c r="C574" i="4"/>
  <c r="G574" i="4"/>
  <c r="B575" i="4"/>
  <c r="C575" i="4" s="1"/>
  <c r="G575" i="4"/>
  <c r="B576" i="4"/>
  <c r="C576" i="4"/>
  <c r="G576" i="4"/>
  <c r="B577" i="4"/>
  <c r="C577" i="4" s="1"/>
  <c r="G577" i="4"/>
  <c r="B578" i="4"/>
  <c r="C578" i="4"/>
  <c r="G578" i="4"/>
  <c r="B579" i="4"/>
  <c r="C579" i="4" s="1"/>
  <c r="G579" i="4"/>
  <c r="B580" i="4"/>
  <c r="C580" i="4"/>
  <c r="G580" i="4"/>
  <c r="B581" i="4"/>
  <c r="C581" i="4" s="1"/>
  <c r="E581" i="4" s="1"/>
  <c r="F581" i="4" s="1"/>
  <c r="G581" i="4"/>
  <c r="B582" i="4"/>
  <c r="G582" i="4"/>
  <c r="B583" i="4"/>
  <c r="C583" i="4" s="1"/>
  <c r="G583" i="4"/>
  <c r="B584" i="4"/>
  <c r="C584" i="4"/>
  <c r="G584" i="4"/>
  <c r="B585" i="4"/>
  <c r="C585" i="4" s="1"/>
  <c r="G585" i="4"/>
  <c r="B586" i="4"/>
  <c r="C586" i="4"/>
  <c r="G586" i="4"/>
  <c r="B587" i="4"/>
  <c r="C587" i="4" s="1"/>
  <c r="G587" i="4"/>
  <c r="B588" i="4"/>
  <c r="C588" i="4"/>
  <c r="G588" i="4"/>
  <c r="B589" i="4"/>
  <c r="C589" i="4" s="1"/>
  <c r="G589" i="4"/>
  <c r="B590" i="4"/>
  <c r="G590" i="4"/>
  <c r="B591" i="4"/>
  <c r="C591" i="4" s="1"/>
  <c r="G591" i="4"/>
  <c r="B592" i="4"/>
  <c r="C592" i="4"/>
  <c r="G592" i="4"/>
  <c r="B593" i="4"/>
  <c r="C593" i="4" s="1"/>
  <c r="G593" i="4"/>
  <c r="B594" i="4"/>
  <c r="G594" i="4"/>
  <c r="B595" i="4"/>
  <c r="C595" i="4" s="1"/>
  <c r="G595" i="4"/>
  <c r="B596" i="4"/>
  <c r="G596" i="4"/>
  <c r="B597" i="4"/>
  <c r="C597" i="4" s="1"/>
  <c r="G597" i="4"/>
  <c r="B598" i="4"/>
  <c r="C598" i="4"/>
  <c r="G598" i="4"/>
  <c r="B599" i="4"/>
  <c r="C599" i="4" s="1"/>
  <c r="G599" i="4"/>
  <c r="B600" i="4"/>
  <c r="G600" i="4"/>
  <c r="B601" i="4"/>
  <c r="C601" i="4"/>
  <c r="G601" i="4"/>
  <c r="B602" i="4"/>
  <c r="G602" i="4"/>
  <c r="B603" i="4"/>
  <c r="C603" i="4"/>
  <c r="G603" i="4"/>
  <c r="B604" i="4"/>
  <c r="G604" i="4"/>
  <c r="B605" i="4"/>
  <c r="C605" i="4" s="1"/>
  <c r="G605" i="4"/>
  <c r="B606" i="4"/>
  <c r="G606" i="4"/>
  <c r="B607" i="4"/>
  <c r="C607" i="4" s="1"/>
  <c r="G607" i="4"/>
  <c r="B608" i="4"/>
  <c r="G608" i="4"/>
  <c r="B609" i="4"/>
  <c r="C609" i="4" s="1"/>
  <c r="G609" i="4"/>
  <c r="B610" i="4"/>
  <c r="C610" i="4"/>
  <c r="G610" i="4"/>
  <c r="B611" i="4"/>
  <c r="C611" i="4" s="1"/>
  <c r="G611" i="4"/>
  <c r="B612" i="4"/>
  <c r="G612" i="4"/>
  <c r="B613" i="4"/>
  <c r="C613" i="4" s="1"/>
  <c r="G613" i="4"/>
  <c r="B614" i="4"/>
  <c r="G614" i="4"/>
  <c r="B615" i="4"/>
  <c r="C615" i="4" s="1"/>
  <c r="G615" i="4"/>
  <c r="B616" i="4"/>
  <c r="G616" i="4"/>
  <c r="B617" i="4"/>
  <c r="C617" i="4" s="1"/>
  <c r="G617" i="4"/>
  <c r="B618" i="4"/>
  <c r="G618" i="4"/>
  <c r="B619" i="4"/>
  <c r="C619" i="4"/>
  <c r="G619" i="4"/>
  <c r="B620" i="4"/>
  <c r="C620" i="4"/>
  <c r="G620" i="4"/>
  <c r="B621" i="4"/>
  <c r="C621" i="4" s="1"/>
  <c r="G621" i="4"/>
  <c r="B622" i="4"/>
  <c r="G622" i="4"/>
  <c r="B623" i="4"/>
  <c r="C623" i="4" s="1"/>
  <c r="G623" i="4"/>
  <c r="B624" i="4"/>
  <c r="G624" i="4"/>
  <c r="B625" i="4"/>
  <c r="C625" i="4" s="1"/>
  <c r="G625" i="4"/>
  <c r="B626" i="4"/>
  <c r="C626" i="4"/>
  <c r="G626" i="4"/>
  <c r="B627" i="4"/>
  <c r="C627" i="4" s="1"/>
  <c r="G627" i="4"/>
  <c r="B628" i="4"/>
  <c r="C628" i="4"/>
  <c r="G628" i="4"/>
  <c r="B629" i="4"/>
  <c r="C629" i="4" s="1"/>
  <c r="G629" i="4"/>
  <c r="B630" i="4"/>
  <c r="G630" i="4"/>
  <c r="B631" i="4"/>
  <c r="C631" i="4"/>
  <c r="G631" i="4"/>
  <c r="B632" i="4"/>
  <c r="G632" i="4"/>
  <c r="B633" i="4"/>
  <c r="C633" i="4" s="1"/>
  <c r="G633" i="4"/>
  <c r="B634" i="4"/>
  <c r="G634" i="4"/>
  <c r="B635" i="4"/>
  <c r="C635" i="4" s="1"/>
  <c r="G635" i="4"/>
  <c r="B636" i="4"/>
  <c r="G636" i="4"/>
  <c r="B637" i="4"/>
  <c r="C637" i="4"/>
  <c r="G637" i="4"/>
  <c r="B638" i="4"/>
  <c r="C638" i="4"/>
  <c r="G638" i="4"/>
  <c r="B639" i="4"/>
  <c r="C639" i="4"/>
  <c r="G639" i="4"/>
  <c r="B640" i="4"/>
  <c r="G640" i="4"/>
  <c r="B641" i="4"/>
  <c r="C641" i="4" s="1"/>
  <c r="G641" i="4"/>
  <c r="B642" i="4"/>
  <c r="G642" i="4"/>
  <c r="B643" i="4"/>
  <c r="C643" i="4" s="1"/>
  <c r="G643" i="4"/>
  <c r="B644" i="4"/>
  <c r="C644" i="4"/>
  <c r="G644" i="4"/>
  <c r="B645" i="4"/>
  <c r="C645" i="4" s="1"/>
  <c r="G645" i="4"/>
  <c r="B646" i="4"/>
  <c r="G646" i="4"/>
  <c r="B647" i="4"/>
  <c r="C647" i="4" s="1"/>
  <c r="G647" i="4"/>
  <c r="B648" i="4"/>
  <c r="G648" i="4"/>
  <c r="B649" i="4"/>
  <c r="C649" i="4" s="1"/>
  <c r="G649" i="4"/>
  <c r="B650" i="4"/>
  <c r="G650" i="4"/>
  <c r="B651" i="4"/>
  <c r="C651" i="4" s="1"/>
  <c r="G651" i="4"/>
  <c r="B652" i="4"/>
  <c r="G652" i="4"/>
  <c r="B653" i="4"/>
  <c r="C653" i="4" s="1"/>
  <c r="G653" i="4"/>
  <c r="B654" i="4"/>
  <c r="C654" i="4"/>
  <c r="G654" i="4"/>
  <c r="B655" i="4"/>
  <c r="C655" i="4" s="1"/>
  <c r="G655" i="4"/>
  <c r="B656" i="4"/>
  <c r="G656" i="4"/>
  <c r="B657" i="4"/>
  <c r="C657" i="4" s="1"/>
  <c r="G657" i="4"/>
  <c r="B658" i="4"/>
  <c r="G658" i="4"/>
  <c r="B659" i="4"/>
  <c r="C659" i="4"/>
  <c r="G659" i="4"/>
  <c r="B660" i="4"/>
  <c r="C660" i="4"/>
  <c r="G660" i="4"/>
  <c r="B661" i="4"/>
  <c r="C661" i="4" s="1"/>
  <c r="G661" i="4"/>
  <c r="B662" i="4"/>
  <c r="G662" i="4"/>
  <c r="B663" i="4"/>
  <c r="C663" i="4"/>
  <c r="G663" i="4"/>
  <c r="B664" i="4"/>
  <c r="G664" i="4"/>
  <c r="B665" i="4"/>
  <c r="C665" i="4" s="1"/>
  <c r="G665" i="4"/>
  <c r="B666" i="4"/>
  <c r="G666" i="4"/>
  <c r="B667" i="4"/>
  <c r="C667" i="4"/>
  <c r="G667" i="4"/>
  <c r="B668" i="4"/>
  <c r="G668" i="4"/>
  <c r="B669" i="4"/>
  <c r="C669" i="4"/>
  <c r="G669" i="4"/>
  <c r="B670" i="4"/>
  <c r="C670" i="4"/>
  <c r="G670" i="4"/>
  <c r="B671" i="4"/>
  <c r="C671" i="4" s="1"/>
  <c r="G671" i="4"/>
  <c r="B672" i="4"/>
  <c r="G672" i="4"/>
  <c r="B673" i="4"/>
  <c r="C673" i="4"/>
  <c r="G673" i="4"/>
  <c r="B674" i="4"/>
  <c r="G674" i="4"/>
  <c r="B675" i="4"/>
  <c r="C675" i="4"/>
  <c r="G675" i="4"/>
  <c r="B676" i="4"/>
  <c r="G676" i="4"/>
  <c r="B677" i="4"/>
  <c r="C677" i="4"/>
  <c r="G677" i="4"/>
  <c r="B678" i="4"/>
  <c r="G678" i="4"/>
  <c r="B679" i="4"/>
  <c r="C679" i="4" s="1"/>
  <c r="G679" i="4"/>
  <c r="B680" i="4"/>
  <c r="G680" i="4"/>
  <c r="B681" i="4"/>
  <c r="C681" i="4"/>
  <c r="G681" i="4"/>
  <c r="B682" i="4"/>
  <c r="G682" i="4"/>
  <c r="B683" i="4"/>
  <c r="C683" i="4" s="1"/>
  <c r="G683" i="4"/>
  <c r="B684" i="4"/>
  <c r="G684" i="4"/>
  <c r="B685" i="4"/>
  <c r="C685" i="4"/>
  <c r="G685" i="4"/>
  <c r="B686" i="4"/>
  <c r="C686" i="4"/>
  <c r="G686" i="4"/>
  <c r="B687" i="4"/>
  <c r="C687" i="4" s="1"/>
  <c r="G687" i="4"/>
  <c r="B688" i="4"/>
  <c r="G688" i="4"/>
  <c r="B689" i="4"/>
  <c r="C689" i="4" s="1"/>
  <c r="G689" i="4"/>
  <c r="B690" i="4"/>
  <c r="G690" i="4"/>
  <c r="B691" i="4"/>
  <c r="C691" i="4"/>
  <c r="G691" i="4"/>
  <c r="B692" i="4"/>
  <c r="G692" i="4"/>
  <c r="B693" i="4"/>
  <c r="C693" i="4" s="1"/>
  <c r="G693" i="4"/>
  <c r="B694" i="4"/>
  <c r="C694" i="4"/>
  <c r="G694" i="4"/>
  <c r="B695" i="4"/>
  <c r="C695" i="4" s="1"/>
  <c r="G695" i="4"/>
  <c r="B696" i="4"/>
  <c r="G696" i="4"/>
  <c r="B697" i="4"/>
  <c r="C697" i="4" s="1"/>
  <c r="G697" i="4"/>
  <c r="B698" i="4"/>
  <c r="G698" i="4"/>
  <c r="B699" i="4"/>
  <c r="C699" i="4" s="1"/>
  <c r="G699" i="4"/>
  <c r="B700" i="4"/>
  <c r="C700" i="4"/>
  <c r="G700" i="4"/>
  <c r="B701" i="4"/>
  <c r="C701" i="4" s="1"/>
  <c r="G701" i="4"/>
  <c r="B702" i="4"/>
  <c r="G702" i="4"/>
  <c r="B703" i="4"/>
  <c r="C703" i="4" s="1"/>
  <c r="G703" i="4"/>
  <c r="B704" i="4"/>
  <c r="G704" i="4"/>
  <c r="B705" i="4"/>
  <c r="C705" i="4"/>
  <c r="G705" i="4"/>
  <c r="B706" i="4"/>
  <c r="G706" i="4"/>
  <c r="B707" i="4"/>
  <c r="C707" i="4"/>
  <c r="G707" i="4"/>
  <c r="B708" i="4"/>
  <c r="G708" i="4"/>
  <c r="B709" i="4"/>
  <c r="C709" i="4" s="1"/>
  <c r="G709" i="4"/>
  <c r="B710" i="4"/>
  <c r="G710" i="4"/>
  <c r="B711" i="4"/>
  <c r="C711" i="4"/>
  <c r="G711" i="4"/>
  <c r="B712" i="4"/>
  <c r="G712" i="4"/>
  <c r="B713" i="4"/>
  <c r="C713" i="4" s="1"/>
  <c r="G713" i="4"/>
  <c r="B714" i="4"/>
  <c r="G714" i="4"/>
  <c r="B715" i="4"/>
  <c r="C715" i="4"/>
  <c r="G715" i="4"/>
  <c r="B716" i="4"/>
  <c r="C716" i="4"/>
  <c r="G716" i="4"/>
  <c r="B717" i="4"/>
  <c r="C717" i="4" s="1"/>
  <c r="G717" i="4"/>
  <c r="B718" i="4"/>
  <c r="G718" i="4"/>
  <c r="B719" i="4"/>
  <c r="C719" i="4" s="1"/>
  <c r="G719" i="4"/>
  <c r="B720" i="4"/>
  <c r="G720" i="4"/>
  <c r="B721" i="4"/>
  <c r="C721" i="4"/>
  <c r="G721" i="4"/>
  <c r="B722" i="4"/>
  <c r="G722" i="4"/>
  <c r="B723" i="4"/>
  <c r="C723" i="4" s="1"/>
  <c r="G723" i="4"/>
  <c r="B724" i="4"/>
  <c r="G724" i="4"/>
  <c r="B725" i="4"/>
  <c r="C725" i="4"/>
  <c r="G725" i="4"/>
  <c r="B726" i="4"/>
  <c r="C726" i="4"/>
  <c r="G726" i="4"/>
  <c r="B727" i="4"/>
  <c r="C727" i="4"/>
  <c r="G727" i="4"/>
  <c r="B728" i="4"/>
  <c r="G728" i="4"/>
  <c r="B729" i="4"/>
  <c r="C729" i="4" s="1"/>
  <c r="G729" i="4"/>
  <c r="B730" i="4"/>
  <c r="G730" i="4"/>
  <c r="B731" i="4"/>
  <c r="C731" i="4" s="1"/>
  <c r="G731" i="4"/>
  <c r="B732" i="4"/>
  <c r="G732" i="4"/>
  <c r="B733" i="4"/>
  <c r="C733" i="4"/>
  <c r="G733" i="4"/>
  <c r="B734" i="4"/>
  <c r="C734" i="4"/>
  <c r="E734" i="4" s="1"/>
  <c r="F734" i="4" s="1"/>
  <c r="G734" i="4"/>
  <c r="B735" i="4"/>
  <c r="C735" i="4" s="1"/>
  <c r="G735" i="4"/>
  <c r="B736" i="4"/>
  <c r="G736" i="4"/>
  <c r="B737" i="4"/>
  <c r="C737" i="4" s="1"/>
  <c r="G737" i="4"/>
  <c r="B738" i="4"/>
  <c r="G738" i="4"/>
  <c r="B739" i="4"/>
  <c r="C739" i="4"/>
  <c r="G739" i="4"/>
  <c r="B740" i="4"/>
  <c r="C740" i="4"/>
  <c r="E740" i="4" s="1"/>
  <c r="F740" i="4" s="1"/>
  <c r="G740" i="4"/>
  <c r="B741" i="4"/>
  <c r="C741" i="4"/>
  <c r="G741" i="4"/>
  <c r="B742" i="4"/>
  <c r="G742" i="4"/>
  <c r="B743" i="4"/>
  <c r="C743" i="4"/>
  <c r="G743" i="4"/>
  <c r="B744" i="4"/>
  <c r="G744" i="4"/>
  <c r="B745" i="4"/>
  <c r="C745" i="4" s="1"/>
  <c r="G745" i="4"/>
  <c r="B746" i="4"/>
  <c r="G746" i="4"/>
  <c r="B747" i="4"/>
  <c r="C747" i="4"/>
  <c r="G747" i="4"/>
  <c r="B748" i="4"/>
  <c r="C748" i="4"/>
  <c r="G748" i="4"/>
  <c r="B749" i="4"/>
  <c r="C749" i="4" s="1"/>
  <c r="G749" i="4"/>
  <c r="B750" i="4"/>
  <c r="G750" i="4"/>
  <c r="B751" i="4"/>
  <c r="C751" i="4" s="1"/>
  <c r="G751" i="4"/>
  <c r="B752" i="4"/>
  <c r="G752" i="4"/>
  <c r="B753" i="4"/>
  <c r="C753" i="4" s="1"/>
  <c r="G753" i="4"/>
  <c r="B754" i="4"/>
  <c r="G754" i="4"/>
  <c r="B755" i="4"/>
  <c r="C755" i="4" s="1"/>
  <c r="G755" i="4"/>
  <c r="B756" i="4"/>
  <c r="C756" i="4"/>
  <c r="G756" i="4"/>
  <c r="B757" i="4"/>
  <c r="C757" i="4" s="1"/>
  <c r="G757" i="4"/>
  <c r="B758" i="4"/>
  <c r="C758" i="4"/>
  <c r="G758" i="4"/>
  <c r="B759" i="4"/>
  <c r="C759" i="4" s="1"/>
  <c r="G759" i="4"/>
  <c r="B760" i="4"/>
  <c r="G760" i="4"/>
  <c r="B761" i="4"/>
  <c r="C761" i="4"/>
  <c r="G761" i="4"/>
  <c r="B762" i="4"/>
  <c r="C762" i="4"/>
  <c r="G762" i="4"/>
  <c r="B763" i="4"/>
  <c r="C763" i="4" s="1"/>
  <c r="G763" i="4"/>
  <c r="B764" i="4"/>
  <c r="C764" i="4"/>
  <c r="G764" i="4"/>
  <c r="B765" i="4"/>
  <c r="C765" i="4"/>
  <c r="G765" i="4"/>
  <c r="B766" i="4"/>
  <c r="C766" i="4"/>
  <c r="G766" i="4"/>
  <c r="B767" i="4"/>
  <c r="C767" i="4" s="1"/>
  <c r="G767" i="4"/>
  <c r="B768" i="4"/>
  <c r="G768" i="4"/>
  <c r="B769" i="4"/>
  <c r="C769" i="4"/>
  <c r="G769" i="4"/>
  <c r="B770" i="4"/>
  <c r="G770" i="4"/>
  <c r="B771" i="4"/>
  <c r="C771" i="4" s="1"/>
  <c r="G771" i="4"/>
  <c r="B772" i="4"/>
  <c r="G772" i="4"/>
  <c r="B773" i="4"/>
  <c r="C773" i="4"/>
  <c r="G773" i="4"/>
  <c r="B774" i="4"/>
  <c r="G774" i="4"/>
  <c r="B775" i="4"/>
  <c r="C775" i="4" s="1"/>
  <c r="G775" i="4"/>
  <c r="B776" i="4"/>
  <c r="G776" i="4"/>
  <c r="B777" i="4"/>
  <c r="C777" i="4"/>
  <c r="G777" i="4"/>
  <c r="B778" i="4"/>
  <c r="G778" i="4"/>
  <c r="B779" i="4"/>
  <c r="C779" i="4" s="1"/>
  <c r="G779" i="4"/>
  <c r="B780" i="4"/>
  <c r="C780" i="4" s="1"/>
  <c r="G780" i="4"/>
  <c r="B781" i="4"/>
  <c r="C781" i="4"/>
  <c r="G781" i="4"/>
  <c r="B782" i="4"/>
  <c r="G782" i="4"/>
  <c r="B783" i="4"/>
  <c r="C783" i="4" s="1"/>
  <c r="G783" i="4"/>
  <c r="B784" i="4"/>
  <c r="C784" i="4" s="1"/>
  <c r="G784" i="4"/>
  <c r="B785" i="4"/>
  <c r="C785" i="4"/>
  <c r="G785" i="4"/>
  <c r="B786" i="4"/>
  <c r="G786" i="4"/>
  <c r="B787" i="4"/>
  <c r="G787" i="4"/>
  <c r="B788" i="4"/>
  <c r="C788" i="4" s="1"/>
  <c r="G788" i="4"/>
  <c r="B789" i="4"/>
  <c r="C789" i="4"/>
  <c r="G789" i="4"/>
  <c r="B790" i="4"/>
  <c r="G790" i="4"/>
  <c r="B791" i="4"/>
  <c r="C791" i="4" s="1"/>
  <c r="G791" i="4"/>
  <c r="B792" i="4"/>
  <c r="G792" i="4"/>
  <c r="B793" i="4"/>
  <c r="C793" i="4" s="1"/>
  <c r="G793" i="4"/>
  <c r="B794" i="4"/>
  <c r="C794" i="4"/>
  <c r="G794" i="4"/>
  <c r="B795" i="4"/>
  <c r="G795" i="4"/>
  <c r="B796" i="4"/>
  <c r="C796" i="4" s="1"/>
  <c r="G796" i="4"/>
  <c r="B797" i="4"/>
  <c r="C797" i="4" s="1"/>
  <c r="G797" i="4"/>
  <c r="B798" i="4"/>
  <c r="G798" i="4"/>
  <c r="B799" i="4"/>
  <c r="G799" i="4"/>
  <c r="B800" i="4"/>
  <c r="C800" i="4" s="1"/>
  <c r="G800" i="4"/>
  <c r="B801" i="4"/>
  <c r="C801" i="4"/>
  <c r="G801" i="4"/>
  <c r="B802" i="4"/>
  <c r="C802" i="4"/>
  <c r="G802" i="4"/>
  <c r="B803" i="4"/>
  <c r="G803" i="4"/>
  <c r="B804" i="4"/>
  <c r="C804" i="4" s="1"/>
  <c r="G804" i="4"/>
  <c r="B805" i="4"/>
  <c r="C805" i="4" s="1"/>
  <c r="G805" i="4"/>
  <c r="B806" i="4"/>
  <c r="G806" i="4"/>
  <c r="B807" i="4"/>
  <c r="C807" i="4" s="1"/>
  <c r="G807" i="4"/>
  <c r="B808" i="4"/>
  <c r="C808" i="4" s="1"/>
  <c r="G808" i="4"/>
  <c r="B809" i="4"/>
  <c r="C809" i="4"/>
  <c r="G809" i="4"/>
  <c r="B810" i="4"/>
  <c r="G810" i="4"/>
  <c r="B811" i="4"/>
  <c r="G811" i="4"/>
  <c r="B812" i="4"/>
  <c r="C812" i="4"/>
  <c r="G812" i="4"/>
  <c r="B813" i="4"/>
  <c r="C813" i="4"/>
  <c r="G813" i="4"/>
  <c r="B814" i="4"/>
  <c r="C814" i="4"/>
  <c r="G814" i="4"/>
  <c r="B815" i="4"/>
  <c r="C815" i="4" s="1"/>
  <c r="G815" i="4"/>
  <c r="B816" i="4"/>
  <c r="G816" i="4"/>
  <c r="B817" i="4"/>
  <c r="C817" i="4" s="1"/>
  <c r="G817" i="4"/>
  <c r="B818" i="4"/>
  <c r="G818" i="4"/>
  <c r="B819" i="4"/>
  <c r="G819" i="4"/>
  <c r="B820" i="4"/>
  <c r="G820" i="4"/>
  <c r="B821" i="4"/>
  <c r="G821" i="4"/>
  <c r="B822" i="4"/>
  <c r="G822" i="4"/>
  <c r="B823" i="4"/>
  <c r="C823" i="4" s="1"/>
  <c r="G823" i="4"/>
  <c r="B824" i="4"/>
  <c r="C824" i="4" s="1"/>
  <c r="G824" i="4"/>
  <c r="B825" i="4"/>
  <c r="G825" i="4"/>
  <c r="B826" i="4"/>
  <c r="C826" i="4"/>
  <c r="E826" i="4" s="1"/>
  <c r="F826" i="4" s="1"/>
  <c r="G826" i="4"/>
  <c r="B827" i="4"/>
  <c r="G827" i="4"/>
  <c r="B828" i="4"/>
  <c r="C828" i="4" s="1"/>
  <c r="G828" i="4"/>
  <c r="B829" i="4"/>
  <c r="C829" i="4" s="1"/>
  <c r="E829" i="4" s="1"/>
  <c r="F829" i="4" s="1"/>
  <c r="G829" i="4"/>
  <c r="B830" i="4"/>
  <c r="C830" i="4"/>
  <c r="G830" i="4"/>
  <c r="B831" i="4"/>
  <c r="G831" i="4"/>
  <c r="B832" i="4"/>
  <c r="C832" i="4" s="1"/>
  <c r="G832" i="4"/>
  <c r="B833" i="4"/>
  <c r="C833" i="4"/>
  <c r="G833" i="4"/>
  <c r="B834" i="4"/>
  <c r="G834" i="4"/>
  <c r="B835" i="4"/>
  <c r="G835" i="4"/>
  <c r="B836" i="4"/>
  <c r="C836" i="4" s="1"/>
  <c r="G836" i="4"/>
  <c r="B837" i="4"/>
  <c r="C837" i="4"/>
  <c r="G837" i="4"/>
  <c r="B838" i="4"/>
  <c r="G838" i="4"/>
  <c r="B839" i="4"/>
  <c r="C839" i="4" s="1"/>
  <c r="G839" i="4"/>
  <c r="B840" i="4"/>
  <c r="C840" i="4" s="1"/>
  <c r="G840" i="4"/>
  <c r="B841" i="4"/>
  <c r="C841" i="4" s="1"/>
  <c r="G841" i="4"/>
  <c r="B842" i="4"/>
  <c r="G842" i="4"/>
  <c r="B843" i="4"/>
  <c r="G843" i="4"/>
  <c r="B844" i="4"/>
  <c r="C844" i="4" s="1"/>
  <c r="G844" i="4"/>
  <c r="B845" i="4"/>
  <c r="C845" i="4"/>
  <c r="G845" i="4"/>
  <c r="B846" i="4"/>
  <c r="C846" i="4"/>
  <c r="G846" i="4"/>
  <c r="B847" i="4"/>
  <c r="C847" i="4" s="1"/>
  <c r="G847" i="4"/>
  <c r="B848" i="4"/>
  <c r="C848" i="4"/>
  <c r="G848" i="4"/>
  <c r="B849" i="4"/>
  <c r="C849" i="4"/>
  <c r="G849" i="4"/>
  <c r="B850" i="4"/>
  <c r="G850" i="4"/>
  <c r="B851" i="4"/>
  <c r="C851" i="4"/>
  <c r="G851" i="4"/>
  <c r="B852" i="4"/>
  <c r="C852" i="4"/>
  <c r="G852" i="4"/>
  <c r="B853" i="4"/>
  <c r="C853" i="4"/>
  <c r="G853" i="4"/>
  <c r="B854" i="4"/>
  <c r="G854" i="4"/>
  <c r="B855" i="4"/>
  <c r="C855" i="4"/>
  <c r="G855" i="4"/>
  <c r="B856" i="4"/>
  <c r="G856" i="4"/>
  <c r="B857" i="4"/>
  <c r="C857" i="4"/>
  <c r="G857" i="4"/>
  <c r="B858" i="4"/>
  <c r="G858" i="4"/>
  <c r="B859" i="4"/>
  <c r="C859" i="4" s="1"/>
  <c r="G859" i="4"/>
  <c r="B860" i="4"/>
  <c r="G860" i="4"/>
  <c r="B861" i="4"/>
  <c r="C861" i="4" s="1"/>
  <c r="E861" i="4" s="1"/>
  <c r="F861" i="4" s="1"/>
  <c r="G861" i="4"/>
  <c r="B862" i="4"/>
  <c r="C862" i="4"/>
  <c r="G862" i="4"/>
  <c r="B863" i="4"/>
  <c r="C863" i="4" s="1"/>
  <c r="G863" i="4"/>
  <c r="B864" i="4"/>
  <c r="C864" i="4"/>
  <c r="G864" i="4"/>
  <c r="B865" i="4"/>
  <c r="C865" i="4"/>
  <c r="G865" i="4"/>
  <c r="B866" i="4"/>
  <c r="G866" i="4"/>
  <c r="B867" i="4"/>
  <c r="C867" i="4"/>
  <c r="G867" i="4"/>
  <c r="B868" i="4"/>
  <c r="G868" i="4"/>
  <c r="B869" i="4"/>
  <c r="C869" i="4"/>
  <c r="G869" i="4"/>
  <c r="B870" i="4"/>
  <c r="G870" i="4"/>
  <c r="B871" i="4"/>
  <c r="C871" i="4"/>
  <c r="G871" i="4"/>
  <c r="B872" i="4"/>
  <c r="G872" i="4"/>
  <c r="B873" i="4"/>
  <c r="C873" i="4"/>
  <c r="G873" i="4"/>
  <c r="B874" i="4"/>
  <c r="G874" i="4"/>
  <c r="B875" i="4"/>
  <c r="C875" i="4"/>
  <c r="G875" i="4"/>
  <c r="B876" i="4"/>
  <c r="G876" i="4"/>
  <c r="B877" i="4"/>
  <c r="C877" i="4" s="1"/>
  <c r="G877" i="4"/>
  <c r="B878" i="4"/>
  <c r="C878" i="4"/>
  <c r="G878" i="4"/>
  <c r="B879" i="4"/>
  <c r="C879" i="4" s="1"/>
  <c r="G879" i="4"/>
  <c r="B880" i="4"/>
  <c r="C880" i="4"/>
  <c r="G880" i="4"/>
  <c r="B881" i="4"/>
  <c r="C881" i="4" s="1"/>
  <c r="G881" i="4"/>
  <c r="B882" i="4"/>
  <c r="G882" i="4"/>
  <c r="B883" i="4"/>
  <c r="C883" i="4"/>
  <c r="G883" i="4"/>
  <c r="B884" i="4"/>
  <c r="G884" i="4"/>
  <c r="B885" i="4"/>
  <c r="G885" i="4"/>
  <c r="B886" i="4"/>
  <c r="G886" i="4"/>
  <c r="B887" i="4"/>
  <c r="G887" i="4"/>
  <c r="B888" i="4"/>
  <c r="G888" i="4"/>
  <c r="B889" i="4"/>
  <c r="G889" i="4"/>
  <c r="B890" i="4"/>
  <c r="G890" i="4"/>
  <c r="B891" i="4"/>
  <c r="C891" i="4"/>
  <c r="G891" i="4"/>
  <c r="B892" i="4"/>
  <c r="G892" i="4"/>
  <c r="B893" i="4"/>
  <c r="C893" i="4"/>
  <c r="G893" i="4"/>
  <c r="B894" i="4"/>
  <c r="G894" i="4"/>
  <c r="B895" i="4"/>
  <c r="C895" i="4"/>
  <c r="G895" i="4"/>
  <c r="B896" i="4"/>
  <c r="G896" i="4"/>
  <c r="B897" i="4"/>
  <c r="G897" i="4"/>
  <c r="B898" i="4"/>
  <c r="G898" i="4"/>
  <c r="B899" i="4"/>
  <c r="G899" i="4"/>
  <c r="B900" i="4"/>
  <c r="C900" i="4"/>
  <c r="G900" i="4"/>
  <c r="B901" i="4"/>
  <c r="G901" i="4"/>
  <c r="B902" i="4"/>
  <c r="C902" i="4"/>
  <c r="G902" i="4"/>
  <c r="B903" i="4"/>
  <c r="G903" i="4"/>
  <c r="B904" i="4"/>
  <c r="C904" i="4"/>
  <c r="G904" i="4"/>
  <c r="B905" i="4"/>
  <c r="G905" i="4"/>
  <c r="B906" i="4"/>
  <c r="G906" i="4"/>
  <c r="B907" i="4"/>
  <c r="G907" i="4"/>
  <c r="B908" i="4"/>
  <c r="G908" i="4"/>
  <c r="B909" i="4"/>
  <c r="C909" i="4"/>
  <c r="G909" i="4"/>
  <c r="B910" i="4"/>
  <c r="G910" i="4"/>
  <c r="B911" i="4"/>
  <c r="C911" i="4"/>
  <c r="G911" i="4"/>
  <c r="B912" i="4"/>
  <c r="G912" i="4"/>
  <c r="B913" i="4"/>
  <c r="C913" i="4"/>
  <c r="G913" i="4"/>
  <c r="B914" i="4"/>
  <c r="G914" i="4"/>
  <c r="B915" i="4"/>
  <c r="G915" i="4"/>
  <c r="H915" i="4" s="1"/>
  <c r="B916" i="4"/>
  <c r="G916" i="4"/>
  <c r="B917" i="4"/>
  <c r="C917" i="4"/>
  <c r="G917" i="4"/>
  <c r="B918" i="4"/>
  <c r="C918" i="4"/>
  <c r="E918" i="4" s="1"/>
  <c r="F918" i="4" s="1"/>
  <c r="G918" i="4"/>
  <c r="B919" i="4"/>
  <c r="C919" i="4"/>
  <c r="G919" i="4"/>
  <c r="B920" i="4"/>
  <c r="G920" i="4"/>
  <c r="B921" i="4"/>
  <c r="G921" i="4"/>
  <c r="B922" i="4"/>
  <c r="G922" i="4"/>
  <c r="B923" i="4"/>
  <c r="C923" i="4"/>
  <c r="G923" i="4"/>
  <c r="B924" i="4"/>
  <c r="G924" i="4"/>
  <c r="B925" i="4"/>
  <c r="G925" i="4"/>
  <c r="H925" i="4" s="1"/>
  <c r="B926" i="4"/>
  <c r="G926" i="4"/>
  <c r="B927" i="4"/>
  <c r="G927" i="4"/>
  <c r="B928" i="4"/>
  <c r="G928" i="4"/>
  <c r="B929" i="4"/>
  <c r="C929" i="4"/>
  <c r="G929" i="4"/>
  <c r="H929" i="4" s="1"/>
  <c r="B930" i="4"/>
  <c r="G930" i="4"/>
  <c r="B931" i="4"/>
  <c r="C931" i="4" s="1"/>
  <c r="E931" i="4" s="1"/>
  <c r="F931" i="4" s="1"/>
  <c r="G931" i="4"/>
  <c r="B932" i="4"/>
  <c r="C932" i="4"/>
  <c r="G932" i="4"/>
  <c r="B933" i="4"/>
  <c r="C933" i="4"/>
  <c r="G933" i="4"/>
  <c r="B934" i="4"/>
  <c r="G934" i="4"/>
  <c r="B935" i="4"/>
  <c r="C935" i="4"/>
  <c r="G935" i="4"/>
  <c r="H935" i="4" s="1"/>
  <c r="B936" i="4"/>
  <c r="G936" i="4"/>
  <c r="B937" i="4"/>
  <c r="C937" i="4" s="1"/>
  <c r="G937" i="4"/>
  <c r="B938" i="4"/>
  <c r="G938" i="4"/>
  <c r="B939" i="4"/>
  <c r="C939" i="4"/>
  <c r="G939" i="4"/>
  <c r="B940" i="4"/>
  <c r="C940" i="4"/>
  <c r="E940" i="4" s="1"/>
  <c r="F940" i="4" s="1"/>
  <c r="G940" i="4"/>
  <c r="B941" i="4"/>
  <c r="C941" i="4" s="1"/>
  <c r="G941" i="4"/>
  <c r="B942" i="4"/>
  <c r="C942" i="4"/>
  <c r="G942" i="4"/>
  <c r="B943" i="4"/>
  <c r="C943" i="4" s="1"/>
  <c r="G943" i="4"/>
  <c r="B944" i="4"/>
  <c r="G944" i="4"/>
  <c r="B945" i="4"/>
  <c r="C945" i="4"/>
  <c r="E945" i="4" s="1"/>
  <c r="F945" i="4" s="1"/>
  <c r="G945" i="4"/>
  <c r="B946" i="4"/>
  <c r="G946" i="4"/>
  <c r="H946" i="4" s="1"/>
  <c r="B947" i="4"/>
  <c r="C947" i="4" s="1"/>
  <c r="G947" i="4"/>
  <c r="B948" i="4"/>
  <c r="G948" i="4"/>
  <c r="B949" i="4"/>
  <c r="C949" i="4"/>
  <c r="G949" i="4"/>
  <c r="B950" i="4"/>
  <c r="C950" i="4"/>
  <c r="G950" i="4"/>
  <c r="G6" i="13"/>
  <c r="H6" i="13" s="1"/>
  <c r="I6" i="13" s="1"/>
  <c r="B6" i="13"/>
  <c r="C6" i="13" s="1"/>
  <c r="G6" i="4"/>
  <c r="B6" i="4"/>
  <c r="C6" i="16"/>
  <c r="C6" i="14"/>
  <c r="C6" i="12"/>
  <c r="C6" i="11"/>
  <c r="E33" i="16" l="1"/>
  <c r="F33" i="16" s="1"/>
  <c r="E288" i="5"/>
  <c r="F288" i="5" s="1"/>
  <c r="E194" i="5"/>
  <c r="F194" i="5" s="1"/>
  <c r="E160" i="5"/>
  <c r="F160" i="5" s="1"/>
  <c r="E254" i="16"/>
  <c r="F254" i="16" s="1"/>
  <c r="E93" i="16"/>
  <c r="F93" i="16" s="1"/>
  <c r="E45" i="16"/>
  <c r="F45" i="16" s="1"/>
  <c r="E97" i="5"/>
  <c r="F97" i="5" s="1"/>
  <c r="E56" i="5"/>
  <c r="F56" i="5" s="1"/>
  <c r="E160" i="14"/>
  <c r="F160" i="14" s="1"/>
  <c r="E130" i="16"/>
  <c r="F130" i="16" s="1"/>
  <c r="E158" i="7"/>
  <c r="F158" i="7" s="1"/>
  <c r="E204" i="7"/>
  <c r="F204" i="7" s="1"/>
  <c r="E363" i="7"/>
  <c r="F363" i="7" s="1"/>
  <c r="E105" i="16"/>
  <c r="F105" i="16" s="1"/>
  <c r="E343" i="7"/>
  <c r="F343" i="7" s="1"/>
  <c r="E305" i="7"/>
  <c r="F305" i="7" s="1"/>
  <c r="E149" i="14"/>
  <c r="F149" i="14" s="1"/>
  <c r="E109" i="5"/>
  <c r="F109" i="5" s="1"/>
  <c r="E145" i="14"/>
  <c r="F145" i="14" s="1"/>
  <c r="E61" i="14"/>
  <c r="F61" i="14" s="1"/>
  <c r="E49" i="14"/>
  <c r="F49" i="14" s="1"/>
  <c r="E336" i="7"/>
  <c r="F336" i="7" s="1"/>
  <c r="E569" i="7"/>
  <c r="F569" i="7" s="1"/>
  <c r="E326" i="16"/>
  <c r="F326" i="16" s="1"/>
  <c r="E106" i="7"/>
  <c r="F106" i="7" s="1"/>
  <c r="E263" i="16"/>
  <c r="F263" i="16" s="1"/>
  <c r="E36" i="16"/>
  <c r="F36" i="16" s="1"/>
  <c r="E472" i="7"/>
  <c r="F472" i="7" s="1"/>
  <c r="E272" i="16"/>
  <c r="F272" i="16" s="1"/>
  <c r="E268" i="7"/>
  <c r="F268" i="7" s="1"/>
  <c r="E299" i="16"/>
  <c r="F299" i="16" s="1"/>
  <c r="E155" i="16"/>
  <c r="F155" i="16" s="1"/>
  <c r="E41" i="16"/>
  <c r="F41" i="16" s="1"/>
  <c r="E448" i="16"/>
  <c r="F448" i="16" s="1"/>
  <c r="E113" i="14"/>
  <c r="F113" i="14" s="1"/>
  <c r="E101" i="14"/>
  <c r="F101" i="14" s="1"/>
  <c r="E173" i="5"/>
  <c r="F173" i="5" s="1"/>
  <c r="E146" i="5"/>
  <c r="F146" i="5" s="1"/>
  <c r="E87" i="14"/>
  <c r="F87" i="14" s="1"/>
  <c r="E208" i="5"/>
  <c r="F208" i="5" s="1"/>
  <c r="E152" i="5"/>
  <c r="F152" i="5" s="1"/>
  <c r="E73" i="5"/>
  <c r="F73" i="5" s="1"/>
  <c r="E57" i="5"/>
  <c r="F57" i="5" s="1"/>
  <c r="E128" i="14"/>
  <c r="F128" i="14" s="1"/>
  <c r="E157" i="5"/>
  <c r="F157" i="5" s="1"/>
  <c r="E33" i="5"/>
  <c r="F33" i="5" s="1"/>
  <c r="E96" i="14"/>
  <c r="F96" i="14" s="1"/>
  <c r="E29" i="5"/>
  <c r="F29" i="5" s="1"/>
  <c r="E216" i="5"/>
  <c r="F216" i="5" s="1"/>
  <c r="E248" i="5"/>
  <c r="F248" i="5" s="1"/>
  <c r="E232" i="5"/>
  <c r="F232" i="5" s="1"/>
  <c r="E219" i="5"/>
  <c r="F219" i="5" s="1"/>
  <c r="E204" i="14"/>
  <c r="F204" i="14" s="1"/>
  <c r="C442" i="16"/>
  <c r="D442" i="16"/>
  <c r="E442" i="16" s="1"/>
  <c r="F442" i="16" s="1"/>
  <c r="H438" i="16"/>
  <c r="H435" i="16"/>
  <c r="H422" i="16"/>
  <c r="H419" i="16"/>
  <c r="H406" i="16"/>
  <c r="H403" i="16"/>
  <c r="H390" i="16"/>
  <c r="H387" i="16"/>
  <c r="H374" i="16"/>
  <c r="H371" i="16"/>
  <c r="H358" i="16"/>
  <c r="H355" i="16"/>
  <c r="H342" i="16"/>
  <c r="H339" i="16"/>
  <c r="H331" i="16"/>
  <c r="H320" i="16"/>
  <c r="H312" i="16"/>
  <c r="H309" i="16"/>
  <c r="H306" i="16"/>
  <c r="H303" i="16"/>
  <c r="H300" i="16"/>
  <c r="H294" i="16"/>
  <c r="H284" i="16"/>
  <c r="H281" i="16"/>
  <c r="D278" i="16"/>
  <c r="C278" i="16"/>
  <c r="H274" i="16"/>
  <c r="H271" i="16"/>
  <c r="H264" i="16"/>
  <c r="H257" i="16"/>
  <c r="H243" i="16"/>
  <c r="H239" i="16"/>
  <c r="C232" i="16"/>
  <c r="D232" i="16"/>
  <c r="H224" i="16"/>
  <c r="H220" i="16"/>
  <c r="C213" i="16"/>
  <c r="D213" i="16"/>
  <c r="E213" i="16" s="1"/>
  <c r="F213" i="16" s="1"/>
  <c r="H209" i="16"/>
  <c r="H205" i="16"/>
  <c r="H190" i="16"/>
  <c r="H186" i="16"/>
  <c r="C179" i="16"/>
  <c r="D179" i="16"/>
  <c r="H175" i="16"/>
  <c r="H168" i="16"/>
  <c r="H161" i="16"/>
  <c r="H158" i="16"/>
  <c r="H151" i="16"/>
  <c r="H144" i="16"/>
  <c r="H123" i="16"/>
  <c r="H105" i="16"/>
  <c r="H102" i="16"/>
  <c r="H95" i="16"/>
  <c r="H81" i="16"/>
  <c r="H74" i="16"/>
  <c r="H57" i="16"/>
  <c r="H47" i="16"/>
  <c r="H37" i="16"/>
  <c r="H27" i="16"/>
  <c r="H459" i="16"/>
  <c r="H450" i="16"/>
  <c r="C445" i="16"/>
  <c r="D445" i="16"/>
  <c r="H441" i="16"/>
  <c r="C438" i="16"/>
  <c r="H428" i="16"/>
  <c r="H425" i="16"/>
  <c r="C422" i="16"/>
  <c r="H412" i="16"/>
  <c r="H409" i="16"/>
  <c r="C406" i="16"/>
  <c r="H396" i="16"/>
  <c r="H393" i="16"/>
  <c r="C390" i="16"/>
  <c r="H380" i="16"/>
  <c r="H377" i="16"/>
  <c r="C374" i="16"/>
  <c r="H364" i="16"/>
  <c r="H361" i="16"/>
  <c r="C358" i="16"/>
  <c r="C355" i="16"/>
  <c r="D355" i="16"/>
  <c r="H348" i="16"/>
  <c r="H345" i="16"/>
  <c r="C342" i="16"/>
  <c r="C339" i="16"/>
  <c r="H336" i="16"/>
  <c r="C331" i="16"/>
  <c r="H328" i="16"/>
  <c r="C320" i="16"/>
  <c r="H317" i="16"/>
  <c r="D309" i="16"/>
  <c r="C309" i="16"/>
  <c r="C303" i="16"/>
  <c r="C300" i="16"/>
  <c r="H297" i="16"/>
  <c r="C294" i="16"/>
  <c r="C284" i="16"/>
  <c r="H277" i="16"/>
  <c r="H267" i="16"/>
  <c r="D264" i="16"/>
  <c r="E264" i="16" s="1"/>
  <c r="F264" i="16" s="1"/>
  <c r="C264" i="16"/>
  <c r="H260" i="16"/>
  <c r="H250" i="16"/>
  <c r="H246" i="16"/>
  <c r="H235" i="16"/>
  <c r="H231" i="16"/>
  <c r="C224" i="16"/>
  <c r="D224" i="16"/>
  <c r="E224" i="16" s="1"/>
  <c r="F224" i="16" s="1"/>
  <c r="H216" i="16"/>
  <c r="H212" i="16"/>
  <c r="C209" i="16"/>
  <c r="D209" i="16"/>
  <c r="C205" i="16"/>
  <c r="D205" i="16"/>
  <c r="H201" i="16"/>
  <c r="H197" i="16"/>
  <c r="H182" i="16"/>
  <c r="H178" i="16"/>
  <c r="D175" i="16"/>
  <c r="C175" i="16"/>
  <c r="H171" i="16"/>
  <c r="D168" i="16"/>
  <c r="C168" i="16"/>
  <c r="E165" i="16"/>
  <c r="F165" i="16" s="1"/>
  <c r="H154" i="16"/>
  <c r="H147" i="16"/>
  <c r="H140" i="16"/>
  <c r="H133" i="16"/>
  <c r="H126" i="16"/>
  <c r="H116" i="16"/>
  <c r="H112" i="16"/>
  <c r="H98" i="16"/>
  <c r="H91" i="16"/>
  <c r="H88" i="16"/>
  <c r="H77" i="16"/>
  <c r="H67" i="16"/>
  <c r="H60" i="16"/>
  <c r="H53" i="16"/>
  <c r="H50" i="16"/>
  <c r="H43" i="16"/>
  <c r="H40" i="16"/>
  <c r="H33" i="16"/>
  <c r="H30" i="16"/>
  <c r="H462" i="16"/>
  <c r="H456" i="16"/>
  <c r="H447" i="16"/>
  <c r="H444" i="16"/>
  <c r="C441" i="16"/>
  <c r="D441" i="16"/>
  <c r="E441" i="16" s="1"/>
  <c r="F441" i="16" s="1"/>
  <c r="H434" i="16"/>
  <c r="H431" i="16"/>
  <c r="C428" i="16"/>
  <c r="H418" i="16"/>
  <c r="H415" i="16"/>
  <c r="C412" i="16"/>
  <c r="H402" i="16"/>
  <c r="H399" i="16"/>
  <c r="C396" i="16"/>
  <c r="H386" i="16"/>
  <c r="H383" i="16"/>
  <c r="C380" i="16"/>
  <c r="H370" i="16"/>
  <c r="H367" i="16"/>
  <c r="C364" i="16"/>
  <c r="H354" i="16"/>
  <c r="H351" i="16"/>
  <c r="C348" i="16"/>
  <c r="C336" i="16"/>
  <c r="H333" i="16"/>
  <c r="H325" i="16"/>
  <c r="H322" i="16"/>
  <c r="H314" i="16"/>
  <c r="H308" i="16"/>
  <c r="D306" i="16"/>
  <c r="E306" i="16" s="1"/>
  <c r="F306" i="16" s="1"/>
  <c r="C306" i="16"/>
  <c r="H290" i="16"/>
  <c r="H287" i="16"/>
  <c r="H280" i="16"/>
  <c r="H270" i="16"/>
  <c r="D267" i="16"/>
  <c r="E267" i="16" s="1"/>
  <c r="F267" i="16" s="1"/>
  <c r="C267" i="16"/>
  <c r="H263" i="16"/>
  <c r="H256" i="16"/>
  <c r="H253" i="16"/>
  <c r="D250" i="16"/>
  <c r="C250" i="16"/>
  <c r="H242" i="16"/>
  <c r="H238" i="16"/>
  <c r="H227" i="16"/>
  <c r="H223" i="16"/>
  <c r="C216" i="16"/>
  <c r="D216" i="16"/>
  <c r="H208" i="16"/>
  <c r="H204" i="16"/>
  <c r="H193" i="16"/>
  <c r="H189" i="16"/>
  <c r="H174" i="16"/>
  <c r="D171" i="16"/>
  <c r="C171" i="16"/>
  <c r="H167" i="16"/>
  <c r="H164" i="16"/>
  <c r="H157" i="16"/>
  <c r="H143" i="16"/>
  <c r="H136" i="16"/>
  <c r="H129" i="16"/>
  <c r="H122" i="16"/>
  <c r="H119" i="16"/>
  <c r="H108" i="16"/>
  <c r="H101" i="16"/>
  <c r="H94" i="16"/>
  <c r="H84" i="16"/>
  <c r="H73" i="16"/>
  <c r="H70" i="16"/>
  <c r="H63" i="16"/>
  <c r="H56" i="16"/>
  <c r="H46" i="16"/>
  <c r="H36" i="16"/>
  <c r="H14" i="16"/>
  <c r="H440" i="16"/>
  <c r="H437" i="16"/>
  <c r="H424" i="16"/>
  <c r="H421" i="16"/>
  <c r="H408" i="16"/>
  <c r="H405" i="16"/>
  <c r="H392" i="16"/>
  <c r="H389" i="16"/>
  <c r="H376" i="16"/>
  <c r="H373" i="16"/>
  <c r="H360" i="16"/>
  <c r="H357" i="16"/>
  <c r="C351" i="16"/>
  <c r="D351" i="16"/>
  <c r="H344" i="16"/>
  <c r="H341" i="16"/>
  <c r="H338" i="16"/>
  <c r="H330" i="16"/>
  <c r="H319" i="16"/>
  <c r="H311" i="16"/>
  <c r="H305" i="16"/>
  <c r="H302" i="16"/>
  <c r="H299" i="16"/>
  <c r="H296" i="16"/>
  <c r="H293" i="16"/>
  <c r="H283" i="16"/>
  <c r="D280" i="16"/>
  <c r="E280" i="16" s="1"/>
  <c r="F280" i="16" s="1"/>
  <c r="C280" i="16"/>
  <c r="H276" i="16"/>
  <c r="H273" i="16"/>
  <c r="D270" i="16"/>
  <c r="C270" i="16"/>
  <c r="H266" i="16"/>
  <c r="H249" i="16"/>
  <c r="H245" i="16"/>
  <c r="D242" i="16"/>
  <c r="E242" i="16" s="1"/>
  <c r="F242" i="16" s="1"/>
  <c r="C242" i="16"/>
  <c r="H234" i="16"/>
  <c r="H230" i="16"/>
  <c r="H219" i="16"/>
  <c r="H215" i="16"/>
  <c r="C208" i="16"/>
  <c r="D208" i="16"/>
  <c r="E208" i="16" s="1"/>
  <c r="F208" i="16" s="1"/>
  <c r="H200" i="16"/>
  <c r="H196" i="16"/>
  <c r="H185" i="16"/>
  <c r="H181" i="16"/>
  <c r="H170" i="16"/>
  <c r="H160" i="16"/>
  <c r="D157" i="16"/>
  <c r="E157" i="16" s="1"/>
  <c r="F157" i="16" s="1"/>
  <c r="C157" i="16"/>
  <c r="H153" i="16"/>
  <c r="H150" i="16"/>
  <c r="H146" i="16"/>
  <c r="H139" i="16"/>
  <c r="H132" i="16"/>
  <c r="H125" i="16"/>
  <c r="H115" i="16"/>
  <c r="H111" i="16"/>
  <c r="H104" i="16"/>
  <c r="H97" i="16"/>
  <c r="H87" i="16"/>
  <c r="H80" i="16"/>
  <c r="H66" i="16"/>
  <c r="H59" i="16"/>
  <c r="H49" i="16"/>
  <c r="H39" i="16"/>
  <c r="H29" i="16"/>
  <c r="H461" i="16"/>
  <c r="H458" i="16"/>
  <c r="H455" i="16"/>
  <c r="H452" i="16"/>
  <c r="H449" i="16"/>
  <c r="H446" i="16"/>
  <c r="H430" i="16"/>
  <c r="H427" i="16"/>
  <c r="H414" i="16"/>
  <c r="H411" i="16"/>
  <c r="H398" i="16"/>
  <c r="H395" i="16"/>
  <c r="H382" i="16"/>
  <c r="H379" i="16"/>
  <c r="H366" i="16"/>
  <c r="H363" i="16"/>
  <c r="H350" i="16"/>
  <c r="H347" i="16"/>
  <c r="H335" i="16"/>
  <c r="H327" i="16"/>
  <c r="H324" i="16"/>
  <c r="D322" i="16"/>
  <c r="E322" i="16" s="1"/>
  <c r="F322" i="16" s="1"/>
  <c r="C322" i="16"/>
  <c r="H316" i="16"/>
  <c r="D311" i="16"/>
  <c r="C311" i="16"/>
  <c r="H286" i="16"/>
  <c r="D283" i="16"/>
  <c r="C283" i="16"/>
  <c r="H279" i="16"/>
  <c r="H269" i="16"/>
  <c r="H259" i="16"/>
  <c r="H252" i="16"/>
  <c r="C245" i="16"/>
  <c r="D245" i="16"/>
  <c r="H241" i="16"/>
  <c r="H237" i="16"/>
  <c r="D234" i="16"/>
  <c r="E234" i="16" s="1"/>
  <c r="F234" i="16" s="1"/>
  <c r="C234" i="16"/>
  <c r="H226" i="16"/>
  <c r="H222" i="16"/>
  <c r="H211" i="16"/>
  <c r="H207" i="16"/>
  <c r="D196" i="16"/>
  <c r="C196" i="16"/>
  <c r="H192" i="16"/>
  <c r="H188" i="16"/>
  <c r="H177" i="16"/>
  <c r="H173" i="16"/>
  <c r="H163" i="16"/>
  <c r="D160" i="16"/>
  <c r="C160" i="16"/>
  <c r="H156" i="16"/>
  <c r="H135" i="16"/>
  <c r="H128" i="16"/>
  <c r="H118" i="16"/>
  <c r="H107" i="16"/>
  <c r="H100" i="16"/>
  <c r="H93" i="16"/>
  <c r="H90" i="16"/>
  <c r="H83" i="16"/>
  <c r="H76" i="16"/>
  <c r="H69" i="16"/>
  <c r="H62" i="16"/>
  <c r="H52" i="16"/>
  <c r="H45" i="16"/>
  <c r="H42" i="16"/>
  <c r="H32" i="16"/>
  <c r="H443" i="16"/>
  <c r="H436" i="16"/>
  <c r="H433" i="16"/>
  <c r="C430" i="16"/>
  <c r="H420" i="16"/>
  <c r="H417" i="16"/>
  <c r="C414" i="16"/>
  <c r="H404" i="16"/>
  <c r="H401" i="16"/>
  <c r="C398" i="16"/>
  <c r="H388" i="16"/>
  <c r="H385" i="16"/>
  <c r="C382" i="16"/>
  <c r="H372" i="16"/>
  <c r="H369" i="16"/>
  <c r="C366" i="16"/>
  <c r="H356" i="16"/>
  <c r="H353" i="16"/>
  <c r="C350" i="16"/>
  <c r="C347" i="16"/>
  <c r="D347" i="16"/>
  <c r="H340" i="16"/>
  <c r="H332" i="16"/>
  <c r="D330" i="16"/>
  <c r="C330" i="16"/>
  <c r="H321" i="16"/>
  <c r="C316" i="16"/>
  <c r="H313" i="16"/>
  <c r="H310" i="16"/>
  <c r="H307" i="16"/>
  <c r="H292" i="16"/>
  <c r="H289" i="16"/>
  <c r="D286" i="16"/>
  <c r="E286" i="16" s="1"/>
  <c r="F286" i="16" s="1"/>
  <c r="C286" i="16"/>
  <c r="H282" i="16"/>
  <c r="C279" i="16"/>
  <c r="H272" i="16"/>
  <c r="H262" i="16"/>
  <c r="H255" i="16"/>
  <c r="D252" i="16"/>
  <c r="C252" i="16"/>
  <c r="H248" i="16"/>
  <c r="H244" i="16"/>
  <c r="C241" i="16"/>
  <c r="D241" i="16"/>
  <c r="C237" i="16"/>
  <c r="D237" i="16"/>
  <c r="H233" i="16"/>
  <c r="H229" i="16"/>
  <c r="D226" i="16"/>
  <c r="E226" i="16" s="1"/>
  <c r="F226" i="16" s="1"/>
  <c r="C226" i="16"/>
  <c r="H218" i="16"/>
  <c r="H214" i="16"/>
  <c r="H203" i="16"/>
  <c r="H199" i="16"/>
  <c r="H195" i="16"/>
  <c r="D188" i="16"/>
  <c r="E188" i="16" s="1"/>
  <c r="F188" i="16" s="1"/>
  <c r="C188" i="16"/>
  <c r="H184" i="16"/>
  <c r="H180" i="16"/>
  <c r="H169" i="16"/>
  <c r="H166" i="16"/>
  <c r="H159" i="16"/>
  <c r="H149" i="16"/>
  <c r="H142" i="16"/>
  <c r="H138" i="16"/>
  <c r="H131" i="16"/>
  <c r="H121" i="16"/>
  <c r="H114" i="16"/>
  <c r="H110" i="16"/>
  <c r="H103" i="16"/>
  <c r="H96" i="16"/>
  <c r="H86" i="16"/>
  <c r="H79" i="16"/>
  <c r="H72" i="16"/>
  <c r="H65" i="16"/>
  <c r="H55" i="16"/>
  <c r="H48" i="16"/>
  <c r="H35" i="16"/>
  <c r="H28" i="16"/>
  <c r="H451" i="16"/>
  <c r="C443" i="16"/>
  <c r="D443" i="16"/>
  <c r="E443" i="16" s="1"/>
  <c r="F443" i="16" s="1"/>
  <c r="H439" i="16"/>
  <c r="H426" i="16"/>
  <c r="H423" i="16"/>
  <c r="H410" i="16"/>
  <c r="H407" i="16"/>
  <c r="H394" i="16"/>
  <c r="H391" i="16"/>
  <c r="H378" i="16"/>
  <c r="H375" i="16"/>
  <c r="H362" i="16"/>
  <c r="H359" i="16"/>
  <c r="H346" i="16"/>
  <c r="H343" i="16"/>
  <c r="H337" i="16"/>
  <c r="D335" i="16"/>
  <c r="E335" i="16" s="1"/>
  <c r="F335" i="16" s="1"/>
  <c r="H329" i="16"/>
  <c r="H318" i="16"/>
  <c r="E316" i="16"/>
  <c r="F316" i="16" s="1"/>
  <c r="H304" i="16"/>
  <c r="H301" i="16"/>
  <c r="H298" i="16"/>
  <c r="H295" i="16"/>
  <c r="D292" i="16"/>
  <c r="E292" i="16" s="1"/>
  <c r="F292" i="16" s="1"/>
  <c r="C292" i="16"/>
  <c r="H285" i="16"/>
  <c r="H275" i="16"/>
  <c r="H268" i="16"/>
  <c r="H265" i="16"/>
  <c r="D262" i="16"/>
  <c r="E262" i="16" s="1"/>
  <c r="F262" i="16" s="1"/>
  <c r="C262" i="16"/>
  <c r="H258" i="16"/>
  <c r="H251" i="16"/>
  <c r="C248" i="16"/>
  <c r="D248" i="16"/>
  <c r="H240" i="16"/>
  <c r="H236" i="16"/>
  <c r="C229" i="16"/>
  <c r="D229" i="16"/>
  <c r="E229" i="16" s="1"/>
  <c r="F229" i="16" s="1"/>
  <c r="H225" i="16"/>
  <c r="H221" i="16"/>
  <c r="D218" i="16"/>
  <c r="C218" i="16"/>
  <c r="H210" i="16"/>
  <c r="H206" i="16"/>
  <c r="C195" i="16"/>
  <c r="D195" i="16"/>
  <c r="E195" i="16" s="1"/>
  <c r="F195" i="16" s="1"/>
  <c r="H191" i="16"/>
  <c r="H187" i="16"/>
  <c r="D180" i="16"/>
  <c r="C180" i="16"/>
  <c r="H176" i="16"/>
  <c r="H162" i="16"/>
  <c r="H155" i="16"/>
  <c r="H152" i="16"/>
  <c r="H145" i="16"/>
  <c r="H124" i="16"/>
  <c r="H117" i="16"/>
  <c r="H106" i="16"/>
  <c r="H89" i="16"/>
  <c r="H82" i="16"/>
  <c r="H75" i="16"/>
  <c r="H68" i="16"/>
  <c r="H61" i="16"/>
  <c r="H58" i="16"/>
  <c r="H51" i="16"/>
  <c r="H41" i="16"/>
  <c r="H38" i="16"/>
  <c r="H31" i="16"/>
  <c r="H463" i="16"/>
  <c r="H460" i="16"/>
  <c r="H457" i="16"/>
  <c r="H454" i="16"/>
  <c r="H448" i="16"/>
  <c r="H442" i="16"/>
  <c r="C439" i="16"/>
  <c r="D439" i="16"/>
  <c r="H432" i="16"/>
  <c r="H429" i="16"/>
  <c r="C426" i="16"/>
  <c r="H416" i="16"/>
  <c r="H413" i="16"/>
  <c r="C410" i="16"/>
  <c r="H400" i="16"/>
  <c r="H397" i="16"/>
  <c r="C394" i="16"/>
  <c r="H384" i="16"/>
  <c r="H381" i="16"/>
  <c r="C378" i="16"/>
  <c r="H368" i="16"/>
  <c r="H365" i="16"/>
  <c r="C362" i="16"/>
  <c r="C359" i="16"/>
  <c r="D359" i="16"/>
  <c r="E359" i="16" s="1"/>
  <c r="F359" i="16" s="1"/>
  <c r="H352" i="16"/>
  <c r="H349" i="16"/>
  <c r="C346" i="16"/>
  <c r="C343" i="16"/>
  <c r="D343" i="16"/>
  <c r="C337" i="16"/>
  <c r="H334" i="16"/>
  <c r="C329" i="16"/>
  <c r="H326" i="16"/>
  <c r="H323" i="16"/>
  <c r="C318" i="16"/>
  <c r="E318" i="16" s="1"/>
  <c r="F318" i="16" s="1"/>
  <c r="H315" i="16"/>
  <c r="D304" i="16"/>
  <c r="C304" i="16"/>
  <c r="H291" i="16"/>
  <c r="H288" i="16"/>
  <c r="H278" i="16"/>
  <c r="D275" i="16"/>
  <c r="E275" i="16" s="1"/>
  <c r="F275" i="16" s="1"/>
  <c r="C275" i="16"/>
  <c r="H261" i="16"/>
  <c r="D258" i="16"/>
  <c r="C258" i="16"/>
  <c r="H254" i="16"/>
  <c r="H247" i="16"/>
  <c r="C240" i="16"/>
  <c r="D240" i="16"/>
  <c r="E240" i="16" s="1"/>
  <c r="F240" i="16" s="1"/>
  <c r="H232" i="16"/>
  <c r="H228" i="16"/>
  <c r="C225" i="16"/>
  <c r="D225" i="16"/>
  <c r="C221" i="16"/>
  <c r="D221" i="16"/>
  <c r="H217" i="16"/>
  <c r="H213" i="16"/>
  <c r="D210" i="16"/>
  <c r="E210" i="16" s="1"/>
  <c r="F210" i="16" s="1"/>
  <c r="C210" i="16"/>
  <c r="H202" i="16"/>
  <c r="H198" i="16"/>
  <c r="H194" i="16"/>
  <c r="C187" i="16"/>
  <c r="D187" i="16"/>
  <c r="E187" i="16" s="1"/>
  <c r="F187" i="16" s="1"/>
  <c r="H183" i="16"/>
  <c r="H179" i="16"/>
  <c r="H172" i="16"/>
  <c r="H165" i="16"/>
  <c r="H148" i="16"/>
  <c r="H141" i="16"/>
  <c r="H137" i="16"/>
  <c r="H134" i="16"/>
  <c r="H130" i="16"/>
  <c r="H127" i="16"/>
  <c r="H120" i="16"/>
  <c r="H113" i="16"/>
  <c r="H109" i="16"/>
  <c r="H99" i="16"/>
  <c r="H92" i="16"/>
  <c r="H85" i="16"/>
  <c r="H78" i="16"/>
  <c r="H71" i="16"/>
  <c r="H64" i="16"/>
  <c r="H54" i="16"/>
  <c r="H44" i="16"/>
  <c r="H34" i="16"/>
  <c r="C140" i="16"/>
  <c r="D140" i="16"/>
  <c r="E140" i="16" s="1"/>
  <c r="F140" i="16" s="1"/>
  <c r="C112" i="16"/>
  <c r="D112" i="16"/>
  <c r="E112" i="16" s="1"/>
  <c r="F112" i="16" s="1"/>
  <c r="H453" i="16"/>
  <c r="H21" i="16"/>
  <c r="H13" i="16"/>
  <c r="C219" i="16"/>
  <c r="D219" i="16"/>
  <c r="E219" i="16" s="1"/>
  <c r="F219" i="16" s="1"/>
  <c r="C197" i="16"/>
  <c r="D197" i="16"/>
  <c r="C190" i="16"/>
  <c r="D190" i="16"/>
  <c r="C176" i="16"/>
  <c r="D176" i="16"/>
  <c r="C164" i="16"/>
  <c r="D164" i="16"/>
  <c r="C152" i="16"/>
  <c r="C149" i="16"/>
  <c r="C136" i="16"/>
  <c r="C133" i="16"/>
  <c r="C127" i="16"/>
  <c r="C124" i="16"/>
  <c r="D124" i="16"/>
  <c r="C121" i="16"/>
  <c r="C108" i="16"/>
  <c r="C99" i="16"/>
  <c r="D99" i="16"/>
  <c r="E99" i="16" s="1"/>
  <c r="F99" i="16" s="1"/>
  <c r="C84" i="16"/>
  <c r="C72" i="16"/>
  <c r="C69" i="16"/>
  <c r="E69" i="16" s="1"/>
  <c r="F69" i="16" s="1"/>
  <c r="C63" i="16"/>
  <c r="C60" i="16"/>
  <c r="C57" i="16"/>
  <c r="E57" i="16" s="1"/>
  <c r="F57" i="16" s="1"/>
  <c r="C40" i="16"/>
  <c r="C37" i="16"/>
  <c r="C456" i="16"/>
  <c r="H20" i="16"/>
  <c r="H12" i="16"/>
  <c r="C87" i="16"/>
  <c r="D87" i="16"/>
  <c r="E87" i="16" s="1"/>
  <c r="F87" i="16" s="1"/>
  <c r="H19" i="16"/>
  <c r="H11" i="16"/>
  <c r="C243" i="16"/>
  <c r="D243" i="16"/>
  <c r="C211" i="16"/>
  <c r="D211" i="16"/>
  <c r="C200" i="16"/>
  <c r="D200" i="16"/>
  <c r="E200" i="16" s="1"/>
  <c r="F200" i="16" s="1"/>
  <c r="C189" i="16"/>
  <c r="D189" i="16"/>
  <c r="E189" i="16" s="1"/>
  <c r="F189" i="16" s="1"/>
  <c r="C182" i="16"/>
  <c r="D182" i="16"/>
  <c r="C154" i="16"/>
  <c r="C145" i="16"/>
  <c r="C129" i="16"/>
  <c r="C123" i="16"/>
  <c r="C104" i="16"/>
  <c r="E104" i="16" s="1"/>
  <c r="F104" i="16" s="1"/>
  <c r="C101" i="16"/>
  <c r="C95" i="16"/>
  <c r="C92" i="16"/>
  <c r="C80" i="16"/>
  <c r="C65" i="16"/>
  <c r="E65" i="16" s="1"/>
  <c r="F65" i="16" s="1"/>
  <c r="H6" i="16"/>
  <c r="I6" i="16" s="1"/>
  <c r="H26" i="16"/>
  <c r="H18" i="16"/>
  <c r="H10" i="16"/>
  <c r="C148" i="16"/>
  <c r="D148" i="16"/>
  <c r="C107" i="16"/>
  <c r="D107" i="16"/>
  <c r="C83" i="16"/>
  <c r="D83" i="16"/>
  <c r="E83" i="16" s="1"/>
  <c r="F83" i="16" s="1"/>
  <c r="H8" i="16"/>
  <c r="H25" i="16"/>
  <c r="H17" i="16"/>
  <c r="H9" i="16"/>
  <c r="C235" i="16"/>
  <c r="D235" i="16"/>
  <c r="C203" i="16"/>
  <c r="D203" i="16"/>
  <c r="E203" i="16" s="1"/>
  <c r="F203" i="16" s="1"/>
  <c r="C192" i="16"/>
  <c r="D192" i="16"/>
  <c r="E192" i="16" s="1"/>
  <c r="F192" i="16" s="1"/>
  <c r="C181" i="16"/>
  <c r="D181" i="16"/>
  <c r="C162" i="16"/>
  <c r="C141" i="16"/>
  <c r="C113" i="16"/>
  <c r="C97" i="16"/>
  <c r="E97" i="16" s="1"/>
  <c r="F97" i="16" s="1"/>
  <c r="C47" i="16"/>
  <c r="C44" i="16"/>
  <c r="C27" i="16"/>
  <c r="C460" i="16"/>
  <c r="C452" i="16"/>
  <c r="C447" i="16"/>
  <c r="H7" i="16"/>
  <c r="H24" i="16"/>
  <c r="H16" i="16"/>
  <c r="C156" i="16"/>
  <c r="D156" i="16"/>
  <c r="E156" i="16" s="1"/>
  <c r="F156" i="16" s="1"/>
  <c r="H23" i="16"/>
  <c r="H15" i="16"/>
  <c r="C227" i="16"/>
  <c r="D227" i="16"/>
  <c r="C198" i="16"/>
  <c r="D198" i="16"/>
  <c r="E198" i="16" s="1"/>
  <c r="F198" i="16" s="1"/>
  <c r="C184" i="16"/>
  <c r="D184" i="16"/>
  <c r="E184" i="16" s="1"/>
  <c r="F184" i="16" s="1"/>
  <c r="C119" i="16"/>
  <c r="C116" i="16"/>
  <c r="D116" i="16"/>
  <c r="C88" i="16"/>
  <c r="C79" i="16"/>
  <c r="E79" i="16" s="1"/>
  <c r="F79" i="16" s="1"/>
  <c r="C76" i="16"/>
  <c r="C67" i="16"/>
  <c r="D67" i="16"/>
  <c r="E67" i="16" s="1"/>
  <c r="F67" i="16" s="1"/>
  <c r="C55" i="16"/>
  <c r="C52" i="16"/>
  <c r="E52" i="16" s="1"/>
  <c r="F52" i="16" s="1"/>
  <c r="C49" i="16"/>
  <c r="E49" i="16" s="1"/>
  <c r="F49" i="16" s="1"/>
  <c r="C35" i="16"/>
  <c r="C32" i="16"/>
  <c r="C29" i="16"/>
  <c r="C462" i="16"/>
  <c r="E462" i="16" s="1"/>
  <c r="F462" i="16" s="1"/>
  <c r="C454" i="16"/>
  <c r="H22" i="16"/>
  <c r="C52" i="7"/>
  <c r="C709" i="7"/>
  <c r="C580" i="7"/>
  <c r="E580" i="7" s="1"/>
  <c r="F580" i="7" s="1"/>
  <c r="C508" i="7"/>
  <c r="C413" i="7"/>
  <c r="C326" i="7"/>
  <c r="C304" i="7"/>
  <c r="C297" i="7"/>
  <c r="C712" i="7"/>
  <c r="C617" i="7"/>
  <c r="C598" i="7"/>
  <c r="C539" i="7"/>
  <c r="C532" i="7"/>
  <c r="C20" i="7"/>
  <c r="C271" i="7"/>
  <c r="C522" i="7"/>
  <c r="C467" i="7"/>
  <c r="C693" i="7"/>
  <c r="E693" i="7" s="1"/>
  <c r="F693" i="7" s="1"/>
  <c r="C560" i="7"/>
  <c r="C608" i="7"/>
  <c r="C567" i="7"/>
  <c r="C140" i="7"/>
  <c r="C89" i="7"/>
  <c r="C263" i="7"/>
  <c r="C499" i="7"/>
  <c r="C382" i="7"/>
  <c r="C379" i="7"/>
  <c r="C368" i="7"/>
  <c r="C342" i="7"/>
  <c r="C335" i="7"/>
  <c r="C699" i="7"/>
  <c r="C585" i="7"/>
  <c r="C548" i="7"/>
  <c r="C215" i="7"/>
  <c r="C196" i="7"/>
  <c r="C120" i="7"/>
  <c r="C292" i="7"/>
  <c r="C255" i="7"/>
  <c r="C180" i="7"/>
  <c r="E180" i="7" s="1"/>
  <c r="F180" i="7" s="1"/>
  <c r="C496" i="7"/>
  <c r="C478" i="7"/>
  <c r="C460" i="7"/>
  <c r="C695" i="7"/>
  <c r="C692" i="7"/>
  <c r="C610" i="7"/>
  <c r="C599" i="7"/>
  <c r="E599" i="7" s="1"/>
  <c r="F599" i="7" s="1"/>
  <c r="C582" i="7"/>
  <c r="E582" i="7" s="1"/>
  <c r="F582" i="7" s="1"/>
  <c r="C575" i="7"/>
  <c r="E575" i="7" s="1"/>
  <c r="F575" i="7" s="1"/>
  <c r="C561" i="7"/>
  <c r="E561" i="7" s="1"/>
  <c r="F561" i="7" s="1"/>
  <c r="C137" i="7"/>
  <c r="C134" i="7"/>
  <c r="E134" i="7" s="1"/>
  <c r="F134" i="7" s="1"/>
  <c r="C81" i="7"/>
  <c r="C78" i="7"/>
  <c r="C60" i="7"/>
  <c r="C231" i="7"/>
  <c r="C212" i="7"/>
  <c r="E212" i="7" s="1"/>
  <c r="F212" i="7" s="1"/>
  <c r="C516" i="7"/>
  <c r="C502" i="7"/>
  <c r="C456" i="7"/>
  <c r="C426" i="7"/>
  <c r="C706" i="7"/>
  <c r="D706" i="7"/>
  <c r="E706" i="7" s="1"/>
  <c r="F706" i="7" s="1"/>
  <c r="C703" i="7"/>
  <c r="C700" i="7"/>
  <c r="C697" i="7"/>
  <c r="C595" i="7"/>
  <c r="E595" i="7" s="1"/>
  <c r="F595" i="7" s="1"/>
  <c r="C404" i="7"/>
  <c r="C387" i="7"/>
  <c r="E387" i="7" s="1"/>
  <c r="F387" i="7" s="1"/>
  <c r="C355" i="7"/>
  <c r="E355" i="7" s="1"/>
  <c r="F355" i="7" s="1"/>
  <c r="C316" i="7"/>
  <c r="C313" i="7"/>
  <c r="C306" i="7"/>
  <c r="C671" i="7"/>
  <c r="C641" i="7"/>
  <c r="C74" i="7"/>
  <c r="C448" i="7"/>
  <c r="C334" i="7"/>
  <c r="C714" i="7"/>
  <c r="D714" i="7"/>
  <c r="E714" i="7" s="1"/>
  <c r="F714" i="7" s="1"/>
  <c r="C711" i="7"/>
  <c r="C708" i="7"/>
  <c r="C705" i="7"/>
  <c r="C133" i="7"/>
  <c r="C114" i="7"/>
  <c r="C80" i="7"/>
  <c r="C77" i="7"/>
  <c r="E77" i="7" s="1"/>
  <c r="F77" i="7" s="1"/>
  <c r="C70" i="7"/>
  <c r="C48" i="7"/>
  <c r="C260" i="7"/>
  <c r="C211" i="7"/>
  <c r="C511" i="7"/>
  <c r="C458" i="7"/>
  <c r="C451" i="7"/>
  <c r="C432" i="7"/>
  <c r="C421" i="7"/>
  <c r="C393" i="7"/>
  <c r="C365" i="7"/>
  <c r="C351" i="7"/>
  <c r="C702" i="7"/>
  <c r="D702" i="7"/>
  <c r="E702" i="7" s="1"/>
  <c r="F702" i="7" s="1"/>
  <c r="C663" i="7"/>
  <c r="C630" i="7"/>
  <c r="C54" i="7"/>
  <c r="C44" i="7"/>
  <c r="C41" i="7"/>
  <c r="C203" i="7"/>
  <c r="C192" i="7"/>
  <c r="C710" i="7"/>
  <c r="D710" i="7"/>
  <c r="C707" i="7"/>
  <c r="C704" i="7"/>
  <c r="C701" i="7"/>
  <c r="C636" i="7"/>
  <c r="C593" i="7"/>
  <c r="H166" i="7"/>
  <c r="H560" i="7"/>
  <c r="C117" i="7"/>
  <c r="C110" i="7"/>
  <c r="E110" i="7" s="1"/>
  <c r="F110" i="7" s="1"/>
  <c r="C92" i="7"/>
  <c r="C76" i="7"/>
  <c r="C73" i="7"/>
  <c r="C28" i="7"/>
  <c r="C18" i="7"/>
  <c r="E18" i="7" s="1"/>
  <c r="F18" i="7" s="1"/>
  <c r="C279" i="7"/>
  <c r="C247" i="7"/>
  <c r="C207" i="7"/>
  <c r="C503" i="7"/>
  <c r="C490" i="7"/>
  <c r="E490" i="7" s="1"/>
  <c r="F490" i="7" s="1"/>
  <c r="C480" i="7"/>
  <c r="E480" i="7" s="1"/>
  <c r="F480" i="7" s="1"/>
  <c r="C470" i="7"/>
  <c r="C463" i="7"/>
  <c r="C453" i="7"/>
  <c r="C443" i="7"/>
  <c r="C440" i="7"/>
  <c r="C437" i="7"/>
  <c r="C427" i="7"/>
  <c r="C417" i="7"/>
  <c r="C414" i="7"/>
  <c r="C388" i="7"/>
  <c r="C369" i="7"/>
  <c r="E369" i="7" s="1"/>
  <c r="F369" i="7" s="1"/>
  <c r="C366" i="7"/>
  <c r="C350" i="7"/>
  <c r="C296" i="7"/>
  <c r="C665" i="7"/>
  <c r="E665" i="7" s="1"/>
  <c r="F665" i="7" s="1"/>
  <c r="C662" i="7"/>
  <c r="C643" i="7"/>
  <c r="C616" i="7"/>
  <c r="C609" i="7"/>
  <c r="E609" i="7" s="1"/>
  <c r="F609" i="7" s="1"/>
  <c r="C602" i="7"/>
  <c r="C559" i="7"/>
  <c r="C552" i="7"/>
  <c r="H169" i="7"/>
  <c r="C102" i="7"/>
  <c r="E102" i="7" s="1"/>
  <c r="F102" i="7" s="1"/>
  <c r="C84" i="7"/>
  <c r="C57" i="7"/>
  <c r="C38" i="7"/>
  <c r="C9" i="7"/>
  <c r="C223" i="7"/>
  <c r="C188" i="7"/>
  <c r="C445" i="7"/>
  <c r="C439" i="7"/>
  <c r="C436" i="7"/>
  <c r="E436" i="7" s="1"/>
  <c r="F436" i="7" s="1"/>
  <c r="C429" i="7"/>
  <c r="H155" i="7"/>
  <c r="C160" i="7"/>
  <c r="C157" i="7"/>
  <c r="E157" i="7" s="1"/>
  <c r="F157" i="7" s="1"/>
  <c r="C154" i="7"/>
  <c r="E154" i="7" s="1"/>
  <c r="F154" i="7" s="1"/>
  <c r="C130" i="7"/>
  <c r="C267" i="7"/>
  <c r="H226" i="7"/>
  <c r="C219" i="7"/>
  <c r="C184" i="7"/>
  <c r="E184" i="7" s="1"/>
  <c r="F184" i="7" s="1"/>
  <c r="C383" i="7"/>
  <c r="E383" i="7" s="1"/>
  <c r="F383" i="7" s="1"/>
  <c r="C374" i="7"/>
  <c r="C358" i="7"/>
  <c r="C331" i="7"/>
  <c r="C317" i="7"/>
  <c r="C677" i="7"/>
  <c r="C638" i="7"/>
  <c r="C594" i="7"/>
  <c r="C587" i="7"/>
  <c r="C581" i="7"/>
  <c r="C547" i="7"/>
  <c r="C540" i="7"/>
  <c r="H56" i="7"/>
  <c r="C288" i="7"/>
  <c r="E288" i="7" s="1"/>
  <c r="F288" i="7" s="1"/>
  <c r="C441" i="7"/>
  <c r="C530" i="7"/>
  <c r="C150" i="7"/>
  <c r="E150" i="7" s="1"/>
  <c r="F150" i="7" s="1"/>
  <c r="C104" i="7"/>
  <c r="C86" i="7"/>
  <c r="C49" i="7"/>
  <c r="C46" i="7"/>
  <c r="E46" i="7" s="1"/>
  <c r="F46" i="7" s="1"/>
  <c r="C22" i="7"/>
  <c r="E22" i="7" s="1"/>
  <c r="F22" i="7" s="1"/>
  <c r="C8" i="7"/>
  <c r="C291" i="7"/>
  <c r="C176" i="7"/>
  <c r="E176" i="7" s="1"/>
  <c r="F176" i="7" s="1"/>
  <c r="C524" i="7"/>
  <c r="E524" i="7" s="1"/>
  <c r="F524" i="7" s="1"/>
  <c r="C514" i="7"/>
  <c r="C494" i="7"/>
  <c r="C484" i="7"/>
  <c r="H457" i="7"/>
  <c r="C425" i="7"/>
  <c r="E425" i="7" s="1"/>
  <c r="F425" i="7" s="1"/>
  <c r="C398" i="7"/>
  <c r="C395" i="7"/>
  <c r="C392" i="7"/>
  <c r="C376" i="7"/>
  <c r="E376" i="7" s="1"/>
  <c r="F376" i="7" s="1"/>
  <c r="C364" i="7"/>
  <c r="C327" i="7"/>
  <c r="C669" i="7"/>
  <c r="C631" i="7"/>
  <c r="H129" i="7"/>
  <c r="H98" i="7"/>
  <c r="H75" i="7"/>
  <c r="H37" i="7"/>
  <c r="H437" i="7"/>
  <c r="H414" i="7"/>
  <c r="D389" i="7"/>
  <c r="C389" i="7"/>
  <c r="H324" i="7"/>
  <c r="C169" i="7"/>
  <c r="C166" i="7"/>
  <c r="E166" i="7" s="1"/>
  <c r="F166" i="7" s="1"/>
  <c r="H163" i="7"/>
  <c r="H160" i="7"/>
  <c r="C155" i="7"/>
  <c r="D155" i="7"/>
  <c r="C152" i="7"/>
  <c r="C149" i="7"/>
  <c r="C146" i="7"/>
  <c r="H143" i="7"/>
  <c r="H140" i="7"/>
  <c r="H137" i="7"/>
  <c r="H134" i="7"/>
  <c r="C132" i="7"/>
  <c r="C129" i="7"/>
  <c r="C126" i="7"/>
  <c r="H123" i="7"/>
  <c r="H120" i="7"/>
  <c r="H117" i="7"/>
  <c r="H114" i="7"/>
  <c r="C112" i="7"/>
  <c r="E112" i="7" s="1"/>
  <c r="F112" i="7" s="1"/>
  <c r="C109" i="7"/>
  <c r="H106" i="7"/>
  <c r="C101" i="7"/>
  <c r="C98" i="7"/>
  <c r="H95" i="7"/>
  <c r="H92" i="7"/>
  <c r="H89" i="7"/>
  <c r="H86" i="7"/>
  <c r="C75" i="7"/>
  <c r="D75" i="7"/>
  <c r="C72" i="7"/>
  <c r="C66" i="7"/>
  <c r="H63" i="7"/>
  <c r="H60" i="7"/>
  <c r="H57" i="7"/>
  <c r="H54" i="7"/>
  <c r="C43" i="7"/>
  <c r="D43" i="7"/>
  <c r="C40" i="7"/>
  <c r="C37" i="7"/>
  <c r="E37" i="7" s="1"/>
  <c r="F37" i="7" s="1"/>
  <c r="C34" i="7"/>
  <c r="E34" i="7" s="1"/>
  <c r="F34" i="7" s="1"/>
  <c r="H31" i="7"/>
  <c r="H28" i="7"/>
  <c r="H25" i="7"/>
  <c r="H22" i="7"/>
  <c r="C17" i="7"/>
  <c r="C14" i="7"/>
  <c r="H11" i="7"/>
  <c r="H288" i="7"/>
  <c r="H285" i="7"/>
  <c r="H282" i="7"/>
  <c r="H275" i="7"/>
  <c r="C272" i="7"/>
  <c r="E272" i="7" s="1"/>
  <c r="F272" i="7" s="1"/>
  <c r="C269" i="7"/>
  <c r="D269" i="7"/>
  <c r="E269" i="7" s="1"/>
  <c r="F269" i="7" s="1"/>
  <c r="C266" i="7"/>
  <c r="D266" i="7"/>
  <c r="E266" i="7" s="1"/>
  <c r="F266" i="7" s="1"/>
  <c r="H262" i="7"/>
  <c r="C259" i="7"/>
  <c r="H255" i="7"/>
  <c r="C252" i="7"/>
  <c r="C249" i="7"/>
  <c r="D249" i="7"/>
  <c r="E249" i="7" s="1"/>
  <c r="F249" i="7" s="1"/>
  <c r="H245" i="7"/>
  <c r="H242" i="7"/>
  <c r="D232" i="7"/>
  <c r="E232" i="7" s="1"/>
  <c r="F232" i="7" s="1"/>
  <c r="C232" i="7"/>
  <c r="H228" i="7"/>
  <c r="H225" i="7"/>
  <c r="C222" i="7"/>
  <c r="D222" i="7"/>
  <c r="E222" i="7" s="1"/>
  <c r="F222" i="7" s="1"/>
  <c r="H208" i="7"/>
  <c r="H198" i="7"/>
  <c r="C195" i="7"/>
  <c r="C185" i="7"/>
  <c r="D185" i="7"/>
  <c r="D175" i="7"/>
  <c r="C175" i="7"/>
  <c r="H171" i="7"/>
  <c r="D523" i="7"/>
  <c r="E523" i="7" s="1"/>
  <c r="F523" i="7" s="1"/>
  <c r="C523" i="7"/>
  <c r="H486" i="7"/>
  <c r="D483" i="7"/>
  <c r="C483" i="7"/>
  <c r="H476" i="7"/>
  <c r="C473" i="7"/>
  <c r="D473" i="7"/>
  <c r="E473" i="7" s="1"/>
  <c r="F473" i="7" s="1"/>
  <c r="H466" i="7"/>
  <c r="H424" i="7"/>
  <c r="D407" i="7"/>
  <c r="C407" i="7"/>
  <c r="H382" i="7"/>
  <c r="H373" i="7"/>
  <c r="H330" i="7"/>
  <c r="C163" i="7"/>
  <c r="D163" i="7"/>
  <c r="E163" i="7" s="1"/>
  <c r="F163" i="7" s="1"/>
  <c r="H157" i="7"/>
  <c r="H154" i="7"/>
  <c r="C143" i="7"/>
  <c r="D143" i="7"/>
  <c r="E143" i="7" s="1"/>
  <c r="F143" i="7" s="1"/>
  <c r="C123" i="7"/>
  <c r="D123" i="7"/>
  <c r="H103" i="7"/>
  <c r="C95" i="7"/>
  <c r="D95" i="7"/>
  <c r="E95" i="7" s="1"/>
  <c r="F95" i="7" s="1"/>
  <c r="H83" i="7"/>
  <c r="H80" i="7"/>
  <c r="H77" i="7"/>
  <c r="H74" i="7"/>
  <c r="D69" i="7"/>
  <c r="E69" i="7" s="1"/>
  <c r="F69" i="7" s="1"/>
  <c r="C63" i="7"/>
  <c r="D63" i="7"/>
  <c r="H51" i="7"/>
  <c r="H48" i="7"/>
  <c r="H45" i="7"/>
  <c r="H42" i="7"/>
  <c r="C31" i="7"/>
  <c r="D31" i="7"/>
  <c r="H19" i="7"/>
  <c r="C11" i="7"/>
  <c r="D11" i="7"/>
  <c r="E11" i="7" s="1"/>
  <c r="F11" i="7" s="1"/>
  <c r="H8" i="7"/>
  <c r="H291" i="7"/>
  <c r="C285" i="7"/>
  <c r="D285" i="7"/>
  <c r="C282" i="7"/>
  <c r="D282" i="7"/>
  <c r="E282" i="7" s="1"/>
  <c r="F282" i="7" s="1"/>
  <c r="H278" i="7"/>
  <c r="H268" i="7"/>
  <c r="H265" i="7"/>
  <c r="C262" i="7"/>
  <c r="D262" i="7"/>
  <c r="H248" i="7"/>
  <c r="H238" i="7"/>
  <c r="C235" i="7"/>
  <c r="H231" i="7"/>
  <c r="C228" i="7"/>
  <c r="C225" i="7"/>
  <c r="D225" i="7"/>
  <c r="H221" i="7"/>
  <c r="H218" i="7"/>
  <c r="D208" i="7"/>
  <c r="C208" i="7"/>
  <c r="H204" i="7"/>
  <c r="H201" i="7"/>
  <c r="C198" i="7"/>
  <c r="D198" i="7"/>
  <c r="H191" i="7"/>
  <c r="H184" i="7"/>
  <c r="C181" i="7"/>
  <c r="D181" i="7"/>
  <c r="E181" i="7" s="1"/>
  <c r="F181" i="7" s="1"/>
  <c r="C178" i="7"/>
  <c r="D178" i="7"/>
  <c r="E178" i="7" s="1"/>
  <c r="F178" i="7" s="1"/>
  <c r="D171" i="7"/>
  <c r="C171" i="7"/>
  <c r="H512" i="7"/>
  <c r="C509" i="7"/>
  <c r="D509" i="7"/>
  <c r="H502" i="7"/>
  <c r="H492" i="7"/>
  <c r="H489" i="7"/>
  <c r="D486" i="7"/>
  <c r="C486" i="7"/>
  <c r="H482" i="7"/>
  <c r="H479" i="7"/>
  <c r="D476" i="7"/>
  <c r="C476" i="7"/>
  <c r="H469" i="7"/>
  <c r="D466" i="7"/>
  <c r="E466" i="7" s="1"/>
  <c r="F466" i="7" s="1"/>
  <c r="C466" i="7"/>
  <c r="H459" i="7"/>
  <c r="H449" i="7"/>
  <c r="D424" i="7"/>
  <c r="C424" i="7"/>
  <c r="H420" i="7"/>
  <c r="H410" i="7"/>
  <c r="D397" i="7"/>
  <c r="C397" i="7"/>
  <c r="D357" i="7"/>
  <c r="C357" i="7"/>
  <c r="H333" i="7"/>
  <c r="H683" i="7"/>
  <c r="H152" i="7"/>
  <c r="C115" i="7"/>
  <c r="D115" i="7"/>
  <c r="E115" i="7" s="1"/>
  <c r="F115" i="7" s="1"/>
  <c r="H66" i="7"/>
  <c r="C55" i="7"/>
  <c r="D55" i="7"/>
  <c r="H40" i="7"/>
  <c r="H14" i="7"/>
  <c r="C289" i="7"/>
  <c r="D289" i="7"/>
  <c r="E289" i="7" s="1"/>
  <c r="F289" i="7" s="1"/>
  <c r="H266" i="7"/>
  <c r="H249" i="7"/>
  <c r="H232" i="7"/>
  <c r="H215" i="7"/>
  <c r="D199" i="7"/>
  <c r="C199" i="7"/>
  <c r="H188" i="7"/>
  <c r="H523" i="7"/>
  <c r="H496" i="7"/>
  <c r="H483" i="7"/>
  <c r="D457" i="7"/>
  <c r="C457" i="7"/>
  <c r="D447" i="7"/>
  <c r="E447" i="7" s="1"/>
  <c r="F447" i="7" s="1"/>
  <c r="C447" i="7"/>
  <c r="H407" i="7"/>
  <c r="D370" i="7"/>
  <c r="E370" i="7" s="1"/>
  <c r="F370" i="7" s="1"/>
  <c r="C370" i="7"/>
  <c r="H168" i="7"/>
  <c r="H165" i="7"/>
  <c r="H162" i="7"/>
  <c r="H151" i="7"/>
  <c r="H148" i="7"/>
  <c r="H145" i="7"/>
  <c r="H142" i="7"/>
  <c r="H131" i="7"/>
  <c r="H128" i="7"/>
  <c r="H125" i="7"/>
  <c r="H122" i="7"/>
  <c r="H111" i="7"/>
  <c r="H108" i="7"/>
  <c r="C103" i="7"/>
  <c r="D103" i="7"/>
  <c r="E103" i="7" s="1"/>
  <c r="F103" i="7" s="1"/>
  <c r="H100" i="7"/>
  <c r="H97" i="7"/>
  <c r="H94" i="7"/>
  <c r="C83" i="7"/>
  <c r="D83" i="7"/>
  <c r="H71" i="7"/>
  <c r="H68" i="7"/>
  <c r="H65" i="7"/>
  <c r="H62" i="7"/>
  <c r="C51" i="7"/>
  <c r="D51" i="7"/>
  <c r="H39" i="7"/>
  <c r="H36" i="7"/>
  <c r="H33" i="7"/>
  <c r="H30" i="7"/>
  <c r="D25" i="7"/>
  <c r="E25" i="7" s="1"/>
  <c r="F25" i="7" s="1"/>
  <c r="C19" i="7"/>
  <c r="D19" i="7"/>
  <c r="E19" i="7" s="1"/>
  <c r="F19" i="7" s="1"/>
  <c r="H16" i="7"/>
  <c r="H13" i="7"/>
  <c r="H10" i="7"/>
  <c r="H284" i="7"/>
  <c r="H281" i="7"/>
  <c r="C278" i="7"/>
  <c r="D278" i="7"/>
  <c r="E278" i="7" s="1"/>
  <c r="F278" i="7" s="1"/>
  <c r="H271" i="7"/>
  <c r="C265" i="7"/>
  <c r="D265" i="7"/>
  <c r="H261" i="7"/>
  <c r="H258" i="7"/>
  <c r="D248" i="7"/>
  <c r="C248" i="7"/>
  <c r="H244" i="7"/>
  <c r="H241" i="7"/>
  <c r="C238" i="7"/>
  <c r="D238" i="7"/>
  <c r="H224" i="7"/>
  <c r="H214" i="7"/>
  <c r="H207" i="7"/>
  <c r="C201" i="7"/>
  <c r="D201" i="7"/>
  <c r="E201" i="7" s="1"/>
  <c r="F201" i="7" s="1"/>
  <c r="D191" i="7"/>
  <c r="E191" i="7" s="1"/>
  <c r="F191" i="7" s="1"/>
  <c r="C191" i="7"/>
  <c r="H187" i="7"/>
  <c r="H180" i="7"/>
  <c r="C174" i="7"/>
  <c r="D174" i="7"/>
  <c r="E174" i="7" s="1"/>
  <c r="F174" i="7" s="1"/>
  <c r="H515" i="7"/>
  <c r="D512" i="7"/>
  <c r="C512" i="7"/>
  <c r="H505" i="7"/>
  <c r="H495" i="7"/>
  <c r="D492" i="7"/>
  <c r="C492" i="7"/>
  <c r="D479" i="7"/>
  <c r="E479" i="7" s="1"/>
  <c r="F479" i="7" s="1"/>
  <c r="C479" i="7"/>
  <c r="H462" i="7"/>
  <c r="D459" i="7"/>
  <c r="E459" i="7" s="1"/>
  <c r="F459" i="7" s="1"/>
  <c r="C459" i="7"/>
  <c r="H452" i="7"/>
  <c r="D449" i="7"/>
  <c r="C449" i="7"/>
  <c r="D433" i="7"/>
  <c r="E433" i="7" s="1"/>
  <c r="F433" i="7" s="1"/>
  <c r="C433" i="7"/>
  <c r="H426" i="7"/>
  <c r="H416" i="7"/>
  <c r="H393" i="7"/>
  <c r="D391" i="7"/>
  <c r="C391" i="7"/>
  <c r="D353" i="7"/>
  <c r="E353" i="7" s="1"/>
  <c r="F353" i="7" s="1"/>
  <c r="C353" i="7"/>
  <c r="H346" i="7"/>
  <c r="H339" i="7"/>
  <c r="H132" i="7"/>
  <c r="C107" i="7"/>
  <c r="D107" i="7"/>
  <c r="H72" i="7"/>
  <c r="C286" i="7"/>
  <c r="D286" i="7"/>
  <c r="E286" i="7" s="1"/>
  <c r="F286" i="7" s="1"/>
  <c r="H269" i="7"/>
  <c r="D256" i="7"/>
  <c r="E256" i="7" s="1"/>
  <c r="F256" i="7" s="1"/>
  <c r="C256" i="7"/>
  <c r="C246" i="7"/>
  <c r="D246" i="7"/>
  <c r="H222" i="7"/>
  <c r="C209" i="7"/>
  <c r="D209" i="7"/>
  <c r="E209" i="7" s="1"/>
  <c r="F209" i="7" s="1"/>
  <c r="D510" i="7"/>
  <c r="E510" i="7" s="1"/>
  <c r="F510" i="7" s="1"/>
  <c r="C510" i="7"/>
  <c r="H493" i="7"/>
  <c r="D380" i="7"/>
  <c r="C380" i="7"/>
  <c r="C168" i="7"/>
  <c r="C165" i="7"/>
  <c r="C162" i="7"/>
  <c r="H159" i="7"/>
  <c r="C151" i="7"/>
  <c r="D151" i="7"/>
  <c r="E151" i="7" s="1"/>
  <c r="F151" i="7" s="1"/>
  <c r="C148" i="7"/>
  <c r="C145" i="7"/>
  <c r="C142" i="7"/>
  <c r="H139" i="7"/>
  <c r="H136" i="7"/>
  <c r="C131" i="7"/>
  <c r="D131" i="7"/>
  <c r="E131" i="7" s="1"/>
  <c r="F131" i="7" s="1"/>
  <c r="C128" i="7"/>
  <c r="E128" i="7" s="1"/>
  <c r="F128" i="7" s="1"/>
  <c r="C125" i="7"/>
  <c r="C122" i="7"/>
  <c r="H119" i="7"/>
  <c r="H116" i="7"/>
  <c r="H113" i="7"/>
  <c r="C111" i="7"/>
  <c r="D111" i="7"/>
  <c r="E111" i="7" s="1"/>
  <c r="F111" i="7" s="1"/>
  <c r="H105" i="7"/>
  <c r="H102" i="7"/>
  <c r="C100" i="7"/>
  <c r="C97" i="7"/>
  <c r="E97" i="7" s="1"/>
  <c r="F97" i="7" s="1"/>
  <c r="C94" i="7"/>
  <c r="H91" i="7"/>
  <c r="H88" i="7"/>
  <c r="H85" i="7"/>
  <c r="H82" i="7"/>
  <c r="C71" i="7"/>
  <c r="D71" i="7"/>
  <c r="C68" i="7"/>
  <c r="C65" i="7"/>
  <c r="C62" i="7"/>
  <c r="H59" i="7"/>
  <c r="H53" i="7"/>
  <c r="H50" i="7"/>
  <c r="D45" i="7"/>
  <c r="E45" i="7" s="1"/>
  <c r="F45" i="7" s="1"/>
  <c r="C39" i="7"/>
  <c r="D39" i="7"/>
  <c r="C36" i="7"/>
  <c r="C30" i="7"/>
  <c r="H27" i="7"/>
  <c r="H24" i="7"/>
  <c r="H21" i="7"/>
  <c r="H18" i="7"/>
  <c r="C16" i="7"/>
  <c r="H287" i="7"/>
  <c r="C284" i="7"/>
  <c r="C281" i="7"/>
  <c r="D281" i="7"/>
  <c r="E281" i="7" s="1"/>
  <c r="F281" i="7" s="1"/>
  <c r="H277" i="7"/>
  <c r="H274" i="7"/>
  <c r="H264" i="7"/>
  <c r="H254" i="7"/>
  <c r="C251" i="7"/>
  <c r="H247" i="7"/>
  <c r="C244" i="7"/>
  <c r="E244" i="7" s="1"/>
  <c r="F244" i="7" s="1"/>
  <c r="C241" i="7"/>
  <c r="D241" i="7"/>
  <c r="E241" i="7" s="1"/>
  <c r="F241" i="7" s="1"/>
  <c r="H237" i="7"/>
  <c r="H234" i="7"/>
  <c r="D224" i="7"/>
  <c r="C224" i="7"/>
  <c r="H220" i="7"/>
  <c r="H217" i="7"/>
  <c r="C214" i="7"/>
  <c r="D214" i="7"/>
  <c r="E214" i="7" s="1"/>
  <c r="F214" i="7" s="1"/>
  <c r="H200" i="7"/>
  <c r="C197" i="7"/>
  <c r="D197" i="7"/>
  <c r="C194" i="7"/>
  <c r="D194" i="7"/>
  <c r="H190" i="7"/>
  <c r="C187" i="7"/>
  <c r="C177" i="7"/>
  <c r="D177" i="7"/>
  <c r="C170" i="7"/>
  <c r="D170" i="7"/>
  <c r="H518" i="7"/>
  <c r="D515" i="7"/>
  <c r="C515" i="7"/>
  <c r="E502" i="7"/>
  <c r="F502" i="7" s="1"/>
  <c r="H498" i="7"/>
  <c r="D495" i="7"/>
  <c r="E495" i="7" s="1"/>
  <c r="F495" i="7" s="1"/>
  <c r="C495" i="7"/>
  <c r="H488" i="7"/>
  <c r="C485" i="7"/>
  <c r="D485" i="7"/>
  <c r="H468" i="7"/>
  <c r="C465" i="7"/>
  <c r="D465" i="7"/>
  <c r="E465" i="7" s="1"/>
  <c r="F465" i="7" s="1"/>
  <c r="H455" i="7"/>
  <c r="D452" i="7"/>
  <c r="C452" i="7"/>
  <c r="D442" i="7"/>
  <c r="C442" i="7"/>
  <c r="H432" i="7"/>
  <c r="D423" i="7"/>
  <c r="C423" i="7"/>
  <c r="H419" i="7"/>
  <c r="H399" i="7"/>
  <c r="H387" i="7"/>
  <c r="H384" i="7"/>
  <c r="D372" i="7"/>
  <c r="C372" i="7"/>
  <c r="D356" i="7"/>
  <c r="C356" i="7"/>
  <c r="H315" i="7"/>
  <c r="H686" i="7"/>
  <c r="H682" i="7"/>
  <c r="H678" i="7"/>
  <c r="H626" i="7"/>
  <c r="H622" i="7"/>
  <c r="H618" i="7"/>
  <c r="H605" i="7"/>
  <c r="H592" i="7"/>
  <c r="H579" i="7"/>
  <c r="D572" i="7"/>
  <c r="C572" i="7"/>
  <c r="H568" i="7"/>
  <c r="H565" i="7"/>
  <c r="H561" i="7"/>
  <c r="H545" i="7"/>
  <c r="H541" i="7"/>
  <c r="H538" i="7"/>
  <c r="D535" i="7"/>
  <c r="C535" i="7"/>
  <c r="H531" i="7"/>
  <c r="H528" i="7"/>
  <c r="H43" i="7"/>
  <c r="H252" i="7"/>
  <c r="H205" i="7"/>
  <c r="H185" i="7"/>
  <c r="H513" i="7"/>
  <c r="D500" i="7"/>
  <c r="C500" i="7"/>
  <c r="H440" i="7"/>
  <c r="H401" i="7"/>
  <c r="H354" i="7"/>
  <c r="C159" i="7"/>
  <c r="D159" i="7"/>
  <c r="H156" i="7"/>
  <c r="H153" i="7"/>
  <c r="H150" i="7"/>
  <c r="C139" i="7"/>
  <c r="D139" i="7"/>
  <c r="E139" i="7" s="1"/>
  <c r="F139" i="7" s="1"/>
  <c r="C136" i="7"/>
  <c r="H133" i="7"/>
  <c r="H130" i="7"/>
  <c r="C119" i="7"/>
  <c r="D119" i="7"/>
  <c r="C116" i="7"/>
  <c r="C113" i="7"/>
  <c r="H110" i="7"/>
  <c r="C108" i="7"/>
  <c r="E108" i="7" s="1"/>
  <c r="F108" i="7" s="1"/>
  <c r="C105" i="7"/>
  <c r="C91" i="7"/>
  <c r="D91" i="7"/>
  <c r="C88" i="7"/>
  <c r="C85" i="7"/>
  <c r="C82" i="7"/>
  <c r="H79" i="7"/>
  <c r="H76" i="7"/>
  <c r="H73" i="7"/>
  <c r="H70" i="7"/>
  <c r="C59" i="7"/>
  <c r="D59" i="7"/>
  <c r="C56" i="7"/>
  <c r="C53" i="7"/>
  <c r="C50" i="7"/>
  <c r="E50" i="7" s="1"/>
  <c r="F50" i="7" s="1"/>
  <c r="H47" i="7"/>
  <c r="H44" i="7"/>
  <c r="H41" i="7"/>
  <c r="H38" i="7"/>
  <c r="D33" i="7"/>
  <c r="E33" i="7" s="1"/>
  <c r="F33" i="7" s="1"/>
  <c r="C27" i="7"/>
  <c r="D27" i="7"/>
  <c r="E27" i="7" s="1"/>
  <c r="F27" i="7" s="1"/>
  <c r="C24" i="7"/>
  <c r="D13" i="7"/>
  <c r="E13" i="7" s="1"/>
  <c r="F13" i="7" s="1"/>
  <c r="C10" i="7"/>
  <c r="E10" i="7" s="1"/>
  <c r="F10" i="7" s="1"/>
  <c r="H7" i="7"/>
  <c r="H290" i="7"/>
  <c r="C287" i="7"/>
  <c r="H280" i="7"/>
  <c r="H267" i="7"/>
  <c r="D264" i="7"/>
  <c r="E264" i="7" s="1"/>
  <c r="F264" i="7" s="1"/>
  <c r="C264" i="7"/>
  <c r="H260" i="7"/>
  <c r="H257" i="7"/>
  <c r="C254" i="7"/>
  <c r="D254" i="7"/>
  <c r="H240" i="7"/>
  <c r="H230" i="7"/>
  <c r="C227" i="7"/>
  <c r="H223" i="7"/>
  <c r="C220" i="7"/>
  <c r="C217" i="7"/>
  <c r="D217" i="7"/>
  <c r="H213" i="7"/>
  <c r="H210" i="7"/>
  <c r="H203" i="7"/>
  <c r="C200" i="7"/>
  <c r="H196" i="7"/>
  <c r="H193" i="7"/>
  <c r="C190" i="7"/>
  <c r="D190" i="7"/>
  <c r="H183" i="7"/>
  <c r="C173" i="7"/>
  <c r="D173" i="7"/>
  <c r="H524" i="7"/>
  <c r="H521" i="7"/>
  <c r="D518" i="7"/>
  <c r="C518" i="7"/>
  <c r="H504" i="7"/>
  <c r="H501" i="7"/>
  <c r="D498" i="7"/>
  <c r="C498" i="7"/>
  <c r="D488" i="7"/>
  <c r="E488" i="7" s="1"/>
  <c r="F488" i="7" s="1"/>
  <c r="C488" i="7"/>
  <c r="H481" i="7"/>
  <c r="H471" i="7"/>
  <c r="D468" i="7"/>
  <c r="C468" i="7"/>
  <c r="H461" i="7"/>
  <c r="D455" i="7"/>
  <c r="E455" i="7" s="1"/>
  <c r="F455" i="7" s="1"/>
  <c r="C455" i="7"/>
  <c r="D399" i="7"/>
  <c r="E399" i="7" s="1"/>
  <c r="F399" i="7" s="1"/>
  <c r="C399" i="7"/>
  <c r="H368" i="7"/>
  <c r="H365" i="7"/>
  <c r="D359" i="7"/>
  <c r="C359" i="7"/>
  <c r="H295" i="7"/>
  <c r="H651" i="7"/>
  <c r="H149" i="7"/>
  <c r="H126" i="7"/>
  <c r="H101" i="7"/>
  <c r="C23" i="7"/>
  <c r="D23" i="7"/>
  <c r="H272" i="7"/>
  <c r="H202" i="7"/>
  <c r="H175" i="7"/>
  <c r="H450" i="7"/>
  <c r="H320" i="7"/>
  <c r="H167" i="7"/>
  <c r="H164" i="7"/>
  <c r="H161" i="7"/>
  <c r="H158" i="7"/>
  <c r="H147" i="7"/>
  <c r="H144" i="7"/>
  <c r="H141" i="7"/>
  <c r="H138" i="7"/>
  <c r="H127" i="7"/>
  <c r="H124" i="7"/>
  <c r="H121" i="7"/>
  <c r="H118" i="7"/>
  <c r="H99" i="7"/>
  <c r="H96" i="7"/>
  <c r="H93" i="7"/>
  <c r="H90" i="7"/>
  <c r="C79" i="7"/>
  <c r="D79" i="7"/>
  <c r="H67" i="7"/>
  <c r="H64" i="7"/>
  <c r="H61" i="7"/>
  <c r="H58" i="7"/>
  <c r="C47" i="7"/>
  <c r="D47" i="7"/>
  <c r="E47" i="7" s="1"/>
  <c r="F47" i="7" s="1"/>
  <c r="H35" i="7"/>
  <c r="H32" i="7"/>
  <c r="H29" i="7"/>
  <c r="H26" i="7"/>
  <c r="D21" i="7"/>
  <c r="E21" i="7" s="1"/>
  <c r="F21" i="7" s="1"/>
  <c r="H15" i="7"/>
  <c r="H12" i="7"/>
  <c r="C7" i="7"/>
  <c r="D7" i="7"/>
  <c r="C290" i="7"/>
  <c r="D290" i="7"/>
  <c r="H283" i="7"/>
  <c r="D280" i="7"/>
  <c r="C280" i="7"/>
  <c r="H276" i="7"/>
  <c r="H273" i="7"/>
  <c r="H270" i="7"/>
  <c r="H263" i="7"/>
  <c r="C257" i="7"/>
  <c r="D257" i="7"/>
  <c r="H253" i="7"/>
  <c r="H250" i="7"/>
  <c r="D240" i="7"/>
  <c r="C240" i="7"/>
  <c r="H236" i="7"/>
  <c r="H233" i="7"/>
  <c r="C230" i="7"/>
  <c r="D230" i="7"/>
  <c r="H216" i="7"/>
  <c r="H206" i="7"/>
  <c r="E200" i="7"/>
  <c r="F200" i="7" s="1"/>
  <c r="C193" i="7"/>
  <c r="D193" i="7"/>
  <c r="D183" i="7"/>
  <c r="C183" i="7"/>
  <c r="H179" i="7"/>
  <c r="H172" i="7"/>
  <c r="H507" i="7"/>
  <c r="D504" i="7"/>
  <c r="C504" i="7"/>
  <c r="H474" i="7"/>
  <c r="D471" i="7"/>
  <c r="C471" i="7"/>
  <c r="D461" i="7"/>
  <c r="C461" i="7"/>
  <c r="H444" i="7"/>
  <c r="H438" i="7"/>
  <c r="H435" i="7"/>
  <c r="H418" i="7"/>
  <c r="H412" i="7"/>
  <c r="H408" i="7"/>
  <c r="D405" i="7"/>
  <c r="E405" i="7" s="1"/>
  <c r="F405" i="7" s="1"/>
  <c r="C405" i="7"/>
  <c r="H395" i="7"/>
  <c r="H392" i="7"/>
  <c r="H377" i="7"/>
  <c r="D371" i="7"/>
  <c r="C371" i="7"/>
  <c r="H301" i="7"/>
  <c r="H146" i="7"/>
  <c r="C135" i="7"/>
  <c r="D135" i="7"/>
  <c r="E135" i="7" s="1"/>
  <c r="F135" i="7" s="1"/>
  <c r="H109" i="7"/>
  <c r="C87" i="7"/>
  <c r="D87" i="7"/>
  <c r="H69" i="7"/>
  <c r="H34" i="7"/>
  <c r="H17" i="7"/>
  <c r="H195" i="7"/>
  <c r="C182" i="7"/>
  <c r="D182" i="7"/>
  <c r="E182" i="7" s="1"/>
  <c r="F182" i="7" s="1"/>
  <c r="D520" i="7"/>
  <c r="E520" i="7" s="1"/>
  <c r="F520" i="7" s="1"/>
  <c r="C520" i="7"/>
  <c r="H443" i="7"/>
  <c r="H411" i="7"/>
  <c r="H367" i="7"/>
  <c r="H701" i="7"/>
  <c r="H709" i="7"/>
  <c r="H549" i="7"/>
  <c r="H562" i="7"/>
  <c r="H576" i="7"/>
  <c r="H611" i="7"/>
  <c r="H702" i="7"/>
  <c r="H710" i="7"/>
  <c r="H525" i="7"/>
  <c r="H552" i="7"/>
  <c r="H563" i="7"/>
  <c r="H589" i="7"/>
  <c r="H703" i="7"/>
  <c r="H711" i="7"/>
  <c r="H704" i="7"/>
  <c r="H712" i="7"/>
  <c r="H705" i="7"/>
  <c r="H713" i="7"/>
  <c r="H706" i="7"/>
  <c r="H714" i="7"/>
  <c r="H707" i="7"/>
  <c r="H571" i="7"/>
  <c r="H662" i="7"/>
  <c r="H379" i="7"/>
  <c r="H585" i="7"/>
  <c r="H673" i="7"/>
  <c r="H304" i="7"/>
  <c r="H405" i="7"/>
  <c r="H609" i="7"/>
  <c r="H692" i="7"/>
  <c r="H619" i="7"/>
  <c r="H700" i="7"/>
  <c r="H329" i="7"/>
  <c r="H533" i="7"/>
  <c r="H630" i="7"/>
  <c r="H708" i="7"/>
  <c r="H546" i="7"/>
  <c r="H641" i="7"/>
  <c r="H6" i="7"/>
  <c r="I6" i="7" s="1"/>
  <c r="I7" i="7" s="1"/>
  <c r="C167" i="7"/>
  <c r="D167" i="7"/>
  <c r="E167" i="7" s="1"/>
  <c r="F167" i="7" s="1"/>
  <c r="C164" i="7"/>
  <c r="C161" i="7"/>
  <c r="E161" i="7" s="1"/>
  <c r="F161" i="7" s="1"/>
  <c r="D153" i="7"/>
  <c r="E153" i="7" s="1"/>
  <c r="F153" i="7" s="1"/>
  <c r="C147" i="7"/>
  <c r="D147" i="7"/>
  <c r="C144" i="7"/>
  <c r="C141" i="7"/>
  <c r="C138" i="7"/>
  <c r="H135" i="7"/>
  <c r="C127" i="7"/>
  <c r="D127" i="7"/>
  <c r="E127" i="7" s="1"/>
  <c r="F127" i="7" s="1"/>
  <c r="C124" i="7"/>
  <c r="C121" i="7"/>
  <c r="E121" i="7" s="1"/>
  <c r="F121" i="7" s="1"/>
  <c r="C118" i="7"/>
  <c r="H115" i="7"/>
  <c r="H112" i="7"/>
  <c r="H107" i="7"/>
  <c r="H104" i="7"/>
  <c r="C99" i="7"/>
  <c r="D99" i="7"/>
  <c r="C96" i="7"/>
  <c r="E96" i="7" s="1"/>
  <c r="F96" i="7" s="1"/>
  <c r="C93" i="7"/>
  <c r="C90" i="7"/>
  <c r="H87" i="7"/>
  <c r="H84" i="7"/>
  <c r="H81" i="7"/>
  <c r="H78" i="7"/>
  <c r="C67" i="7"/>
  <c r="D67" i="7"/>
  <c r="C64" i="7"/>
  <c r="C61" i="7"/>
  <c r="C58" i="7"/>
  <c r="H55" i="7"/>
  <c r="H52" i="7"/>
  <c r="H49" i="7"/>
  <c r="H46" i="7"/>
  <c r="C35" i="7"/>
  <c r="D35" i="7"/>
  <c r="C32" i="7"/>
  <c r="C29" i="7"/>
  <c r="C26" i="7"/>
  <c r="E26" i="7" s="1"/>
  <c r="F26" i="7" s="1"/>
  <c r="H23" i="7"/>
  <c r="H20" i="7"/>
  <c r="C15" i="7"/>
  <c r="D15" i="7"/>
  <c r="C12" i="7"/>
  <c r="H9" i="7"/>
  <c r="H292" i="7"/>
  <c r="H289" i="7"/>
  <c r="H286" i="7"/>
  <c r="C283" i="7"/>
  <c r="H279" i="7"/>
  <c r="C276" i="7"/>
  <c r="E276" i="7" s="1"/>
  <c r="F276" i="7" s="1"/>
  <c r="C273" i="7"/>
  <c r="D273" i="7"/>
  <c r="C270" i="7"/>
  <c r="D270" i="7"/>
  <c r="E270" i="7" s="1"/>
  <c r="F270" i="7" s="1"/>
  <c r="H256" i="7"/>
  <c r="H246" i="7"/>
  <c r="C243" i="7"/>
  <c r="H239" i="7"/>
  <c r="C236" i="7"/>
  <c r="C233" i="7"/>
  <c r="D233" i="7"/>
  <c r="E233" i="7" s="1"/>
  <c r="F233" i="7" s="1"/>
  <c r="H229" i="7"/>
  <c r="D216" i="7"/>
  <c r="C216" i="7"/>
  <c r="H212" i="7"/>
  <c r="H209" i="7"/>
  <c r="C206" i="7"/>
  <c r="D206" i="7"/>
  <c r="H199" i="7"/>
  <c r="C189" i="7"/>
  <c r="D189" i="7"/>
  <c r="E189" i="7" s="1"/>
  <c r="F189" i="7" s="1"/>
  <c r="C186" i="7"/>
  <c r="D186" i="7"/>
  <c r="H182" i="7"/>
  <c r="C179" i="7"/>
  <c r="H520" i="7"/>
  <c r="C517" i="7"/>
  <c r="D517" i="7"/>
  <c r="E517" i="7" s="1"/>
  <c r="F517" i="7" s="1"/>
  <c r="H510" i="7"/>
  <c r="D507" i="7"/>
  <c r="C507" i="7"/>
  <c r="H500" i="7"/>
  <c r="C497" i="7"/>
  <c r="D497" i="7"/>
  <c r="H490" i="7"/>
  <c r="H480" i="7"/>
  <c r="H477" i="7"/>
  <c r="D474" i="7"/>
  <c r="E474" i="7" s="1"/>
  <c r="F474" i="7" s="1"/>
  <c r="C474" i="7"/>
  <c r="D464" i="7"/>
  <c r="C464" i="7"/>
  <c r="H447" i="7"/>
  <c r="D444" i="7"/>
  <c r="C444" i="7"/>
  <c r="D435" i="7"/>
  <c r="E435" i="7" s="1"/>
  <c r="F435" i="7" s="1"/>
  <c r="C435" i="7"/>
  <c r="D418" i="7"/>
  <c r="C418" i="7"/>
  <c r="H380" i="7"/>
  <c r="D377" i="7"/>
  <c r="C377" i="7"/>
  <c r="H341" i="7"/>
  <c r="H314" i="7"/>
  <c r="H311" i="7"/>
  <c r="H307" i="7"/>
  <c r="H597" i="7"/>
  <c r="H259" i="7"/>
  <c r="C253" i="7"/>
  <c r="D253" i="7"/>
  <c r="E253" i="7" s="1"/>
  <c r="F253" i="7" s="1"/>
  <c r="C250" i="7"/>
  <c r="D250" i="7"/>
  <c r="E250" i="7" s="1"/>
  <c r="F250" i="7" s="1"/>
  <c r="H243" i="7"/>
  <c r="C237" i="7"/>
  <c r="D237" i="7"/>
  <c r="C234" i="7"/>
  <c r="D234" i="7"/>
  <c r="H227" i="7"/>
  <c r="C221" i="7"/>
  <c r="D221" i="7"/>
  <c r="E221" i="7" s="1"/>
  <c r="F221" i="7" s="1"/>
  <c r="C218" i="7"/>
  <c r="D218" i="7"/>
  <c r="H211" i="7"/>
  <c r="C205" i="7"/>
  <c r="D205" i="7"/>
  <c r="C202" i="7"/>
  <c r="D202" i="7"/>
  <c r="E202" i="7" s="1"/>
  <c r="F202" i="7" s="1"/>
  <c r="H192" i="7"/>
  <c r="H189" i="7"/>
  <c r="H186" i="7"/>
  <c r="H176" i="7"/>
  <c r="H173" i="7"/>
  <c r="H170" i="7"/>
  <c r="H522" i="7"/>
  <c r="H519" i="7"/>
  <c r="H516" i="7"/>
  <c r="C505" i="7"/>
  <c r="D505" i="7"/>
  <c r="H499" i="7"/>
  <c r="H485" i="7"/>
  <c r="C477" i="7"/>
  <c r="D477" i="7"/>
  <c r="E477" i="7" s="1"/>
  <c r="F477" i="7" s="1"/>
  <c r="H465" i="7"/>
  <c r="H454" i="7"/>
  <c r="H451" i="7"/>
  <c r="H448" i="7"/>
  <c r="H445" i="7"/>
  <c r="H434" i="7"/>
  <c r="C431" i="7"/>
  <c r="C428" i="7"/>
  <c r="H425" i="7"/>
  <c r="H422" i="7"/>
  <c r="D419" i="7"/>
  <c r="C419" i="7"/>
  <c r="C416" i="7"/>
  <c r="H413" i="7"/>
  <c r="D401" i="7"/>
  <c r="C401" i="7"/>
  <c r="D384" i="7"/>
  <c r="E384" i="7" s="1"/>
  <c r="F384" i="7" s="1"/>
  <c r="C384" i="7"/>
  <c r="H381" i="7"/>
  <c r="C373" i="7"/>
  <c r="H369" i="7"/>
  <c r="C367" i="7"/>
  <c r="H364" i="7"/>
  <c r="H361" i="7"/>
  <c r="H355" i="7"/>
  <c r="H352" i="7"/>
  <c r="H342" i="7"/>
  <c r="D339" i="7"/>
  <c r="C339" i="7"/>
  <c r="D333" i="7"/>
  <c r="C333" i="7"/>
  <c r="D324" i="7"/>
  <c r="E324" i="7" s="1"/>
  <c r="F324" i="7" s="1"/>
  <c r="C324" i="7"/>
  <c r="D320" i="7"/>
  <c r="C320" i="7"/>
  <c r="C307" i="7"/>
  <c r="D301" i="7"/>
  <c r="C301" i="7"/>
  <c r="H689" i="7"/>
  <c r="H674" i="7"/>
  <c r="H664" i="7"/>
  <c r="H661" i="7"/>
  <c r="H657" i="7"/>
  <c r="H653" i="7"/>
  <c r="H649" i="7"/>
  <c r="H645" i="7"/>
  <c r="H642" i="7"/>
  <c r="H615" i="7"/>
  <c r="H608" i="7"/>
  <c r="D605" i="7"/>
  <c r="C605" i="7"/>
  <c r="H601" i="7"/>
  <c r="H558" i="7"/>
  <c r="H554" i="7"/>
  <c r="H442" i="7"/>
  <c r="D434" i="7"/>
  <c r="E434" i="7" s="1"/>
  <c r="F434" i="7" s="1"/>
  <c r="C434" i="7"/>
  <c r="H409" i="7"/>
  <c r="H403" i="7"/>
  <c r="H400" i="7"/>
  <c r="H397" i="7"/>
  <c r="H389" i="7"/>
  <c r="H383" i="7"/>
  <c r="H378" i="7"/>
  <c r="H375" i="7"/>
  <c r="E367" i="7"/>
  <c r="F367" i="7" s="1"/>
  <c r="H349" i="7"/>
  <c r="H345" i="7"/>
  <c r="H338" i="7"/>
  <c r="H323" i="7"/>
  <c r="H313" i="7"/>
  <c r="H297" i="7"/>
  <c r="H698" i="7"/>
  <c r="H695" i="7"/>
  <c r="H685" i="7"/>
  <c r="H681" i="7"/>
  <c r="H677" i="7"/>
  <c r="H670" i="7"/>
  <c r="H667" i="7"/>
  <c r="D653" i="7"/>
  <c r="E653" i="7" s="1"/>
  <c r="F653" i="7" s="1"/>
  <c r="C653" i="7"/>
  <c r="H638" i="7"/>
  <c r="H632" i="7"/>
  <c r="H629" i="7"/>
  <c r="H625" i="7"/>
  <c r="H621" i="7"/>
  <c r="H594" i="7"/>
  <c r="H587" i="7"/>
  <c r="H581" i="7"/>
  <c r="H578" i="7"/>
  <c r="D551" i="7"/>
  <c r="C551" i="7"/>
  <c r="H547" i="7"/>
  <c r="H544" i="7"/>
  <c r="C513" i="7"/>
  <c r="D513" i="7"/>
  <c r="E513" i="7" s="1"/>
  <c r="F513" i="7" s="1"/>
  <c r="C493" i="7"/>
  <c r="D493" i="7"/>
  <c r="H487" i="7"/>
  <c r="H484" i="7"/>
  <c r="H473" i="7"/>
  <c r="H470" i="7"/>
  <c r="H467" i="7"/>
  <c r="H464" i="7"/>
  <c r="H456" i="7"/>
  <c r="H453" i="7"/>
  <c r="H439" i="7"/>
  <c r="H436" i="7"/>
  <c r="H433" i="7"/>
  <c r="H427" i="7"/>
  <c r="H421" i="7"/>
  <c r="H415" i="7"/>
  <c r="D409" i="7"/>
  <c r="E409" i="7" s="1"/>
  <c r="F409" i="7" s="1"/>
  <c r="C409" i="7"/>
  <c r="D400" i="7"/>
  <c r="C400" i="7"/>
  <c r="H394" i="7"/>
  <c r="H391" i="7"/>
  <c r="H386" i="7"/>
  <c r="H372" i="7"/>
  <c r="D361" i="7"/>
  <c r="C361" i="7"/>
  <c r="D349" i="7"/>
  <c r="C349" i="7"/>
  <c r="D345" i="7"/>
  <c r="E345" i="7" s="1"/>
  <c r="F345" i="7" s="1"/>
  <c r="C345" i="7"/>
  <c r="D338" i="7"/>
  <c r="C338" i="7"/>
  <c r="C332" i="7"/>
  <c r="E332" i="7" s="1"/>
  <c r="F332" i="7" s="1"/>
  <c r="C329" i="7"/>
  <c r="E329" i="7" s="1"/>
  <c r="F329" i="7" s="1"/>
  <c r="H326" i="7"/>
  <c r="D323" i="7"/>
  <c r="C323" i="7"/>
  <c r="D310" i="7"/>
  <c r="C310" i="7"/>
  <c r="H306" i="7"/>
  <c r="C698" i="7"/>
  <c r="D698" i="7"/>
  <c r="D689" i="7"/>
  <c r="C689" i="7"/>
  <c r="H656" i="7"/>
  <c r="H648" i="7"/>
  <c r="H635" i="7"/>
  <c r="D621" i="7"/>
  <c r="E621" i="7" s="1"/>
  <c r="F621" i="7" s="1"/>
  <c r="C621" i="7"/>
  <c r="H617" i="7"/>
  <c r="H614" i="7"/>
  <c r="H610" i="7"/>
  <c r="H600" i="7"/>
  <c r="H584" i="7"/>
  <c r="H574" i="7"/>
  <c r="H570" i="7"/>
  <c r="D564" i="7"/>
  <c r="C564" i="7"/>
  <c r="H557" i="7"/>
  <c r="H553" i="7"/>
  <c r="H537" i="7"/>
  <c r="H530" i="7"/>
  <c r="D527" i="7"/>
  <c r="E527" i="7" s="1"/>
  <c r="F527" i="7" s="1"/>
  <c r="C527" i="7"/>
  <c r="H363" i="7"/>
  <c r="H360" i="7"/>
  <c r="H357" i="7"/>
  <c r="H351" i="7"/>
  <c r="H348" i="7"/>
  <c r="H344" i="7"/>
  <c r="H337" i="7"/>
  <c r="H322" i="7"/>
  <c r="H309" i="7"/>
  <c r="H303" i="7"/>
  <c r="H299" i="7"/>
  <c r="H293" i="7"/>
  <c r="H697" i="7"/>
  <c r="H688" i="7"/>
  <c r="H680" i="7"/>
  <c r="H669" i="7"/>
  <c r="H666" i="7"/>
  <c r="H624" i="7"/>
  <c r="H607" i="7"/>
  <c r="H603" i="7"/>
  <c r="D600" i="7"/>
  <c r="C600" i="7"/>
  <c r="H577" i="7"/>
  <c r="C277" i="7"/>
  <c r="D277" i="7"/>
  <c r="C274" i="7"/>
  <c r="D274" i="7"/>
  <c r="C261" i="7"/>
  <c r="D261" i="7"/>
  <c r="C258" i="7"/>
  <c r="D258" i="7"/>
  <c r="H251" i="7"/>
  <c r="C245" i="7"/>
  <c r="D245" i="7"/>
  <c r="E245" i="7" s="1"/>
  <c r="F245" i="7" s="1"/>
  <c r="C242" i="7"/>
  <c r="D242" i="7"/>
  <c r="H235" i="7"/>
  <c r="C229" i="7"/>
  <c r="D229" i="7"/>
  <c r="C226" i="7"/>
  <c r="D226" i="7"/>
  <c r="E226" i="7" s="1"/>
  <c r="F226" i="7" s="1"/>
  <c r="H219" i="7"/>
  <c r="C213" i="7"/>
  <c r="D213" i="7"/>
  <c r="C210" i="7"/>
  <c r="D210" i="7"/>
  <c r="H197" i="7"/>
  <c r="H194" i="7"/>
  <c r="H181" i="7"/>
  <c r="H178" i="7"/>
  <c r="C521" i="7"/>
  <c r="D521" i="7"/>
  <c r="H509" i="7"/>
  <c r="H506" i="7"/>
  <c r="H503" i="7"/>
  <c r="C501" i="7"/>
  <c r="D501" i="7"/>
  <c r="C481" i="7"/>
  <c r="D481" i="7"/>
  <c r="H478" i="7"/>
  <c r="H475" i="7"/>
  <c r="H472" i="7"/>
  <c r="H458" i="7"/>
  <c r="H441" i="7"/>
  <c r="H429" i="7"/>
  <c r="H417" i="7"/>
  <c r="D412" i="7"/>
  <c r="C412" i="7"/>
  <c r="D408" i="7"/>
  <c r="C408" i="7"/>
  <c r="H402" i="7"/>
  <c r="H396" i="7"/>
  <c r="H388" i="7"/>
  <c r="H385" i="7"/>
  <c r="H374" i="7"/>
  <c r="H371" i="7"/>
  <c r="D360" i="7"/>
  <c r="C360" i="7"/>
  <c r="D348" i="7"/>
  <c r="E348" i="7" s="1"/>
  <c r="F348" i="7" s="1"/>
  <c r="C348" i="7"/>
  <c r="D344" i="7"/>
  <c r="C344" i="7"/>
  <c r="C337" i="7"/>
  <c r="H334" i="7"/>
  <c r="H331" i="7"/>
  <c r="H328" i="7"/>
  <c r="C318" i="7"/>
  <c r="H312" i="7"/>
  <c r="D309" i="7"/>
  <c r="C309" i="7"/>
  <c r="C299" i="7"/>
  <c r="H296" i="7"/>
  <c r="D293" i="7"/>
  <c r="C293" i="7"/>
  <c r="H694" i="7"/>
  <c r="H691" i="7"/>
  <c r="H676" i="7"/>
  <c r="H672" i="7"/>
  <c r="H659" i="7"/>
  <c r="H655" i="7"/>
  <c r="H637" i="7"/>
  <c r="H634" i="7"/>
  <c r="H613" i="7"/>
  <c r="H593" i="7"/>
  <c r="D590" i="7"/>
  <c r="C590" i="7"/>
  <c r="H586" i="7"/>
  <c r="D577" i="7"/>
  <c r="C577" i="7"/>
  <c r="H573" i="7"/>
  <c r="H569" i="7"/>
  <c r="D543" i="7"/>
  <c r="C543" i="7"/>
  <c r="H539" i="7"/>
  <c r="H536" i="7"/>
  <c r="H353" i="7"/>
  <c r="H347" i="7"/>
  <c r="H340" i="7"/>
  <c r="H325" i="7"/>
  <c r="H321" i="7"/>
  <c r="H305" i="7"/>
  <c r="H687" i="7"/>
  <c r="H679" i="7"/>
  <c r="H665" i="7"/>
  <c r="D659" i="7"/>
  <c r="C659" i="7"/>
  <c r="D651" i="7"/>
  <c r="C651" i="7"/>
  <c r="D647" i="7"/>
  <c r="E647" i="7" s="1"/>
  <c r="F647" i="7" s="1"/>
  <c r="C647" i="7"/>
  <c r="H643" i="7"/>
  <c r="H640" i="7"/>
  <c r="H627" i="7"/>
  <c r="H623" i="7"/>
  <c r="H616" i="7"/>
  <c r="D613" i="7"/>
  <c r="E613" i="7" s="1"/>
  <c r="F613" i="7" s="1"/>
  <c r="C613" i="7"/>
  <c r="H606" i="7"/>
  <c r="H602" i="7"/>
  <c r="H566" i="7"/>
  <c r="D556" i="7"/>
  <c r="C556" i="7"/>
  <c r="H529" i="7"/>
  <c r="H177" i="7"/>
  <c r="H174" i="7"/>
  <c r="H517" i="7"/>
  <c r="H514" i="7"/>
  <c r="H511" i="7"/>
  <c r="H508" i="7"/>
  <c r="H497" i="7"/>
  <c r="H494" i="7"/>
  <c r="H491" i="7"/>
  <c r="C489" i="7"/>
  <c r="D489" i="7"/>
  <c r="D475" i="7"/>
  <c r="E475" i="7" s="1"/>
  <c r="F475" i="7" s="1"/>
  <c r="C469" i="7"/>
  <c r="D469" i="7"/>
  <c r="H463" i="7"/>
  <c r="H460" i="7"/>
  <c r="H446" i="7"/>
  <c r="H423" i="7"/>
  <c r="D420" i="7"/>
  <c r="C420" i="7"/>
  <c r="D411" i="7"/>
  <c r="C411" i="7"/>
  <c r="H404" i="7"/>
  <c r="D385" i="7"/>
  <c r="C385" i="7"/>
  <c r="H376" i="7"/>
  <c r="H370" i="7"/>
  <c r="H362" i="7"/>
  <c r="H356" i="7"/>
  <c r="H350" i="7"/>
  <c r="D347" i="7"/>
  <c r="E347" i="7" s="1"/>
  <c r="F347" i="7" s="1"/>
  <c r="C347" i="7"/>
  <c r="D340" i="7"/>
  <c r="C340" i="7"/>
  <c r="H336" i="7"/>
  <c r="D321" i="7"/>
  <c r="E321" i="7" s="1"/>
  <c r="F321" i="7" s="1"/>
  <c r="C321" i="7"/>
  <c r="H317" i="7"/>
  <c r="D302" i="7"/>
  <c r="C302" i="7"/>
  <c r="H298" i="7"/>
  <c r="H699" i="7"/>
  <c r="H696" i="7"/>
  <c r="H693" i="7"/>
  <c r="H690" i="7"/>
  <c r="D683" i="7"/>
  <c r="E683" i="7" s="1"/>
  <c r="F683" i="7" s="1"/>
  <c r="C683" i="7"/>
  <c r="H675" i="7"/>
  <c r="H658" i="7"/>
  <c r="H654" i="7"/>
  <c r="H650" i="7"/>
  <c r="H646" i="7"/>
  <c r="H633" i="7"/>
  <c r="D627" i="7"/>
  <c r="E627" i="7" s="1"/>
  <c r="F627" i="7" s="1"/>
  <c r="C627" i="7"/>
  <c r="H595" i="7"/>
  <c r="H555" i="7"/>
  <c r="H431" i="7"/>
  <c r="H428" i="7"/>
  <c r="H406" i="7"/>
  <c r="H398" i="7"/>
  <c r="H390" i="7"/>
  <c r="H359" i="7"/>
  <c r="H343" i="7"/>
  <c r="C341" i="7"/>
  <c r="E341" i="7" s="1"/>
  <c r="F341" i="7" s="1"/>
  <c r="C325" i="7"/>
  <c r="H319" i="7"/>
  <c r="C311" i="7"/>
  <c r="E311" i="7" s="1"/>
  <c r="F311" i="7" s="1"/>
  <c r="H308" i="7"/>
  <c r="C303" i="7"/>
  <c r="H300" i="7"/>
  <c r="C295" i="7"/>
  <c r="C691" i="7"/>
  <c r="E691" i="7" s="1"/>
  <c r="F691" i="7" s="1"/>
  <c r="C685" i="7"/>
  <c r="C679" i="7"/>
  <c r="E679" i="7" s="1"/>
  <c r="F679" i="7" s="1"/>
  <c r="C676" i="7"/>
  <c r="C673" i="7"/>
  <c r="C667" i="7"/>
  <c r="E667" i="7" s="1"/>
  <c r="F667" i="7" s="1"/>
  <c r="C661" i="7"/>
  <c r="E661" i="7" s="1"/>
  <c r="F661" i="7" s="1"/>
  <c r="C655" i="7"/>
  <c r="H652" i="7"/>
  <c r="C635" i="7"/>
  <c r="E635" i="7" s="1"/>
  <c r="F635" i="7" s="1"/>
  <c r="C629" i="7"/>
  <c r="E629" i="7" s="1"/>
  <c r="F629" i="7" s="1"/>
  <c r="C623" i="7"/>
  <c r="H620" i="7"/>
  <c r="C615" i="7"/>
  <c r="H612" i="7"/>
  <c r="C607" i="7"/>
  <c r="H604" i="7"/>
  <c r="H599" i="7"/>
  <c r="C597" i="7"/>
  <c r="E597" i="7" s="1"/>
  <c r="F597" i="7" s="1"/>
  <c r="C592" i="7"/>
  <c r="E592" i="7" s="1"/>
  <c r="F592" i="7" s="1"/>
  <c r="C579" i="7"/>
  <c r="C574" i="7"/>
  <c r="C566" i="7"/>
  <c r="C558" i="7"/>
  <c r="E558" i="7" s="1"/>
  <c r="F558" i="7" s="1"/>
  <c r="H550" i="7"/>
  <c r="C545" i="7"/>
  <c r="E545" i="7" s="1"/>
  <c r="F545" i="7" s="1"/>
  <c r="H542" i="7"/>
  <c r="C537" i="7"/>
  <c r="H534" i="7"/>
  <c r="C529" i="7"/>
  <c r="H526" i="7"/>
  <c r="H335" i="7"/>
  <c r="H327" i="7"/>
  <c r="C319" i="7"/>
  <c r="E319" i="7" s="1"/>
  <c r="F319" i="7" s="1"/>
  <c r="H316" i="7"/>
  <c r="C308" i="7"/>
  <c r="C300" i="7"/>
  <c r="H663" i="7"/>
  <c r="C652" i="7"/>
  <c r="C649" i="7"/>
  <c r="E649" i="7" s="1"/>
  <c r="F649" i="7" s="1"/>
  <c r="C646" i="7"/>
  <c r="E646" i="7" s="1"/>
  <c r="F646" i="7" s="1"/>
  <c r="H631" i="7"/>
  <c r="C620" i="7"/>
  <c r="E620" i="7" s="1"/>
  <c r="F620" i="7" s="1"/>
  <c r="C612" i="7"/>
  <c r="C604" i="7"/>
  <c r="C589" i="7"/>
  <c r="D584" i="7"/>
  <c r="E584" i="7" s="1"/>
  <c r="F584" i="7" s="1"/>
  <c r="C576" i="7"/>
  <c r="E576" i="7" s="1"/>
  <c r="F576" i="7" s="1"/>
  <c r="C571" i="7"/>
  <c r="E571" i="7" s="1"/>
  <c r="F571" i="7" s="1"/>
  <c r="C563" i="7"/>
  <c r="E563" i="7" s="1"/>
  <c r="F563" i="7" s="1"/>
  <c r="C555" i="7"/>
  <c r="E555" i="7" s="1"/>
  <c r="F555" i="7" s="1"/>
  <c r="C550" i="7"/>
  <c r="E550" i="7" s="1"/>
  <c r="F550" i="7" s="1"/>
  <c r="C542" i="7"/>
  <c r="E542" i="7" s="1"/>
  <c r="F542" i="7" s="1"/>
  <c r="C534" i="7"/>
  <c r="C526" i="7"/>
  <c r="H310" i="7"/>
  <c r="H302" i="7"/>
  <c r="H294" i="7"/>
  <c r="H684" i="7"/>
  <c r="H660" i="7"/>
  <c r="H628" i="7"/>
  <c r="H596" i="7"/>
  <c r="H591" i="7"/>
  <c r="H583" i="7"/>
  <c r="H430" i="7"/>
  <c r="H366" i="7"/>
  <c r="H358" i="7"/>
  <c r="H332" i="7"/>
  <c r="H318" i="7"/>
  <c r="C294" i="7"/>
  <c r="C687" i="7"/>
  <c r="C684" i="7"/>
  <c r="E684" i="7" s="1"/>
  <c r="F684" i="7" s="1"/>
  <c r="C681" i="7"/>
  <c r="E681" i="7" s="1"/>
  <c r="F681" i="7" s="1"/>
  <c r="C675" i="7"/>
  <c r="E675" i="7" s="1"/>
  <c r="F675" i="7" s="1"/>
  <c r="C660" i="7"/>
  <c r="C657" i="7"/>
  <c r="C654" i="7"/>
  <c r="H639" i="7"/>
  <c r="C628" i="7"/>
  <c r="E628" i="7" s="1"/>
  <c r="F628" i="7" s="1"/>
  <c r="C625" i="7"/>
  <c r="E625" i="7" s="1"/>
  <c r="F625" i="7" s="1"/>
  <c r="C622" i="7"/>
  <c r="E622" i="7" s="1"/>
  <c r="F622" i="7" s="1"/>
  <c r="C614" i="7"/>
  <c r="E614" i="7" s="1"/>
  <c r="F614" i="7" s="1"/>
  <c r="C606" i="7"/>
  <c r="C601" i="7"/>
  <c r="E601" i="7" s="1"/>
  <c r="F601" i="7" s="1"/>
  <c r="C591" i="7"/>
  <c r="H588" i="7"/>
  <c r="C578" i="7"/>
  <c r="H575" i="7"/>
  <c r="C573" i="7"/>
  <c r="E573" i="7" s="1"/>
  <c r="F573" i="7" s="1"/>
  <c r="D568" i="7"/>
  <c r="E568" i="7" s="1"/>
  <c r="F568" i="7" s="1"/>
  <c r="C565" i="7"/>
  <c r="E565" i="7" s="1"/>
  <c r="F565" i="7" s="1"/>
  <c r="C557" i="7"/>
  <c r="C544" i="7"/>
  <c r="E544" i="7" s="1"/>
  <c r="F544" i="7" s="1"/>
  <c r="C536" i="7"/>
  <c r="E536" i="7" s="1"/>
  <c r="F536" i="7" s="1"/>
  <c r="C528" i="7"/>
  <c r="H671" i="7"/>
  <c r="H668" i="7"/>
  <c r="C645" i="7"/>
  <c r="E645" i="7" s="1"/>
  <c r="F645" i="7" s="1"/>
  <c r="C639" i="7"/>
  <c r="E639" i="7" s="1"/>
  <c r="F639" i="7" s="1"/>
  <c r="H636" i="7"/>
  <c r="C619" i="7"/>
  <c r="E619" i="7" s="1"/>
  <c r="F619" i="7" s="1"/>
  <c r="C611" i="7"/>
  <c r="C603" i="7"/>
  <c r="E603" i="7" s="1"/>
  <c r="F603" i="7" s="1"/>
  <c r="H598" i="7"/>
  <c r="D596" i="7"/>
  <c r="E596" i="7" s="1"/>
  <c r="F596" i="7" s="1"/>
  <c r="C588" i="7"/>
  <c r="E588" i="7" s="1"/>
  <c r="F588" i="7" s="1"/>
  <c r="C583" i="7"/>
  <c r="E583" i="7" s="1"/>
  <c r="F583" i="7" s="1"/>
  <c r="H580" i="7"/>
  <c r="C570" i="7"/>
  <c r="E570" i="7" s="1"/>
  <c r="F570" i="7" s="1"/>
  <c r="H567" i="7"/>
  <c r="C562" i="7"/>
  <c r="H559" i="7"/>
  <c r="C554" i="7"/>
  <c r="H551" i="7"/>
  <c r="C549" i="7"/>
  <c r="C541" i="7"/>
  <c r="C533" i="7"/>
  <c r="E533" i="7" s="1"/>
  <c r="F533" i="7" s="1"/>
  <c r="H647" i="7"/>
  <c r="H590" i="7"/>
  <c r="H572" i="7"/>
  <c r="H564" i="7"/>
  <c r="H556" i="7"/>
  <c r="H543" i="7"/>
  <c r="H535" i="7"/>
  <c r="H527" i="7"/>
  <c r="D525" i="7"/>
  <c r="E525" i="7" s="1"/>
  <c r="F525" i="7" s="1"/>
  <c r="H644" i="7"/>
  <c r="H582" i="7"/>
  <c r="H548" i="7"/>
  <c r="H540" i="7"/>
  <c r="H532" i="7"/>
  <c r="C182" i="14"/>
  <c r="D182" i="14"/>
  <c r="E182" i="14" s="1"/>
  <c r="F182" i="14" s="1"/>
  <c r="H6" i="14"/>
  <c r="I6" i="14" s="1"/>
  <c r="H153" i="14"/>
  <c r="H105" i="14"/>
  <c r="H57" i="14"/>
  <c r="H41" i="14"/>
  <c r="D84" i="14"/>
  <c r="E84" i="14" s="1"/>
  <c r="F84" i="14" s="1"/>
  <c r="H7" i="14"/>
  <c r="H24" i="14"/>
  <c r="H16" i="14"/>
  <c r="H8" i="14"/>
  <c r="C185" i="14"/>
  <c r="D185" i="14"/>
  <c r="H185" i="14"/>
  <c r="H137" i="14"/>
  <c r="H89" i="14"/>
  <c r="H17" i="14"/>
  <c r="C200" i="14"/>
  <c r="E200" i="14" s="1"/>
  <c r="F200" i="14" s="1"/>
  <c r="C197" i="14"/>
  <c r="D197" i="14"/>
  <c r="E197" i="14" s="1"/>
  <c r="F197" i="14" s="1"/>
  <c r="C194" i="14"/>
  <c r="D194" i="14"/>
  <c r="E194" i="14" s="1"/>
  <c r="F194" i="14" s="1"/>
  <c r="C184" i="14"/>
  <c r="C181" i="14"/>
  <c r="D181" i="14"/>
  <c r="E181" i="14" s="1"/>
  <c r="F181" i="14" s="1"/>
  <c r="C178" i="14"/>
  <c r="D178" i="14"/>
  <c r="C166" i="14"/>
  <c r="D166" i="14"/>
  <c r="C157" i="14"/>
  <c r="E157" i="14" s="1"/>
  <c r="F157" i="14" s="1"/>
  <c r="C135" i="14"/>
  <c r="C89" i="14"/>
  <c r="C75" i="14"/>
  <c r="C72" i="14"/>
  <c r="C69" i="14"/>
  <c r="C35" i="14"/>
  <c r="C32" i="14"/>
  <c r="C29" i="14"/>
  <c r="H23" i="14"/>
  <c r="H15" i="14"/>
  <c r="H193" i="14"/>
  <c r="H113" i="14"/>
  <c r="H33" i="14"/>
  <c r="C203" i="14"/>
  <c r="E203" i="14" s="1"/>
  <c r="F203" i="14" s="1"/>
  <c r="C187" i="14"/>
  <c r="H22" i="14"/>
  <c r="H14" i="14"/>
  <c r="C201" i="14"/>
  <c r="D201" i="14"/>
  <c r="E201" i="14" s="1"/>
  <c r="F201" i="14" s="1"/>
  <c r="H201" i="14"/>
  <c r="H145" i="14"/>
  <c r="H97" i="14"/>
  <c r="H9" i="14"/>
  <c r="C206" i="14"/>
  <c r="D206" i="14"/>
  <c r="E206" i="14" s="1"/>
  <c r="F206" i="14" s="1"/>
  <c r="C193" i="14"/>
  <c r="D193" i="14"/>
  <c r="E193" i="14" s="1"/>
  <c r="F193" i="14" s="1"/>
  <c r="C190" i="14"/>
  <c r="D190" i="14"/>
  <c r="C177" i="14"/>
  <c r="D177" i="14"/>
  <c r="C174" i="14"/>
  <c r="D174" i="14"/>
  <c r="E174" i="14" s="1"/>
  <c r="F174" i="14" s="1"/>
  <c r="C162" i="14"/>
  <c r="D162" i="14"/>
  <c r="E162" i="14" s="1"/>
  <c r="F162" i="14" s="1"/>
  <c r="C83" i="14"/>
  <c r="E83" i="14" s="1"/>
  <c r="F83" i="14" s="1"/>
  <c r="C80" i="14"/>
  <c r="C77" i="14"/>
  <c r="E77" i="14" s="1"/>
  <c r="F77" i="14" s="1"/>
  <c r="C43" i="14"/>
  <c r="C40" i="14"/>
  <c r="E40" i="14" s="1"/>
  <c r="F40" i="14" s="1"/>
  <c r="C37" i="14"/>
  <c r="E37" i="14" s="1"/>
  <c r="F37" i="14" s="1"/>
  <c r="H21" i="14"/>
  <c r="H13" i="14"/>
  <c r="C199" i="14"/>
  <c r="C183" i="14"/>
  <c r="C137" i="14"/>
  <c r="E137" i="14" s="1"/>
  <c r="F137" i="14" s="1"/>
  <c r="C97" i="14"/>
  <c r="C91" i="14"/>
  <c r="C85" i="14"/>
  <c r="E85" i="14" s="1"/>
  <c r="F85" i="14" s="1"/>
  <c r="C71" i="14"/>
  <c r="C68" i="14"/>
  <c r="E68" i="14" s="1"/>
  <c r="F68" i="14" s="1"/>
  <c r="C65" i="14"/>
  <c r="C51" i="14"/>
  <c r="E51" i="14" s="1"/>
  <c r="F51" i="14" s="1"/>
  <c r="C31" i="14"/>
  <c r="E31" i="14" s="1"/>
  <c r="F31" i="14" s="1"/>
  <c r="C28" i="14"/>
  <c r="H20" i="14"/>
  <c r="H12" i="14"/>
  <c r="C198" i="14"/>
  <c r="D198" i="14"/>
  <c r="E198" i="14" s="1"/>
  <c r="F198" i="14" s="1"/>
  <c r="H177" i="14"/>
  <c r="H121" i="14"/>
  <c r="H65" i="14"/>
  <c r="H25" i="14"/>
  <c r="C202" i="14"/>
  <c r="D202" i="14"/>
  <c r="E202" i="14" s="1"/>
  <c r="F202" i="14" s="1"/>
  <c r="C189" i="14"/>
  <c r="D189" i="14"/>
  <c r="E189" i="14" s="1"/>
  <c r="F189" i="14" s="1"/>
  <c r="C186" i="14"/>
  <c r="D186" i="14"/>
  <c r="E186" i="14" s="1"/>
  <c r="F186" i="14" s="1"/>
  <c r="H19" i="14"/>
  <c r="H11" i="14"/>
  <c r="H161" i="14"/>
  <c r="H73" i="14"/>
  <c r="C195" i="14"/>
  <c r="C179" i="14"/>
  <c r="C173" i="14"/>
  <c r="E173" i="14" s="1"/>
  <c r="F173" i="14" s="1"/>
  <c r="C170" i="14"/>
  <c r="D170" i="14"/>
  <c r="E170" i="14" s="1"/>
  <c r="F170" i="14" s="1"/>
  <c r="C167" i="14"/>
  <c r="C155" i="14"/>
  <c r="C133" i="14"/>
  <c r="E133" i="14" s="1"/>
  <c r="F133" i="14" s="1"/>
  <c r="C127" i="14"/>
  <c r="C79" i="14"/>
  <c r="C76" i="14"/>
  <c r="E76" i="14" s="1"/>
  <c r="F76" i="14" s="1"/>
  <c r="C73" i="14"/>
  <c r="E73" i="14" s="1"/>
  <c r="F73" i="14" s="1"/>
  <c r="C39" i="14"/>
  <c r="E39" i="14" s="1"/>
  <c r="F39" i="14" s="1"/>
  <c r="C36" i="14"/>
  <c r="C33" i="14"/>
  <c r="H26" i="14"/>
  <c r="H18" i="14"/>
  <c r="C163" i="5"/>
  <c r="D163" i="5"/>
  <c r="C91" i="5"/>
  <c r="D91" i="5"/>
  <c r="E91" i="5" s="1"/>
  <c r="F91" i="5" s="1"/>
  <c r="C26" i="5"/>
  <c r="D26" i="5"/>
  <c r="E26" i="5" s="1"/>
  <c r="F26" i="5" s="1"/>
  <c r="H270" i="5"/>
  <c r="H254" i="5"/>
  <c r="H246" i="5"/>
  <c r="H238" i="5"/>
  <c r="H214" i="5"/>
  <c r="H206" i="5"/>
  <c r="H198" i="5"/>
  <c r="H190" i="5"/>
  <c r="H182" i="5"/>
  <c r="H166" i="5"/>
  <c r="H158" i="5"/>
  <c r="H126" i="5"/>
  <c r="H118" i="5"/>
  <c r="H102" i="5"/>
  <c r="H94" i="5"/>
  <c r="H86" i="5"/>
  <c r="H78" i="5"/>
  <c r="H70" i="5"/>
  <c r="H46" i="5"/>
  <c r="H38" i="5"/>
  <c r="H30" i="5"/>
  <c r="H22" i="5"/>
  <c r="H14" i="5"/>
  <c r="D183" i="5"/>
  <c r="E183" i="5" s="1"/>
  <c r="F183" i="5" s="1"/>
  <c r="C287" i="5"/>
  <c r="C281" i="5"/>
  <c r="D281" i="5"/>
  <c r="C278" i="5"/>
  <c r="D278" i="5"/>
  <c r="C275" i="5"/>
  <c r="E275" i="5" s="1"/>
  <c r="F275" i="5" s="1"/>
  <c r="C272" i="5"/>
  <c r="E272" i="5" s="1"/>
  <c r="F272" i="5" s="1"/>
  <c r="C269" i="5"/>
  <c r="D269" i="5"/>
  <c r="E269" i="5" s="1"/>
  <c r="F269" i="5" s="1"/>
  <c r="C263" i="5"/>
  <c r="C257" i="5"/>
  <c r="D257" i="5"/>
  <c r="C245" i="5"/>
  <c r="C242" i="5"/>
  <c r="C234" i="5"/>
  <c r="E234" i="5" s="1"/>
  <c r="F234" i="5" s="1"/>
  <c r="C231" i="5"/>
  <c r="E231" i="5" s="1"/>
  <c r="F231" i="5" s="1"/>
  <c r="C228" i="5"/>
  <c r="C220" i="5"/>
  <c r="C209" i="5"/>
  <c r="C201" i="5"/>
  <c r="C193" i="5"/>
  <c r="C185" i="5"/>
  <c r="C177" i="5"/>
  <c r="E177" i="5" s="1"/>
  <c r="F177" i="5" s="1"/>
  <c r="C174" i="5"/>
  <c r="C151" i="5"/>
  <c r="D151" i="5"/>
  <c r="C148" i="5"/>
  <c r="E148" i="5" s="1"/>
  <c r="F148" i="5" s="1"/>
  <c r="C145" i="5"/>
  <c r="C142" i="5"/>
  <c r="C134" i="5"/>
  <c r="C108" i="5"/>
  <c r="E108" i="5" s="1"/>
  <c r="F108" i="5" s="1"/>
  <c r="C96" i="5"/>
  <c r="C93" i="5"/>
  <c r="C81" i="5"/>
  <c r="E81" i="5" s="1"/>
  <c r="F81" i="5" s="1"/>
  <c r="C72" i="5"/>
  <c r="C69" i="5"/>
  <c r="C32" i="5"/>
  <c r="H21" i="5"/>
  <c r="H13" i="5"/>
  <c r="C266" i="5"/>
  <c r="D266" i="5"/>
  <c r="E266" i="5" s="1"/>
  <c r="F266" i="5" s="1"/>
  <c r="C253" i="5"/>
  <c r="C250" i="5"/>
  <c r="C239" i="5"/>
  <c r="C225" i="5"/>
  <c r="E225" i="5" s="1"/>
  <c r="F225" i="5" s="1"/>
  <c r="C214" i="5"/>
  <c r="C206" i="5"/>
  <c r="E206" i="5" s="1"/>
  <c r="F206" i="5" s="1"/>
  <c r="C198" i="5"/>
  <c r="C190" i="5"/>
  <c r="C182" i="5"/>
  <c r="C168" i="5"/>
  <c r="C165" i="5"/>
  <c r="C162" i="5"/>
  <c r="C131" i="5"/>
  <c r="D131" i="5"/>
  <c r="E131" i="5" s="1"/>
  <c r="F131" i="5" s="1"/>
  <c r="C128" i="5"/>
  <c r="C125" i="5"/>
  <c r="C122" i="5"/>
  <c r="C113" i="5"/>
  <c r="C99" i="5"/>
  <c r="D99" i="5"/>
  <c r="C87" i="5"/>
  <c r="C84" i="5"/>
  <c r="E84" i="5" s="1"/>
  <c r="F84" i="5" s="1"/>
  <c r="C75" i="5"/>
  <c r="D75" i="5"/>
  <c r="C41" i="5"/>
  <c r="C38" i="5"/>
  <c r="D38" i="5"/>
  <c r="H20" i="5"/>
  <c r="H12" i="5"/>
  <c r="C256" i="5"/>
  <c r="D256" i="5"/>
  <c r="H275" i="5"/>
  <c r="H259" i="5"/>
  <c r="H243" i="5"/>
  <c r="H211" i="5"/>
  <c r="H195" i="5"/>
  <c r="H171" i="5"/>
  <c r="H155" i="5"/>
  <c r="H131" i="5"/>
  <c r="H115" i="5"/>
  <c r="H91" i="5"/>
  <c r="H75" i="5"/>
  <c r="H43" i="5"/>
  <c r="H35" i="5"/>
  <c r="H19" i="5"/>
  <c r="C286" i="5"/>
  <c r="D286" i="5"/>
  <c r="E286" i="5" s="1"/>
  <c r="F286" i="5" s="1"/>
  <c r="C274" i="5"/>
  <c r="D274" i="5"/>
  <c r="E274" i="5" s="1"/>
  <c r="F274" i="5" s="1"/>
  <c r="C265" i="5"/>
  <c r="D265" i="5"/>
  <c r="C262" i="5"/>
  <c r="D262" i="5"/>
  <c r="C147" i="5"/>
  <c r="D147" i="5"/>
  <c r="C107" i="5"/>
  <c r="D107" i="5"/>
  <c r="E107" i="5" s="1"/>
  <c r="F107" i="5" s="1"/>
  <c r="C59" i="5"/>
  <c r="D59" i="5"/>
  <c r="C34" i="5"/>
  <c r="D34" i="5"/>
  <c r="H7" i="5"/>
  <c r="I7" i="5" s="1"/>
  <c r="H26" i="5"/>
  <c r="H18" i="5"/>
  <c r="H10" i="5"/>
  <c r="H283" i="5"/>
  <c r="C276" i="5"/>
  <c r="C252" i="5"/>
  <c r="C249" i="5"/>
  <c r="C238" i="5"/>
  <c r="E238" i="5" s="1"/>
  <c r="F238" i="5" s="1"/>
  <c r="C224" i="5"/>
  <c r="C213" i="5"/>
  <c r="C205" i="5"/>
  <c r="C197" i="5"/>
  <c r="E197" i="5" s="1"/>
  <c r="F197" i="5" s="1"/>
  <c r="C189" i="5"/>
  <c r="C181" i="5"/>
  <c r="C167" i="5"/>
  <c r="D167" i="5"/>
  <c r="E167" i="5" s="1"/>
  <c r="F167" i="5" s="1"/>
  <c r="C164" i="5"/>
  <c r="C161" i="5"/>
  <c r="C158" i="5"/>
  <c r="C127" i="5"/>
  <c r="D127" i="5"/>
  <c r="C124" i="5"/>
  <c r="C121" i="5"/>
  <c r="C118" i="5"/>
  <c r="E118" i="5" s="1"/>
  <c r="F118" i="5" s="1"/>
  <c r="C112" i="5"/>
  <c r="C92" i="5"/>
  <c r="E92" i="5" s="1"/>
  <c r="F92" i="5" s="1"/>
  <c r="C49" i="5"/>
  <c r="C40" i="5"/>
  <c r="E40" i="5" s="1"/>
  <c r="F40" i="5" s="1"/>
  <c r="H25" i="5"/>
  <c r="H17" i="5"/>
  <c r="H9" i="5"/>
  <c r="C289" i="5"/>
  <c r="D289" i="5"/>
  <c r="E289" i="5" s="1"/>
  <c r="F289" i="5" s="1"/>
  <c r="C285" i="5"/>
  <c r="D285" i="5"/>
  <c r="E285" i="5" s="1"/>
  <c r="F285" i="5" s="1"/>
  <c r="C273" i="5"/>
  <c r="D273" i="5"/>
  <c r="C261" i="5"/>
  <c r="D261" i="5"/>
  <c r="C115" i="5"/>
  <c r="D115" i="5"/>
  <c r="C43" i="5"/>
  <c r="D43" i="5"/>
  <c r="E43" i="5" s="1"/>
  <c r="F43" i="5" s="1"/>
  <c r="C30" i="5"/>
  <c r="D30" i="5"/>
  <c r="H24" i="5"/>
  <c r="H16" i="5"/>
  <c r="H8" i="5"/>
  <c r="C277" i="5"/>
  <c r="D277" i="5"/>
  <c r="E277" i="5" s="1"/>
  <c r="F277" i="5" s="1"/>
  <c r="C159" i="5"/>
  <c r="D159" i="5"/>
  <c r="E159" i="5" s="1"/>
  <c r="F159" i="5" s="1"/>
  <c r="C119" i="5"/>
  <c r="D119" i="5"/>
  <c r="E119" i="5" s="1"/>
  <c r="F119" i="5" s="1"/>
  <c r="H6" i="5"/>
  <c r="I6" i="5" s="1"/>
  <c r="H267" i="5"/>
  <c r="H251" i="5"/>
  <c r="H235" i="5"/>
  <c r="H203" i="5"/>
  <c r="H187" i="5"/>
  <c r="H179" i="5"/>
  <c r="H163" i="5"/>
  <c r="H139" i="5"/>
  <c r="H123" i="5"/>
  <c r="H99" i="5"/>
  <c r="H83" i="5"/>
  <c r="H67" i="5"/>
  <c r="H51" i="5"/>
  <c r="H27" i="5"/>
  <c r="H11" i="5"/>
  <c r="C282" i="5"/>
  <c r="D282" i="5"/>
  <c r="E282" i="5" s="1"/>
  <c r="F282" i="5" s="1"/>
  <c r="C270" i="5"/>
  <c r="D270" i="5"/>
  <c r="E270" i="5" s="1"/>
  <c r="F270" i="5" s="1"/>
  <c r="C267" i="5"/>
  <c r="E267" i="5" s="1"/>
  <c r="F267" i="5" s="1"/>
  <c r="C258" i="5"/>
  <c r="D258" i="5"/>
  <c r="C254" i="5"/>
  <c r="E254" i="5" s="1"/>
  <c r="F254" i="5" s="1"/>
  <c r="C240" i="5"/>
  <c r="C226" i="5"/>
  <c r="E226" i="5" s="1"/>
  <c r="F226" i="5" s="1"/>
  <c r="C218" i="5"/>
  <c r="C215" i="5"/>
  <c r="E215" i="5" s="1"/>
  <c r="F215" i="5" s="1"/>
  <c r="C207" i="5"/>
  <c r="C199" i="5"/>
  <c r="C191" i="5"/>
  <c r="C183" i="5"/>
  <c r="C175" i="5"/>
  <c r="D175" i="5"/>
  <c r="E175" i="5" s="1"/>
  <c r="F175" i="5" s="1"/>
  <c r="C172" i="5"/>
  <c r="C169" i="5"/>
  <c r="C166" i="5"/>
  <c r="C143" i="5"/>
  <c r="D143" i="5"/>
  <c r="C140" i="5"/>
  <c r="C135" i="5"/>
  <c r="D135" i="5"/>
  <c r="E135" i="5" s="1"/>
  <c r="F135" i="5" s="1"/>
  <c r="C132" i="5"/>
  <c r="C129" i="5"/>
  <c r="C126" i="5"/>
  <c r="C103" i="5"/>
  <c r="C100" i="5"/>
  <c r="C88" i="5"/>
  <c r="C85" i="5"/>
  <c r="C79" i="5"/>
  <c r="E79" i="5" s="1"/>
  <c r="F79" i="5" s="1"/>
  <c r="C76" i="5"/>
  <c r="C67" i="5"/>
  <c r="D67" i="5"/>
  <c r="E67" i="5" s="1"/>
  <c r="F67" i="5" s="1"/>
  <c r="C36" i="5"/>
  <c r="H23" i="5"/>
  <c r="E145" i="13"/>
  <c r="F145" i="13" s="1"/>
  <c r="E204" i="5"/>
  <c r="F204" i="5" s="1"/>
  <c r="E172" i="5"/>
  <c r="F172" i="5" s="1"/>
  <c r="E60" i="14"/>
  <c r="F60" i="14" s="1"/>
  <c r="E113" i="7"/>
  <c r="F113" i="7" s="1"/>
  <c r="E49" i="7"/>
  <c r="F49" i="7" s="1"/>
  <c r="E297" i="7"/>
  <c r="F297" i="7" s="1"/>
  <c r="E654" i="7"/>
  <c r="F654" i="7" s="1"/>
  <c r="E181" i="4"/>
  <c r="F181" i="4" s="1"/>
  <c r="E64" i="4"/>
  <c r="F64" i="4" s="1"/>
  <c r="E89" i="5"/>
  <c r="F89" i="5" s="1"/>
  <c r="E72" i="5"/>
  <c r="F72" i="5" s="1"/>
  <c r="E90" i="7"/>
  <c r="F90" i="7" s="1"/>
  <c r="E516" i="7"/>
  <c r="F516" i="7" s="1"/>
  <c r="E514" i="7"/>
  <c r="F514" i="7" s="1"/>
  <c r="E413" i="7"/>
  <c r="F413" i="7" s="1"/>
  <c r="E641" i="7"/>
  <c r="F641" i="7" s="1"/>
  <c r="E133" i="16"/>
  <c r="F133" i="16" s="1"/>
  <c r="E61" i="16"/>
  <c r="F61" i="16" s="1"/>
  <c r="E525" i="4"/>
  <c r="F525" i="4" s="1"/>
  <c r="E54" i="4"/>
  <c r="F54" i="4" s="1"/>
  <c r="E578" i="7"/>
  <c r="F578" i="7" s="1"/>
  <c r="E546" i="7"/>
  <c r="F546" i="7" s="1"/>
  <c r="E20" i="16"/>
  <c r="F20" i="16" s="1"/>
  <c r="E13" i="16"/>
  <c r="F13" i="16" s="1"/>
  <c r="E11" i="16"/>
  <c r="F11" i="16" s="1"/>
  <c r="E452" i="16"/>
  <c r="F452" i="16" s="1"/>
  <c r="E394" i="13"/>
  <c r="F394" i="13" s="1"/>
  <c r="E342" i="13"/>
  <c r="F342" i="13" s="1"/>
  <c r="E112" i="14"/>
  <c r="F112" i="14" s="1"/>
  <c r="E499" i="7"/>
  <c r="F499" i="7" s="1"/>
  <c r="E439" i="7"/>
  <c r="F439" i="7" s="1"/>
  <c r="E426" i="7"/>
  <c r="F426" i="7" s="1"/>
  <c r="E392" i="7"/>
  <c r="F392" i="7" s="1"/>
  <c r="E381" i="7"/>
  <c r="F381" i="7" s="1"/>
  <c r="E296" i="16"/>
  <c r="F296" i="16" s="1"/>
  <c r="E268" i="16"/>
  <c r="F268" i="16" s="1"/>
  <c r="E851" i="4"/>
  <c r="F851" i="4" s="1"/>
  <c r="E177" i="4"/>
  <c r="F177" i="4" s="1"/>
  <c r="E136" i="4"/>
  <c r="F136" i="4" s="1"/>
  <c r="E638" i="7"/>
  <c r="F638" i="7" s="1"/>
  <c r="E405" i="4"/>
  <c r="F405" i="4" s="1"/>
  <c r="E383" i="4"/>
  <c r="F383" i="4" s="1"/>
  <c r="E321" i="4"/>
  <c r="F321" i="4" s="1"/>
  <c r="E314" i="4"/>
  <c r="F314" i="4" s="1"/>
  <c r="E298" i="4"/>
  <c r="F298" i="4" s="1"/>
  <c r="E205" i="5"/>
  <c r="F205" i="5" s="1"/>
  <c r="E144" i="5"/>
  <c r="F144" i="5" s="1"/>
  <c r="E331" i="16"/>
  <c r="F331" i="16" s="1"/>
  <c r="E298" i="16"/>
  <c r="F298" i="16" s="1"/>
  <c r="E121" i="16"/>
  <c r="F121" i="16" s="1"/>
  <c r="E119" i="16"/>
  <c r="F119" i="16" s="1"/>
  <c r="E37" i="16"/>
  <c r="F37" i="16" s="1"/>
  <c r="E214" i="5"/>
  <c r="F214" i="5" s="1"/>
  <c r="E68" i="5"/>
  <c r="F68" i="5" s="1"/>
  <c r="E121" i="14"/>
  <c r="F121" i="14" s="1"/>
  <c r="E57" i="7"/>
  <c r="F57" i="7" s="1"/>
  <c r="E522" i="7"/>
  <c r="F522" i="7" s="1"/>
  <c r="E328" i="7"/>
  <c r="F328" i="7" s="1"/>
  <c r="E630" i="7"/>
  <c r="F630" i="7" s="1"/>
  <c r="E467" i="7"/>
  <c r="F467" i="7" s="1"/>
  <c r="E935" i="4"/>
  <c r="F935" i="4" s="1"/>
  <c r="E932" i="4"/>
  <c r="F932" i="4" s="1"/>
  <c r="E929" i="4"/>
  <c r="F929" i="4" s="1"/>
  <c r="E849" i="4"/>
  <c r="F849" i="4" s="1"/>
  <c r="E823" i="4"/>
  <c r="F823" i="4" s="1"/>
  <c r="E781" i="4"/>
  <c r="F781" i="4" s="1"/>
  <c r="E775" i="4"/>
  <c r="F775" i="4" s="1"/>
  <c r="E533" i="4"/>
  <c r="F533" i="4" s="1"/>
  <c r="E490" i="13"/>
  <c r="F490" i="13" s="1"/>
  <c r="E401" i="13"/>
  <c r="F401" i="13" s="1"/>
  <c r="E298" i="13"/>
  <c r="F298" i="13" s="1"/>
  <c r="E204" i="13"/>
  <c r="F204" i="13" s="1"/>
  <c r="E201" i="13"/>
  <c r="F201" i="13" s="1"/>
  <c r="E183" i="13"/>
  <c r="F183" i="13" s="1"/>
  <c r="E152" i="13"/>
  <c r="F152" i="13" s="1"/>
  <c r="E239" i="5"/>
  <c r="F239" i="5" s="1"/>
  <c r="E65" i="5"/>
  <c r="F65" i="5" s="1"/>
  <c r="E20" i="5"/>
  <c r="F20" i="5" s="1"/>
  <c r="E163" i="14"/>
  <c r="F163" i="14" s="1"/>
  <c r="E103" i="14"/>
  <c r="F103" i="14" s="1"/>
  <c r="E93" i="14"/>
  <c r="F93" i="14" s="1"/>
  <c r="E122" i="7"/>
  <c r="F122" i="7" s="1"/>
  <c r="E81" i="7"/>
  <c r="F81" i="7" s="1"/>
  <c r="E78" i="7"/>
  <c r="F78" i="7" s="1"/>
  <c r="E396" i="7"/>
  <c r="F396" i="7" s="1"/>
  <c r="E337" i="7"/>
  <c r="F337" i="7" s="1"/>
  <c r="E313" i="7"/>
  <c r="F313" i="7" s="1"/>
  <c r="E303" i="7"/>
  <c r="F303" i="7" s="1"/>
  <c r="E671" i="7"/>
  <c r="F671" i="7" s="1"/>
  <c r="E615" i="7"/>
  <c r="F615" i="7" s="1"/>
  <c r="E554" i="7"/>
  <c r="F554" i="7" s="1"/>
  <c r="E319" i="16"/>
  <c r="F319" i="16" s="1"/>
  <c r="E314" i="16"/>
  <c r="F314" i="16" s="1"/>
  <c r="E303" i="16"/>
  <c r="F303" i="16" s="1"/>
  <c r="E260" i="16"/>
  <c r="F260" i="16" s="1"/>
  <c r="E179" i="16"/>
  <c r="F179" i="16" s="1"/>
  <c r="E168" i="16"/>
  <c r="F168" i="16" s="1"/>
  <c r="E153" i="16"/>
  <c r="F153" i="16" s="1"/>
  <c r="E40" i="16"/>
  <c r="F40" i="16" s="1"/>
  <c r="E32" i="3"/>
  <c r="F32" i="3" s="1"/>
  <c r="E501" i="13"/>
  <c r="F501" i="13" s="1"/>
  <c r="E241" i="5"/>
  <c r="F241" i="5" s="1"/>
  <c r="E189" i="5"/>
  <c r="F189" i="5" s="1"/>
  <c r="E179" i="5"/>
  <c r="F179" i="5" s="1"/>
  <c r="E644" i="7"/>
  <c r="F644" i="7" s="1"/>
  <c r="E531" i="7"/>
  <c r="F531" i="7" s="1"/>
  <c r="E284" i="16"/>
  <c r="F284" i="16" s="1"/>
  <c r="E92" i="16"/>
  <c r="F92" i="16" s="1"/>
  <c r="E77" i="16"/>
  <c r="F77" i="16" s="1"/>
  <c r="E673" i="4"/>
  <c r="F673" i="4" s="1"/>
  <c r="E950" i="4"/>
  <c r="F950" i="4" s="1"/>
  <c r="E756" i="4"/>
  <c r="F756" i="4" s="1"/>
  <c r="E687" i="4"/>
  <c r="F687" i="4" s="1"/>
  <c r="E516" i="4"/>
  <c r="F516" i="4" s="1"/>
  <c r="E500" i="4"/>
  <c r="F500" i="4" s="1"/>
  <c r="E461" i="4"/>
  <c r="F461" i="4" s="1"/>
  <c r="E450" i="4"/>
  <c r="F450" i="4" s="1"/>
  <c r="E440" i="4"/>
  <c r="F440" i="4" s="1"/>
  <c r="E421" i="4"/>
  <c r="F421" i="4" s="1"/>
  <c r="E342" i="4"/>
  <c r="F342" i="4" s="1"/>
  <c r="E130" i="4"/>
  <c r="F130" i="4" s="1"/>
  <c r="E74" i="4"/>
  <c r="F74" i="4" s="1"/>
  <c r="E589" i="13"/>
  <c r="F589" i="13" s="1"/>
  <c r="E577" i="13"/>
  <c r="F577" i="13" s="1"/>
  <c r="E228" i="13"/>
  <c r="F228" i="13" s="1"/>
  <c r="E84" i="13"/>
  <c r="F84" i="13" s="1"/>
  <c r="E284" i="5"/>
  <c r="F284" i="5" s="1"/>
  <c r="E279" i="5"/>
  <c r="F279" i="5" s="1"/>
  <c r="E276" i="5"/>
  <c r="F276" i="5" s="1"/>
  <c r="E268" i="5"/>
  <c r="F268" i="5" s="1"/>
  <c r="E263" i="5"/>
  <c r="F263" i="5" s="1"/>
  <c r="E260" i="5"/>
  <c r="F260" i="5" s="1"/>
  <c r="E161" i="5"/>
  <c r="F161" i="5" s="1"/>
  <c r="E141" i="14"/>
  <c r="F141" i="14" s="1"/>
  <c r="E129" i="7"/>
  <c r="F129" i="7" s="1"/>
  <c r="E82" i="7"/>
  <c r="F82" i="7" s="1"/>
  <c r="E48" i="7"/>
  <c r="F48" i="7" s="1"/>
  <c r="E38" i="7"/>
  <c r="F38" i="7" s="1"/>
  <c r="E24" i="7"/>
  <c r="F24" i="7" s="1"/>
  <c r="E12" i="7"/>
  <c r="F12" i="7" s="1"/>
  <c r="E334" i="16"/>
  <c r="F334" i="16" s="1"/>
  <c r="E294" i="16"/>
  <c r="F294" i="16" s="1"/>
  <c r="E460" i="16"/>
  <c r="F460" i="16" s="1"/>
  <c r="E272" i="4"/>
  <c r="F272" i="4" s="1"/>
  <c r="E911" i="4"/>
  <c r="F911" i="4" s="1"/>
  <c r="E529" i="4"/>
  <c r="F529" i="4" s="1"/>
  <c r="E526" i="4"/>
  <c r="F526" i="4" s="1"/>
  <c r="E503" i="4"/>
  <c r="F503" i="4" s="1"/>
  <c r="E555" i="13"/>
  <c r="F555" i="13" s="1"/>
  <c r="E513" i="13"/>
  <c r="F513" i="13" s="1"/>
  <c r="E366" i="13"/>
  <c r="F366" i="13" s="1"/>
  <c r="E90" i="13"/>
  <c r="F90" i="13" s="1"/>
  <c r="E74" i="13"/>
  <c r="F74" i="13" s="1"/>
  <c r="E48" i="13"/>
  <c r="F48" i="13" s="1"/>
  <c r="E230" i="5"/>
  <c r="F230" i="5" s="1"/>
  <c r="E37" i="5"/>
  <c r="F37" i="5" s="1"/>
  <c r="E21" i="5"/>
  <c r="F21" i="5" s="1"/>
  <c r="E151" i="14"/>
  <c r="F151" i="14" s="1"/>
  <c r="E55" i="14"/>
  <c r="F55" i="14" s="1"/>
  <c r="E13" i="14"/>
  <c r="F13" i="14" s="1"/>
  <c r="E162" i="7"/>
  <c r="F162" i="7" s="1"/>
  <c r="E138" i="7"/>
  <c r="F138" i="7" s="1"/>
  <c r="E62" i="7"/>
  <c r="F62" i="7" s="1"/>
  <c r="E172" i="7"/>
  <c r="F172" i="7" s="1"/>
  <c r="E484" i="7"/>
  <c r="F484" i="7" s="1"/>
  <c r="E470" i="7"/>
  <c r="F470" i="7" s="1"/>
  <c r="E395" i="7"/>
  <c r="F395" i="7" s="1"/>
  <c r="E325" i="7"/>
  <c r="F325" i="7" s="1"/>
  <c r="E655" i="7"/>
  <c r="F655" i="7" s="1"/>
  <c r="E643" i="7"/>
  <c r="F643" i="7" s="1"/>
  <c r="E633" i="7"/>
  <c r="F633" i="7" s="1"/>
  <c r="E96" i="16"/>
  <c r="F96" i="16" s="1"/>
  <c r="E84" i="16"/>
  <c r="F84" i="16" s="1"/>
  <c r="E144" i="4"/>
  <c r="F144" i="4" s="1"/>
  <c r="E22" i="4"/>
  <c r="F22" i="4" s="1"/>
  <c r="E591" i="13"/>
  <c r="F591" i="13" s="1"/>
  <c r="E573" i="13"/>
  <c r="F573" i="13" s="1"/>
  <c r="E410" i="13"/>
  <c r="F410" i="13" s="1"/>
  <c r="E318" i="13"/>
  <c r="F318" i="13" s="1"/>
  <c r="E258" i="13"/>
  <c r="F258" i="13" s="1"/>
  <c r="E236" i="13"/>
  <c r="F236" i="13" s="1"/>
  <c r="E220" i="13"/>
  <c r="F220" i="13" s="1"/>
  <c r="E181" i="13"/>
  <c r="F181" i="13" s="1"/>
  <c r="E162" i="13"/>
  <c r="F162" i="13" s="1"/>
  <c r="E129" i="5"/>
  <c r="F129" i="5" s="1"/>
  <c r="E112" i="5"/>
  <c r="F112" i="5" s="1"/>
  <c r="E93" i="5"/>
  <c r="F93" i="5" s="1"/>
  <c r="E135" i="14"/>
  <c r="F135" i="14" s="1"/>
  <c r="E74" i="7"/>
  <c r="F74" i="7" s="1"/>
  <c r="E508" i="7"/>
  <c r="F508" i="7" s="1"/>
  <c r="E496" i="7"/>
  <c r="F496" i="7" s="1"/>
  <c r="E327" i="7"/>
  <c r="F327" i="7" s="1"/>
  <c r="E446" i="16"/>
  <c r="F446" i="16" s="1"/>
  <c r="E727" i="4"/>
  <c r="F727" i="4" s="1"/>
  <c r="E473" i="4"/>
  <c r="F473" i="4" s="1"/>
  <c r="E413" i="4"/>
  <c r="F413" i="4" s="1"/>
  <c r="E374" i="4"/>
  <c r="F374" i="4" s="1"/>
  <c r="E358" i="4"/>
  <c r="F358" i="4" s="1"/>
  <c r="E309" i="4"/>
  <c r="F309" i="4" s="1"/>
  <c r="E267" i="4"/>
  <c r="F267" i="4" s="1"/>
  <c r="E617" i="13"/>
  <c r="F617" i="13" s="1"/>
  <c r="E576" i="13"/>
  <c r="F576" i="13" s="1"/>
  <c r="E484" i="13"/>
  <c r="F484" i="13" s="1"/>
  <c r="E478" i="13"/>
  <c r="F478" i="13" s="1"/>
  <c r="E460" i="13"/>
  <c r="F460" i="13" s="1"/>
  <c r="E326" i="13"/>
  <c r="F326" i="13" s="1"/>
  <c r="E121" i="5"/>
  <c r="F121" i="5" s="1"/>
  <c r="E61" i="5"/>
  <c r="F61" i="5" s="1"/>
  <c r="E52" i="5"/>
  <c r="F52" i="5" s="1"/>
  <c r="E153" i="14"/>
  <c r="F153" i="14" s="1"/>
  <c r="E109" i="14"/>
  <c r="F109" i="14" s="1"/>
  <c r="E59" i="14"/>
  <c r="F59" i="14" s="1"/>
  <c r="E42" i="7"/>
  <c r="F42" i="7" s="1"/>
  <c r="E30" i="7"/>
  <c r="F30" i="7" s="1"/>
  <c r="E16" i="7"/>
  <c r="F16" i="7" s="1"/>
  <c r="E660" i="7"/>
  <c r="F660" i="7" s="1"/>
  <c r="E616" i="7"/>
  <c r="F616" i="7" s="1"/>
  <c r="E329" i="16"/>
  <c r="F329" i="16" s="1"/>
  <c r="E310" i="16"/>
  <c r="F310" i="16" s="1"/>
  <c r="E258" i="16"/>
  <c r="F258" i="16" s="1"/>
  <c r="E220" i="16"/>
  <c r="F220" i="16" s="1"/>
  <c r="E159" i="16"/>
  <c r="F159" i="16" s="1"/>
  <c r="E76" i="16"/>
  <c r="F76" i="16" s="1"/>
  <c r="E74" i="11"/>
  <c r="F74" i="11" s="1"/>
  <c r="E28" i="1"/>
  <c r="F28" i="1" s="1"/>
  <c r="E947" i="4"/>
  <c r="F947" i="4" s="1"/>
  <c r="E6" i="12"/>
  <c r="F6" i="12" s="1"/>
  <c r="E949" i="4"/>
  <c r="F949" i="4" s="1"/>
  <c r="E913" i="4"/>
  <c r="F913" i="4" s="1"/>
  <c r="E891" i="4"/>
  <c r="F891" i="4" s="1"/>
  <c r="E813" i="4"/>
  <c r="F813" i="4" s="1"/>
  <c r="E801" i="4"/>
  <c r="F801" i="4" s="1"/>
  <c r="E745" i="4"/>
  <c r="F745" i="4" s="1"/>
  <c r="E719" i="4"/>
  <c r="F719" i="4" s="1"/>
  <c r="E716" i="4"/>
  <c r="F716" i="4" s="1"/>
  <c r="E700" i="4"/>
  <c r="F700" i="4" s="1"/>
  <c r="E681" i="4"/>
  <c r="F681" i="4" s="1"/>
  <c r="E598" i="4"/>
  <c r="F598" i="4" s="1"/>
  <c r="E583" i="4"/>
  <c r="F583" i="4" s="1"/>
  <c r="E558" i="4"/>
  <c r="F558" i="4" s="1"/>
  <c r="E544" i="4"/>
  <c r="F544" i="4" s="1"/>
  <c r="E493" i="4"/>
  <c r="F493" i="4" s="1"/>
  <c r="E254" i="4"/>
  <c r="F254" i="4" s="1"/>
  <c r="E225" i="4"/>
  <c r="F225" i="4" s="1"/>
  <c r="E184" i="4"/>
  <c r="F184" i="4" s="1"/>
  <c r="E138" i="4"/>
  <c r="F138" i="4" s="1"/>
  <c r="E81" i="4"/>
  <c r="F81" i="4" s="1"/>
  <c r="E72" i="4"/>
  <c r="F72" i="4" s="1"/>
  <c r="E550" i="13"/>
  <c r="F550" i="13" s="1"/>
  <c r="E412" i="13"/>
  <c r="F412" i="13" s="1"/>
  <c r="E381" i="13"/>
  <c r="F381" i="13" s="1"/>
  <c r="E301" i="13"/>
  <c r="F301" i="13" s="1"/>
  <c r="E254" i="13"/>
  <c r="F254" i="13" s="1"/>
  <c r="E248" i="13"/>
  <c r="F248" i="13" s="1"/>
  <c r="E125" i="13"/>
  <c r="F125" i="13" s="1"/>
  <c r="E108" i="13"/>
  <c r="F108" i="13" s="1"/>
  <c r="E235" i="5"/>
  <c r="F235" i="5" s="1"/>
  <c r="E117" i="14"/>
  <c r="F117" i="14" s="1"/>
  <c r="E72" i="14"/>
  <c r="F72" i="14" s="1"/>
  <c r="E797" i="4"/>
  <c r="F797" i="4" s="1"/>
  <c r="E713" i="4"/>
  <c r="F713" i="4" s="1"/>
  <c r="E686" i="4"/>
  <c r="F686" i="4" s="1"/>
  <c r="E18" i="4"/>
  <c r="F18" i="4" s="1"/>
  <c r="E10" i="4"/>
  <c r="F10" i="4" s="1"/>
  <c r="E568" i="13"/>
  <c r="F568" i="13" s="1"/>
  <c r="E462" i="13"/>
  <c r="F462" i="13" s="1"/>
  <c r="E456" i="13"/>
  <c r="F456" i="13" s="1"/>
  <c r="E453" i="13"/>
  <c r="F453" i="13" s="1"/>
  <c r="E397" i="13"/>
  <c r="F397" i="13" s="1"/>
  <c r="E272" i="13"/>
  <c r="F272" i="13" s="1"/>
  <c r="E232" i="13"/>
  <c r="F232" i="13" s="1"/>
  <c r="E216" i="13"/>
  <c r="F216" i="13" s="1"/>
  <c r="E196" i="13"/>
  <c r="F196" i="13" s="1"/>
  <c r="E193" i="13"/>
  <c r="F193" i="13" s="1"/>
  <c r="E140" i="13"/>
  <c r="F140" i="13" s="1"/>
  <c r="E137" i="13"/>
  <c r="F137" i="13" s="1"/>
  <c r="E212" i="5"/>
  <c r="F212" i="5" s="1"/>
  <c r="E683" i="4"/>
  <c r="F683" i="4" s="1"/>
  <c r="E659" i="4"/>
  <c r="F659" i="4" s="1"/>
  <c r="E540" i="4"/>
  <c r="F540" i="4" s="1"/>
  <c r="E120" i="4"/>
  <c r="F120" i="4" s="1"/>
  <c r="E107" i="4"/>
  <c r="F107" i="4" s="1"/>
  <c r="E68" i="4"/>
  <c r="F68" i="4" s="1"/>
  <c r="E134" i="13"/>
  <c r="F134" i="13" s="1"/>
  <c r="E6" i="16"/>
  <c r="F6" i="16" s="1"/>
  <c r="E937" i="4"/>
  <c r="F937" i="4" s="1"/>
  <c r="E789" i="4"/>
  <c r="F789" i="4" s="1"/>
  <c r="E715" i="4"/>
  <c r="F715" i="4" s="1"/>
  <c r="E641" i="4"/>
  <c r="F641" i="4" s="1"/>
  <c r="E603" i="4"/>
  <c r="F603" i="4" s="1"/>
  <c r="E593" i="4"/>
  <c r="F593" i="4" s="1"/>
  <c r="E587" i="4"/>
  <c r="F587" i="4" s="1"/>
  <c r="E504" i="4"/>
  <c r="F504" i="4" s="1"/>
  <c r="E484" i="4"/>
  <c r="F484" i="4" s="1"/>
  <c r="E481" i="4"/>
  <c r="F481" i="4" s="1"/>
  <c r="E455" i="4"/>
  <c r="F455" i="4" s="1"/>
  <c r="E445" i="4"/>
  <c r="F445" i="4" s="1"/>
  <c r="E429" i="4"/>
  <c r="F429" i="4" s="1"/>
  <c r="E253" i="4"/>
  <c r="F253" i="4" s="1"/>
  <c r="E239" i="4"/>
  <c r="F239" i="4" s="1"/>
  <c r="E217" i="4"/>
  <c r="F217" i="4" s="1"/>
  <c r="E172" i="4"/>
  <c r="F172" i="4" s="1"/>
  <c r="E122" i="4"/>
  <c r="F122" i="4" s="1"/>
  <c r="E94" i="4"/>
  <c r="F94" i="4" s="1"/>
  <c r="E76" i="4"/>
  <c r="F76" i="4" s="1"/>
  <c r="E34" i="4"/>
  <c r="F34" i="4" s="1"/>
  <c r="E485" i="13"/>
  <c r="F485" i="13" s="1"/>
  <c r="E429" i="13"/>
  <c r="F429" i="13" s="1"/>
  <c r="E385" i="13"/>
  <c r="F385" i="13" s="1"/>
  <c r="E313" i="13"/>
  <c r="F313" i="13" s="1"/>
  <c r="E278" i="13"/>
  <c r="F278" i="13" s="1"/>
  <c r="E240" i="13"/>
  <c r="F240" i="13" s="1"/>
  <c r="E136" i="13"/>
  <c r="F136" i="13" s="1"/>
  <c r="E98" i="13"/>
  <c r="F98" i="13" s="1"/>
  <c r="E94" i="13"/>
  <c r="F94" i="13" s="1"/>
  <c r="E88" i="13"/>
  <c r="F88" i="13" s="1"/>
  <c r="E58" i="7"/>
  <c r="F58" i="7" s="1"/>
  <c r="E192" i="7"/>
  <c r="F192" i="7" s="1"/>
  <c r="E783" i="4"/>
  <c r="F783" i="4" s="1"/>
  <c r="E726" i="4"/>
  <c r="F726" i="4" s="1"/>
  <c r="E638" i="4"/>
  <c r="F638" i="4" s="1"/>
  <c r="E159" i="4"/>
  <c r="F159" i="4" s="1"/>
  <c r="E106" i="4"/>
  <c r="F106" i="4" s="1"/>
  <c r="E393" i="7"/>
  <c r="F393" i="7" s="1"/>
  <c r="E58" i="4"/>
  <c r="F58" i="4" s="1"/>
  <c r="E508" i="13"/>
  <c r="F508" i="13" s="1"/>
  <c r="E418" i="13"/>
  <c r="F418" i="13" s="1"/>
  <c r="E408" i="13"/>
  <c r="F408" i="13" s="1"/>
  <c r="E310" i="13"/>
  <c r="F310" i="13" s="1"/>
  <c r="E36" i="14"/>
  <c r="F36" i="14" s="1"/>
  <c r="E939" i="4"/>
  <c r="F939" i="4" s="1"/>
  <c r="E841" i="4"/>
  <c r="F841" i="4" s="1"/>
  <c r="E711" i="4"/>
  <c r="F711" i="4" s="1"/>
  <c r="E207" i="5"/>
  <c r="F207" i="5" s="1"/>
  <c r="E202" i="5"/>
  <c r="F202" i="5" s="1"/>
  <c r="E180" i="5"/>
  <c r="F180" i="5" s="1"/>
  <c r="E141" i="5"/>
  <c r="F141" i="5" s="1"/>
  <c r="E53" i="5"/>
  <c r="F53" i="5" s="1"/>
  <c r="E17" i="5"/>
  <c r="F17" i="5" s="1"/>
  <c r="E9" i="5"/>
  <c r="F9" i="5" s="1"/>
  <c r="E81" i="14"/>
  <c r="F81" i="14" s="1"/>
  <c r="E48" i="14"/>
  <c r="F48" i="14" s="1"/>
  <c r="E101" i="7"/>
  <c r="F101" i="7" s="1"/>
  <c r="E89" i="7"/>
  <c r="F89" i="7" s="1"/>
  <c r="E65" i="7"/>
  <c r="F65" i="7" s="1"/>
  <c r="E53" i="7"/>
  <c r="F53" i="7" s="1"/>
  <c r="E29" i="7"/>
  <c r="F29" i="7" s="1"/>
  <c r="E284" i="7"/>
  <c r="F284" i="7" s="1"/>
  <c r="E220" i="7"/>
  <c r="F220" i="7" s="1"/>
  <c r="E519" i="7"/>
  <c r="F519" i="7" s="1"/>
  <c r="E401" i="7"/>
  <c r="F401" i="7" s="1"/>
  <c r="E352" i="7"/>
  <c r="F352" i="7" s="1"/>
  <c r="E293" i="7"/>
  <c r="F293" i="7" s="1"/>
  <c r="E712" i="7"/>
  <c r="F712" i="7" s="1"/>
  <c r="E602" i="7"/>
  <c r="F602" i="7" s="1"/>
  <c r="E600" i="7"/>
  <c r="F600" i="7" s="1"/>
  <c r="E557" i="7"/>
  <c r="F557" i="7" s="1"/>
  <c r="E548" i="7"/>
  <c r="F548" i="7" s="1"/>
  <c r="E535" i="7"/>
  <c r="F535" i="7" s="1"/>
  <c r="E339" i="16"/>
  <c r="F339" i="16" s="1"/>
  <c r="E291" i="16"/>
  <c r="F291" i="16" s="1"/>
  <c r="E288" i="16"/>
  <c r="F288" i="16" s="1"/>
  <c r="E279" i="16"/>
  <c r="F279" i="16" s="1"/>
  <c r="E17" i="16"/>
  <c r="F17" i="16" s="1"/>
  <c r="E456" i="16"/>
  <c r="F456" i="16" s="1"/>
  <c r="E36" i="13"/>
  <c r="F36" i="13" s="1"/>
  <c r="E30" i="13"/>
  <c r="F30" i="13" s="1"/>
  <c r="E236" i="5"/>
  <c r="F236" i="5" s="1"/>
  <c r="E199" i="5"/>
  <c r="F199" i="5" s="1"/>
  <c r="E192" i="5"/>
  <c r="F192" i="5" s="1"/>
  <c r="E182" i="5"/>
  <c r="F182" i="5" s="1"/>
  <c r="E169" i="5"/>
  <c r="F169" i="5" s="1"/>
  <c r="E162" i="5"/>
  <c r="F162" i="5" s="1"/>
  <c r="E124" i="5"/>
  <c r="F124" i="5" s="1"/>
  <c r="E88" i="5"/>
  <c r="F88" i="5" s="1"/>
  <c r="E64" i="5"/>
  <c r="F64" i="5" s="1"/>
  <c r="E45" i="5"/>
  <c r="F45" i="5" s="1"/>
  <c r="E129" i="14"/>
  <c r="F129" i="14" s="1"/>
  <c r="E45" i="14"/>
  <c r="F45" i="14" s="1"/>
  <c r="E33" i="14"/>
  <c r="F33" i="14" s="1"/>
  <c r="E149" i="7"/>
  <c r="F149" i="7" s="1"/>
  <c r="E98" i="7"/>
  <c r="F98" i="7" s="1"/>
  <c r="E86" i="7"/>
  <c r="F86" i="7" s="1"/>
  <c r="E17" i="7"/>
  <c r="F17" i="7" s="1"/>
  <c r="E260" i="7"/>
  <c r="F260" i="7" s="1"/>
  <c r="E196" i="7"/>
  <c r="F196" i="7" s="1"/>
  <c r="E492" i="7"/>
  <c r="F492" i="7" s="1"/>
  <c r="E471" i="7"/>
  <c r="F471" i="7" s="1"/>
  <c r="E461" i="7"/>
  <c r="F461" i="7" s="1"/>
  <c r="E432" i="7"/>
  <c r="F432" i="7" s="1"/>
  <c r="E421" i="7"/>
  <c r="F421" i="7" s="1"/>
  <c r="E403" i="7"/>
  <c r="F403" i="7" s="1"/>
  <c r="E375" i="7"/>
  <c r="F375" i="7" s="1"/>
  <c r="E371" i="7"/>
  <c r="F371" i="7" s="1"/>
  <c r="E360" i="7"/>
  <c r="F360" i="7" s="1"/>
  <c r="E312" i="7"/>
  <c r="F312" i="7" s="1"/>
  <c r="E697" i="7"/>
  <c r="F697" i="7" s="1"/>
  <c r="E687" i="7"/>
  <c r="F687" i="7" s="1"/>
  <c r="E677" i="7"/>
  <c r="F677" i="7" s="1"/>
  <c r="E617" i="7"/>
  <c r="F617" i="7" s="1"/>
  <c r="E606" i="7"/>
  <c r="F606" i="7" s="1"/>
  <c r="E604" i="7"/>
  <c r="F604" i="7" s="1"/>
  <c r="E566" i="7"/>
  <c r="F566" i="7" s="1"/>
  <c r="E559" i="7"/>
  <c r="F559" i="7" s="1"/>
  <c r="E539" i="7"/>
  <c r="F539" i="7" s="1"/>
  <c r="E440" i="16"/>
  <c r="F440" i="16" s="1"/>
  <c r="E332" i="16"/>
  <c r="F332" i="16" s="1"/>
  <c r="E328" i="16"/>
  <c r="F328" i="16" s="1"/>
  <c r="E256" i="16"/>
  <c r="F256" i="16" s="1"/>
  <c r="E245" i="16"/>
  <c r="F245" i="16" s="1"/>
  <c r="E236" i="16"/>
  <c r="F236" i="16" s="1"/>
  <c r="E146" i="16"/>
  <c r="F146" i="16" s="1"/>
  <c r="E137" i="16"/>
  <c r="F137" i="16" s="1"/>
  <c r="E135" i="16"/>
  <c r="F135" i="16" s="1"/>
  <c r="E127" i="16"/>
  <c r="F127" i="16" s="1"/>
  <c r="E48" i="16"/>
  <c r="F48" i="16" s="1"/>
  <c r="E28" i="16"/>
  <c r="F28" i="16" s="1"/>
  <c r="E21" i="16"/>
  <c r="F21" i="16" s="1"/>
  <c r="E458" i="16"/>
  <c r="F458" i="16" s="1"/>
  <c r="E242" i="5"/>
  <c r="F242" i="5" s="1"/>
  <c r="E223" i="5"/>
  <c r="F223" i="5" s="1"/>
  <c r="E184" i="5"/>
  <c r="F184" i="5" s="1"/>
  <c r="E145" i="5"/>
  <c r="F145" i="5" s="1"/>
  <c r="E116" i="5"/>
  <c r="F116" i="5" s="1"/>
  <c r="E85" i="5"/>
  <c r="F85" i="5" s="1"/>
  <c r="E188" i="14"/>
  <c r="F188" i="14" s="1"/>
  <c r="E180" i="14"/>
  <c r="F180" i="14" s="1"/>
  <c r="E144" i="14"/>
  <c r="F144" i="14" s="1"/>
  <c r="E71" i="14"/>
  <c r="F71" i="14" s="1"/>
  <c r="E52" i="14"/>
  <c r="F52" i="14" s="1"/>
  <c r="E47" i="14"/>
  <c r="F47" i="14" s="1"/>
  <c r="E165" i="7"/>
  <c r="F165" i="7" s="1"/>
  <c r="E146" i="7"/>
  <c r="F146" i="7" s="1"/>
  <c r="E141" i="7"/>
  <c r="F141" i="7" s="1"/>
  <c r="E114" i="7"/>
  <c r="F114" i="7" s="1"/>
  <c r="E105" i="7"/>
  <c r="F105" i="7" s="1"/>
  <c r="E93" i="7"/>
  <c r="F93" i="7" s="1"/>
  <c r="E14" i="7"/>
  <c r="F14" i="7" s="1"/>
  <c r="E236" i="7"/>
  <c r="F236" i="7" s="1"/>
  <c r="E511" i="7"/>
  <c r="F511" i="7" s="1"/>
  <c r="E506" i="7"/>
  <c r="F506" i="7" s="1"/>
  <c r="E482" i="7"/>
  <c r="F482" i="7" s="1"/>
  <c r="E416" i="7"/>
  <c r="F416" i="7" s="1"/>
  <c r="E364" i="7"/>
  <c r="F364" i="7" s="1"/>
  <c r="E316" i="7"/>
  <c r="F316" i="7" s="1"/>
  <c r="E299" i="7"/>
  <c r="F299" i="7" s="1"/>
  <c r="E699" i="7"/>
  <c r="F699" i="7" s="1"/>
  <c r="E657" i="7"/>
  <c r="F657" i="7" s="1"/>
  <c r="E528" i="7"/>
  <c r="F528" i="7" s="1"/>
  <c r="E338" i="16"/>
  <c r="F338" i="16" s="1"/>
  <c r="E308" i="16"/>
  <c r="F308" i="16" s="1"/>
  <c r="E302" i="16"/>
  <c r="F302" i="16" s="1"/>
  <c r="E278" i="16"/>
  <c r="F278" i="16" s="1"/>
  <c r="E32" i="16"/>
  <c r="F32" i="16" s="1"/>
  <c r="E12" i="16"/>
  <c r="F12" i="16" s="1"/>
  <c r="E10" i="11"/>
  <c r="F10" i="11" s="1"/>
  <c r="E201" i="5"/>
  <c r="F201" i="5" s="1"/>
  <c r="E191" i="5"/>
  <c r="F191" i="5" s="1"/>
  <c r="E164" i="5"/>
  <c r="F164" i="5" s="1"/>
  <c r="E140" i="5"/>
  <c r="F140" i="5" s="1"/>
  <c r="E128" i="5"/>
  <c r="F128" i="5" s="1"/>
  <c r="E13" i="5"/>
  <c r="F13" i="5" s="1"/>
  <c r="E80" i="14"/>
  <c r="F80" i="14" s="1"/>
  <c r="E126" i="7"/>
  <c r="F126" i="7" s="1"/>
  <c r="E66" i="7"/>
  <c r="F66" i="7" s="1"/>
  <c r="E54" i="7"/>
  <c r="F54" i="7" s="1"/>
  <c r="E9" i="7"/>
  <c r="F9" i="7" s="1"/>
  <c r="E252" i="7"/>
  <c r="F252" i="7" s="1"/>
  <c r="E188" i="7"/>
  <c r="F188" i="7" s="1"/>
  <c r="E463" i="7"/>
  <c r="F463" i="7" s="1"/>
  <c r="E701" i="7"/>
  <c r="F701" i="7" s="1"/>
  <c r="E696" i="7"/>
  <c r="F696" i="7" s="1"/>
  <c r="E581" i="7"/>
  <c r="F581" i="7" s="1"/>
  <c r="E572" i="7"/>
  <c r="F572" i="7" s="1"/>
  <c r="E323" i="16"/>
  <c r="F323" i="16" s="1"/>
  <c r="E209" i="16"/>
  <c r="F209" i="16" s="1"/>
  <c r="E175" i="16"/>
  <c r="F175" i="16" s="1"/>
  <c r="E113" i="16"/>
  <c r="F113" i="16" s="1"/>
  <c r="E455" i="16"/>
  <c r="F455" i="16" s="1"/>
  <c r="E280" i="5"/>
  <c r="F280" i="5" s="1"/>
  <c r="E264" i="5"/>
  <c r="F264" i="5" s="1"/>
  <c r="E253" i="5"/>
  <c r="F253" i="5" s="1"/>
  <c r="E237" i="5"/>
  <c r="F237" i="5" s="1"/>
  <c r="E227" i="5"/>
  <c r="F227" i="5" s="1"/>
  <c r="E222" i="5"/>
  <c r="F222" i="5" s="1"/>
  <c r="E210" i="5"/>
  <c r="F210" i="5" s="1"/>
  <c r="E203" i="5"/>
  <c r="F203" i="5" s="1"/>
  <c r="E198" i="5"/>
  <c r="F198" i="5" s="1"/>
  <c r="E193" i="5"/>
  <c r="F193" i="5" s="1"/>
  <c r="E188" i="5"/>
  <c r="F188" i="5" s="1"/>
  <c r="E176" i="5"/>
  <c r="F176" i="5" s="1"/>
  <c r="E166" i="5"/>
  <c r="F166" i="5" s="1"/>
  <c r="E156" i="5"/>
  <c r="F156" i="5" s="1"/>
  <c r="E151" i="5"/>
  <c r="F151" i="5" s="1"/>
  <c r="E142" i="5"/>
  <c r="F142" i="5" s="1"/>
  <c r="E132" i="5"/>
  <c r="F132" i="5" s="1"/>
  <c r="E125" i="5"/>
  <c r="F125" i="5" s="1"/>
  <c r="E120" i="5"/>
  <c r="F120" i="5" s="1"/>
  <c r="E96" i="5"/>
  <c r="F96" i="5" s="1"/>
  <c r="E77" i="5"/>
  <c r="F77" i="5" s="1"/>
  <c r="E44" i="5"/>
  <c r="F44" i="5" s="1"/>
  <c r="E125" i="14"/>
  <c r="F125" i="14" s="1"/>
  <c r="E97" i="14"/>
  <c r="F97" i="14" s="1"/>
  <c r="E89" i="14"/>
  <c r="F89" i="14" s="1"/>
  <c r="E65" i="14"/>
  <c r="F65" i="14" s="1"/>
  <c r="E32" i="14"/>
  <c r="F32" i="14" s="1"/>
  <c r="E169" i="7"/>
  <c r="F169" i="7" s="1"/>
  <c r="E130" i="7"/>
  <c r="F130" i="7" s="1"/>
  <c r="E118" i="7"/>
  <c r="F118" i="7" s="1"/>
  <c r="E94" i="7"/>
  <c r="F94" i="7" s="1"/>
  <c r="E85" i="7"/>
  <c r="F85" i="7" s="1"/>
  <c r="E70" i="7"/>
  <c r="F70" i="7" s="1"/>
  <c r="E61" i="7"/>
  <c r="F61" i="7" s="1"/>
  <c r="E56" i="7"/>
  <c r="F56" i="7" s="1"/>
  <c r="E20" i="7"/>
  <c r="F20" i="7" s="1"/>
  <c r="E292" i="7"/>
  <c r="F292" i="7" s="1"/>
  <c r="E228" i="7"/>
  <c r="F228" i="7" s="1"/>
  <c r="E458" i="7"/>
  <c r="F458" i="7" s="1"/>
  <c r="E456" i="7"/>
  <c r="F456" i="7" s="1"/>
  <c r="E449" i="7"/>
  <c r="F449" i="7" s="1"/>
  <c r="E437" i="7"/>
  <c r="F437" i="7" s="1"/>
  <c r="E404" i="7"/>
  <c r="F404" i="7" s="1"/>
  <c r="E676" i="7"/>
  <c r="F676" i="7" s="1"/>
  <c r="E659" i="7"/>
  <c r="F659" i="7" s="1"/>
  <c r="E607" i="7"/>
  <c r="F607" i="7" s="1"/>
  <c r="E567" i="7"/>
  <c r="F567" i="7" s="1"/>
  <c r="E560" i="7"/>
  <c r="F560" i="7" s="1"/>
  <c r="E540" i="7"/>
  <c r="F540" i="7" s="1"/>
  <c r="E538" i="7"/>
  <c r="F538" i="7" s="1"/>
  <c r="E342" i="16"/>
  <c r="F342" i="16" s="1"/>
  <c r="E29" i="16"/>
  <c r="F29" i="16" s="1"/>
  <c r="E457" i="16"/>
  <c r="F457" i="16" s="1"/>
  <c r="E40" i="13"/>
  <c r="F40" i="13" s="1"/>
  <c r="E250" i="5"/>
  <c r="F250" i="5" s="1"/>
  <c r="E195" i="5"/>
  <c r="F195" i="5" s="1"/>
  <c r="E25" i="5"/>
  <c r="F25" i="5" s="1"/>
  <c r="E184" i="14"/>
  <c r="F184" i="14" s="1"/>
  <c r="E176" i="14"/>
  <c r="F176" i="14" s="1"/>
  <c r="E79" i="14"/>
  <c r="F79" i="14" s="1"/>
  <c r="E24" i="14"/>
  <c r="F24" i="14" s="1"/>
  <c r="E142" i="7"/>
  <c r="F142" i="7" s="1"/>
  <c r="E8" i="7"/>
  <c r="F8" i="7" s="1"/>
  <c r="E500" i="7"/>
  <c r="F500" i="7" s="1"/>
  <c r="E476" i="7"/>
  <c r="F476" i="7" s="1"/>
  <c r="E415" i="7"/>
  <c r="F415" i="7" s="1"/>
  <c r="E389" i="7"/>
  <c r="F389" i="7" s="1"/>
  <c r="E673" i="7"/>
  <c r="F673" i="7" s="1"/>
  <c r="E611" i="7"/>
  <c r="F611" i="7" s="1"/>
  <c r="E562" i="7"/>
  <c r="F562" i="7" s="1"/>
  <c r="E327" i="16"/>
  <c r="F327" i="16" s="1"/>
  <c r="E320" i="16"/>
  <c r="F320" i="16" s="1"/>
  <c r="E307" i="16"/>
  <c r="F307" i="16" s="1"/>
  <c r="E252" i="16"/>
  <c r="F252" i="16" s="1"/>
  <c r="E237" i="16"/>
  <c r="F237" i="16" s="1"/>
  <c r="E205" i="16"/>
  <c r="F205" i="16" s="1"/>
  <c r="E152" i="16"/>
  <c r="F152" i="16" s="1"/>
  <c r="E64" i="16"/>
  <c r="F64" i="16" s="1"/>
  <c r="E941" i="4"/>
  <c r="F941" i="4" s="1"/>
  <c r="E867" i="4"/>
  <c r="F867" i="4" s="1"/>
  <c r="E864" i="4"/>
  <c r="F864" i="4" s="1"/>
  <c r="E852" i="4"/>
  <c r="F852" i="4" s="1"/>
  <c r="E791" i="4"/>
  <c r="F791" i="4" s="1"/>
  <c r="E743" i="4"/>
  <c r="F743" i="4" s="1"/>
  <c r="E694" i="4"/>
  <c r="F694" i="4" s="1"/>
  <c r="E667" i="4"/>
  <c r="F667" i="4" s="1"/>
  <c r="E644" i="4"/>
  <c r="F644" i="4" s="1"/>
  <c r="E377" i="4"/>
  <c r="F377" i="4" s="1"/>
  <c r="E883" i="4"/>
  <c r="F883" i="4" s="1"/>
  <c r="E846" i="4"/>
  <c r="F846" i="4" s="1"/>
  <c r="E840" i="4"/>
  <c r="F840" i="4" s="1"/>
  <c r="E830" i="4"/>
  <c r="F830" i="4" s="1"/>
  <c r="E764" i="4"/>
  <c r="F764" i="4" s="1"/>
  <c r="E748" i="4"/>
  <c r="F748" i="4" s="1"/>
  <c r="E675" i="4"/>
  <c r="F675" i="4" s="1"/>
  <c r="E663" i="4"/>
  <c r="F663" i="4" s="1"/>
  <c r="E660" i="4"/>
  <c r="F660" i="4" s="1"/>
  <c r="E654" i="4"/>
  <c r="F654" i="4" s="1"/>
  <c r="E631" i="4"/>
  <c r="F631" i="4" s="1"/>
  <c r="E589" i="4"/>
  <c r="F589" i="4" s="1"/>
  <c r="E497" i="4"/>
  <c r="F497" i="4" s="1"/>
  <c r="E334" i="4"/>
  <c r="F334" i="4" s="1"/>
  <c r="E275" i="4"/>
  <c r="F275" i="4" s="1"/>
  <c r="E233" i="4"/>
  <c r="F233" i="4" s="1"/>
  <c r="E215" i="4"/>
  <c r="F215" i="4" s="1"/>
  <c r="E176" i="4"/>
  <c r="F176" i="4" s="1"/>
  <c r="E49" i="4"/>
  <c r="F49" i="4" s="1"/>
  <c r="E46" i="4"/>
  <c r="F46" i="4" s="1"/>
  <c r="E36" i="4"/>
  <c r="F36" i="4" s="1"/>
  <c r="E12" i="4"/>
  <c r="F12" i="4" s="1"/>
  <c r="E597" i="13"/>
  <c r="F597" i="13" s="1"/>
  <c r="E523" i="13"/>
  <c r="F523" i="13" s="1"/>
  <c r="E504" i="13"/>
  <c r="F504" i="13" s="1"/>
  <c r="E446" i="13"/>
  <c r="F446" i="13" s="1"/>
  <c r="E414" i="13"/>
  <c r="F414" i="13" s="1"/>
  <c r="E404" i="13"/>
  <c r="F404" i="13" s="1"/>
  <c r="E392" i="13"/>
  <c r="F392" i="13" s="1"/>
  <c r="E389" i="13"/>
  <c r="F389" i="13" s="1"/>
  <c r="E386" i="13"/>
  <c r="F386" i="13" s="1"/>
  <c r="E332" i="13"/>
  <c r="F332" i="13" s="1"/>
  <c r="E294" i="13"/>
  <c r="F294" i="13" s="1"/>
  <c r="E148" i="13"/>
  <c r="F148" i="13" s="1"/>
  <c r="E102" i="13"/>
  <c r="F102" i="13" s="1"/>
  <c r="E46" i="13"/>
  <c r="F46" i="13" s="1"/>
  <c r="E34" i="13"/>
  <c r="F34" i="13" s="1"/>
  <c r="E28" i="13"/>
  <c r="F28" i="13" s="1"/>
  <c r="E249" i="5"/>
  <c r="F249" i="5" s="1"/>
  <c r="E247" i="5"/>
  <c r="F247" i="5" s="1"/>
  <c r="E245" i="5"/>
  <c r="F245" i="5" s="1"/>
  <c r="E218" i="5"/>
  <c r="F218" i="5" s="1"/>
  <c r="E190" i="5"/>
  <c r="F190" i="5" s="1"/>
  <c r="E181" i="5"/>
  <c r="F181" i="5" s="1"/>
  <c r="E174" i="5"/>
  <c r="F174" i="5" s="1"/>
  <c r="E165" i="5"/>
  <c r="F165" i="5" s="1"/>
  <c r="E158" i="5"/>
  <c r="F158" i="5" s="1"/>
  <c r="E153" i="5"/>
  <c r="F153" i="5" s="1"/>
  <c r="E133" i="5"/>
  <c r="F133" i="5" s="1"/>
  <c r="E80" i="5"/>
  <c r="F80" i="5" s="1"/>
  <c r="E145" i="7"/>
  <c r="F145" i="7" s="1"/>
  <c r="E869" i="4"/>
  <c r="F869" i="4" s="1"/>
  <c r="E863" i="4"/>
  <c r="F863" i="4" s="1"/>
  <c r="E857" i="4"/>
  <c r="F857" i="4" s="1"/>
  <c r="E261" i="4"/>
  <c r="F261" i="4" s="1"/>
  <c r="E255" i="4"/>
  <c r="F255" i="4" s="1"/>
  <c r="E156" i="4"/>
  <c r="F156" i="4" s="1"/>
  <c r="E90" i="4"/>
  <c r="F90" i="4" s="1"/>
  <c r="E14" i="4"/>
  <c r="F14" i="4" s="1"/>
  <c r="E511" i="13"/>
  <c r="F511" i="13" s="1"/>
  <c r="E474" i="13"/>
  <c r="F474" i="13" s="1"/>
  <c r="E378" i="13"/>
  <c r="F378" i="13" s="1"/>
  <c r="E362" i="13"/>
  <c r="F362" i="13" s="1"/>
  <c r="E240" i="5"/>
  <c r="F240" i="5" s="1"/>
  <c r="E220" i="5"/>
  <c r="F220" i="5" s="1"/>
  <c r="E211" i="5"/>
  <c r="F211" i="5" s="1"/>
  <c r="E209" i="5"/>
  <c r="F209" i="5" s="1"/>
  <c r="E185" i="5"/>
  <c r="F185" i="5" s="1"/>
  <c r="E178" i="5"/>
  <c r="F178" i="5" s="1"/>
  <c r="E113" i="5"/>
  <c r="F113" i="5" s="1"/>
  <c r="E111" i="5"/>
  <c r="F111" i="5" s="1"/>
  <c r="E125" i="7"/>
  <c r="F125" i="7" s="1"/>
  <c r="E909" i="4"/>
  <c r="F909" i="4" s="1"/>
  <c r="E875" i="4"/>
  <c r="F875" i="4" s="1"/>
  <c r="E832" i="4"/>
  <c r="F832" i="4" s="1"/>
  <c r="E769" i="4"/>
  <c r="F769" i="4" s="1"/>
  <c r="E739" i="4"/>
  <c r="F739" i="4" s="1"/>
  <c r="E665" i="4"/>
  <c r="F665" i="4" s="1"/>
  <c r="E639" i="4"/>
  <c r="F639" i="4" s="1"/>
  <c r="E607" i="4"/>
  <c r="F607" i="4" s="1"/>
  <c r="E585" i="4"/>
  <c r="F585" i="4" s="1"/>
  <c r="E437" i="4"/>
  <c r="F437" i="4" s="1"/>
  <c r="E304" i="4"/>
  <c r="F304" i="4" s="1"/>
  <c r="E274" i="4"/>
  <c r="F274" i="4" s="1"/>
  <c r="E263" i="4"/>
  <c r="F263" i="4" s="1"/>
  <c r="E235" i="4"/>
  <c r="F235" i="4" s="1"/>
  <c r="E128" i="4"/>
  <c r="F128" i="4" s="1"/>
  <c r="E104" i="4"/>
  <c r="F104" i="4" s="1"/>
  <c r="E62" i="4"/>
  <c r="F62" i="4" s="1"/>
  <c r="E56" i="4"/>
  <c r="F56" i="4" s="1"/>
  <c r="E38" i="4"/>
  <c r="F38" i="4" s="1"/>
  <c r="E30" i="4"/>
  <c r="F30" i="4" s="1"/>
  <c r="E24" i="4"/>
  <c r="F24" i="4" s="1"/>
  <c r="E488" i="13"/>
  <c r="F488" i="13" s="1"/>
  <c r="E476" i="13"/>
  <c r="F476" i="13" s="1"/>
  <c r="E466" i="13"/>
  <c r="F466" i="13" s="1"/>
  <c r="E388" i="13"/>
  <c r="F388" i="13" s="1"/>
  <c r="E346" i="13"/>
  <c r="F346" i="13" s="1"/>
  <c r="E320" i="13"/>
  <c r="F320" i="13" s="1"/>
  <c r="E314" i="13"/>
  <c r="F314" i="13" s="1"/>
  <c r="E306" i="13"/>
  <c r="F306" i="13" s="1"/>
  <c r="E209" i="13"/>
  <c r="F209" i="13" s="1"/>
  <c r="E173" i="13"/>
  <c r="F173" i="13" s="1"/>
  <c r="E170" i="13"/>
  <c r="F170" i="13" s="1"/>
  <c r="E161" i="13"/>
  <c r="F161" i="13" s="1"/>
  <c r="E128" i="13"/>
  <c r="F128" i="13" s="1"/>
  <c r="E110" i="13"/>
  <c r="F110" i="13" s="1"/>
  <c r="E93" i="13"/>
  <c r="F93" i="13" s="1"/>
  <c r="E66" i="13"/>
  <c r="F66" i="13" s="1"/>
  <c r="E62" i="13"/>
  <c r="F62" i="13" s="1"/>
  <c r="E42" i="13"/>
  <c r="F42" i="13" s="1"/>
  <c r="E22" i="13"/>
  <c r="F22" i="13" s="1"/>
  <c r="E18" i="13"/>
  <c r="F18" i="13" s="1"/>
  <c r="E287" i="5"/>
  <c r="F287" i="5" s="1"/>
  <c r="E271" i="5"/>
  <c r="F271" i="5" s="1"/>
  <c r="E246" i="5"/>
  <c r="F246" i="5" s="1"/>
  <c r="E228" i="5"/>
  <c r="F228" i="5" s="1"/>
  <c r="E224" i="5"/>
  <c r="F224" i="5" s="1"/>
  <c r="E213" i="5"/>
  <c r="F213" i="5" s="1"/>
  <c r="E200" i="5"/>
  <c r="F200" i="5" s="1"/>
  <c r="E196" i="5"/>
  <c r="F196" i="5" s="1"/>
  <c r="E187" i="5"/>
  <c r="F187" i="5" s="1"/>
  <c r="E130" i="5"/>
  <c r="F130" i="5" s="1"/>
  <c r="E126" i="5"/>
  <c r="F126" i="5" s="1"/>
  <c r="E117" i="5"/>
  <c r="F117" i="5" s="1"/>
  <c r="E101" i="5"/>
  <c r="F101" i="5" s="1"/>
  <c r="E168" i="14"/>
  <c r="F168" i="14" s="1"/>
  <c r="E942" i="4"/>
  <c r="F942" i="4" s="1"/>
  <c r="E845" i="4"/>
  <c r="F845" i="4" s="1"/>
  <c r="E814" i="4"/>
  <c r="F814" i="4" s="1"/>
  <c r="E812" i="4"/>
  <c r="F812" i="4" s="1"/>
  <c r="E802" i="4"/>
  <c r="F802" i="4" s="1"/>
  <c r="E747" i="4"/>
  <c r="F747" i="4" s="1"/>
  <c r="E610" i="4"/>
  <c r="F610" i="4" s="1"/>
  <c r="E563" i="4"/>
  <c r="F563" i="4" s="1"/>
  <c r="E515" i="4"/>
  <c r="F515" i="4" s="1"/>
  <c r="E326" i="4"/>
  <c r="F326" i="4" s="1"/>
  <c r="E313" i="4"/>
  <c r="F313" i="4" s="1"/>
  <c r="E246" i="4"/>
  <c r="F246" i="4" s="1"/>
  <c r="E243" i="4"/>
  <c r="F243" i="4" s="1"/>
  <c r="E231" i="4"/>
  <c r="F231" i="4" s="1"/>
  <c r="E216" i="4"/>
  <c r="F216" i="4" s="1"/>
  <c r="E171" i="4"/>
  <c r="F171" i="4" s="1"/>
  <c r="E152" i="4"/>
  <c r="F152" i="4" s="1"/>
  <c r="E142" i="4"/>
  <c r="F142" i="4" s="1"/>
  <c r="E115" i="4"/>
  <c r="F115" i="4" s="1"/>
  <c r="E82" i="4"/>
  <c r="F82" i="4" s="1"/>
  <c r="E607" i="13"/>
  <c r="F607" i="13" s="1"/>
  <c r="E518" i="13"/>
  <c r="F518" i="13" s="1"/>
  <c r="E503" i="13"/>
  <c r="F503" i="13" s="1"/>
  <c r="E500" i="13"/>
  <c r="F500" i="13" s="1"/>
  <c r="E445" i="13"/>
  <c r="F445" i="13" s="1"/>
  <c r="E421" i="13"/>
  <c r="F421" i="13" s="1"/>
  <c r="E405" i="13"/>
  <c r="F405" i="13" s="1"/>
  <c r="E402" i="13"/>
  <c r="F402" i="13" s="1"/>
  <c r="E396" i="13"/>
  <c r="F396" i="13" s="1"/>
  <c r="E352" i="13"/>
  <c r="F352" i="13" s="1"/>
  <c r="E337" i="13"/>
  <c r="F337" i="13" s="1"/>
  <c r="E270" i="13"/>
  <c r="F270" i="13" s="1"/>
  <c r="E249" i="13"/>
  <c r="F249" i="13" s="1"/>
  <c r="E237" i="13"/>
  <c r="F237" i="13" s="1"/>
  <c r="E221" i="13"/>
  <c r="F221" i="13" s="1"/>
  <c r="E212" i="13"/>
  <c r="F212" i="13" s="1"/>
  <c r="E192" i="13"/>
  <c r="F192" i="13" s="1"/>
  <c r="E179" i="13"/>
  <c r="F179" i="13" s="1"/>
  <c r="E157" i="13"/>
  <c r="F157" i="13" s="1"/>
  <c r="E149" i="13"/>
  <c r="F149" i="13" s="1"/>
  <c r="E142" i="13"/>
  <c r="F142" i="13" s="1"/>
  <c r="E124" i="13"/>
  <c r="F124" i="13" s="1"/>
  <c r="E80" i="13"/>
  <c r="F80" i="13" s="1"/>
  <c r="E50" i="13"/>
  <c r="F50" i="13" s="1"/>
  <c r="E871" i="4"/>
  <c r="F871" i="4" s="1"/>
  <c r="E862" i="4"/>
  <c r="F862" i="4" s="1"/>
  <c r="E771" i="4"/>
  <c r="F771" i="4" s="1"/>
  <c r="E691" i="4"/>
  <c r="F691" i="4" s="1"/>
  <c r="E670" i="4"/>
  <c r="F670" i="4" s="1"/>
  <c r="E919" i="4"/>
  <c r="F919" i="4" s="1"/>
  <c r="E613" i="4"/>
  <c r="F613" i="4" s="1"/>
  <c r="E559" i="4"/>
  <c r="F559" i="4" s="1"/>
  <c r="E495" i="4"/>
  <c r="F495" i="4" s="1"/>
  <c r="E265" i="4"/>
  <c r="F265" i="4" s="1"/>
  <c r="E262" i="4"/>
  <c r="F262" i="4" s="1"/>
  <c r="E256" i="4"/>
  <c r="F256" i="4" s="1"/>
  <c r="E221" i="4"/>
  <c r="F221" i="4" s="1"/>
  <c r="E154" i="4"/>
  <c r="F154" i="4" s="1"/>
  <c r="E571" i="13"/>
  <c r="F571" i="13" s="1"/>
  <c r="E468" i="13"/>
  <c r="F468" i="13" s="1"/>
  <c r="E465" i="13"/>
  <c r="F465" i="13" s="1"/>
  <c r="E430" i="13"/>
  <c r="F430" i="13" s="1"/>
  <c r="E357" i="13"/>
  <c r="F357" i="13" s="1"/>
  <c r="E316" i="13"/>
  <c r="F316" i="13" s="1"/>
  <c r="E197" i="13"/>
  <c r="F197" i="13" s="1"/>
  <c r="E172" i="13"/>
  <c r="F172" i="13" s="1"/>
  <c r="E166" i="13"/>
  <c r="F166" i="13" s="1"/>
  <c r="E76" i="13"/>
  <c r="F76" i="13" s="1"/>
  <c r="E70" i="13"/>
  <c r="F70" i="13" s="1"/>
  <c r="E52" i="13"/>
  <c r="F52" i="13" s="1"/>
  <c r="E32" i="13"/>
  <c r="F32" i="13" s="1"/>
  <c r="E26" i="13"/>
  <c r="F26" i="13" s="1"/>
  <c r="E252" i="5"/>
  <c r="F252" i="5" s="1"/>
  <c r="E243" i="5"/>
  <c r="F243" i="5" s="1"/>
  <c r="E221" i="5"/>
  <c r="F221" i="5" s="1"/>
  <c r="E186" i="5"/>
  <c r="F186" i="5" s="1"/>
  <c r="E170" i="5"/>
  <c r="F170" i="5" s="1"/>
  <c r="E168" i="5"/>
  <c r="F168" i="5" s="1"/>
  <c r="E163" i="5"/>
  <c r="F163" i="5" s="1"/>
  <c r="E149" i="5"/>
  <c r="F149" i="5" s="1"/>
  <c r="E136" i="5"/>
  <c r="F136" i="5" s="1"/>
  <c r="E127" i="5"/>
  <c r="F127" i="5" s="1"/>
  <c r="E110" i="5"/>
  <c r="F110" i="5" s="1"/>
  <c r="E105" i="5"/>
  <c r="F105" i="5" s="1"/>
  <c r="E100" i="5"/>
  <c r="F100" i="5" s="1"/>
  <c r="E76" i="5"/>
  <c r="F76" i="5" s="1"/>
  <c r="E8" i="14"/>
  <c r="F8" i="14" s="1"/>
  <c r="E317" i="7"/>
  <c r="F317" i="7" s="1"/>
  <c r="E129" i="16"/>
  <c r="F129" i="16" s="1"/>
  <c r="E69" i="5"/>
  <c r="F69" i="5" s="1"/>
  <c r="E36" i="5"/>
  <c r="F36" i="5" s="1"/>
  <c r="E28" i="5"/>
  <c r="F28" i="5" s="1"/>
  <c r="E196" i="14"/>
  <c r="F196" i="14" s="1"/>
  <c r="E161" i="14"/>
  <c r="F161" i="14" s="1"/>
  <c r="E131" i="14"/>
  <c r="F131" i="14" s="1"/>
  <c r="E99" i="14"/>
  <c r="F99" i="14" s="1"/>
  <c r="E69" i="14"/>
  <c r="F69" i="14" s="1"/>
  <c r="E44" i="14"/>
  <c r="F44" i="14" s="1"/>
  <c r="E19" i="14"/>
  <c r="F19" i="14" s="1"/>
  <c r="E76" i="7"/>
  <c r="F76" i="7" s="1"/>
  <c r="E41" i="7"/>
  <c r="F41" i="7" s="1"/>
  <c r="E32" i="7"/>
  <c r="F32" i="7" s="1"/>
  <c r="E291" i="7"/>
  <c r="F291" i="7" s="1"/>
  <c r="E275" i="7"/>
  <c r="F275" i="7" s="1"/>
  <c r="E259" i="7"/>
  <c r="F259" i="7" s="1"/>
  <c r="E243" i="7"/>
  <c r="F243" i="7" s="1"/>
  <c r="E227" i="7"/>
  <c r="F227" i="7" s="1"/>
  <c r="E211" i="7"/>
  <c r="F211" i="7" s="1"/>
  <c r="E195" i="7"/>
  <c r="F195" i="7" s="1"/>
  <c r="E179" i="7"/>
  <c r="F179" i="7" s="1"/>
  <c r="E170" i="7"/>
  <c r="F170" i="7" s="1"/>
  <c r="E494" i="7"/>
  <c r="F494" i="7" s="1"/>
  <c r="E429" i="7"/>
  <c r="F429" i="7" s="1"/>
  <c r="E427" i="7"/>
  <c r="F427" i="7" s="1"/>
  <c r="E379" i="7"/>
  <c r="F379" i="7" s="1"/>
  <c r="E709" i="7"/>
  <c r="F709" i="7" s="1"/>
  <c r="E704" i="7"/>
  <c r="F704" i="7" s="1"/>
  <c r="E692" i="7"/>
  <c r="F692" i="7" s="1"/>
  <c r="E651" i="7"/>
  <c r="F651" i="7" s="1"/>
  <c r="E612" i="7"/>
  <c r="F612" i="7" s="1"/>
  <c r="E579" i="7"/>
  <c r="F579" i="7" s="1"/>
  <c r="E438" i="16"/>
  <c r="F438" i="16" s="1"/>
  <c r="E430" i="16"/>
  <c r="F430" i="16" s="1"/>
  <c r="E422" i="16"/>
  <c r="F422" i="16" s="1"/>
  <c r="E414" i="16"/>
  <c r="F414" i="16" s="1"/>
  <c r="E406" i="16"/>
  <c r="F406" i="16" s="1"/>
  <c r="E398" i="16"/>
  <c r="F398" i="16" s="1"/>
  <c r="E390" i="16"/>
  <c r="F390" i="16" s="1"/>
  <c r="E382" i="16"/>
  <c r="F382" i="16" s="1"/>
  <c r="E374" i="16"/>
  <c r="F374" i="16" s="1"/>
  <c r="E366" i="16"/>
  <c r="F366" i="16" s="1"/>
  <c r="E358" i="16"/>
  <c r="F358" i="16" s="1"/>
  <c r="E60" i="5"/>
  <c r="F60" i="5" s="1"/>
  <c r="E49" i="5"/>
  <c r="F49" i="5" s="1"/>
  <c r="E165" i="14"/>
  <c r="F165" i="14" s="1"/>
  <c r="E143" i="14"/>
  <c r="F143" i="14" s="1"/>
  <c r="E111" i="14"/>
  <c r="F111" i="14" s="1"/>
  <c r="E57" i="14"/>
  <c r="F57" i="14" s="1"/>
  <c r="E41" i="14"/>
  <c r="F41" i="14" s="1"/>
  <c r="E28" i="14"/>
  <c r="F28" i="14" s="1"/>
  <c r="E23" i="14"/>
  <c r="F23" i="14" s="1"/>
  <c r="E160" i="7"/>
  <c r="F160" i="7" s="1"/>
  <c r="E140" i="7"/>
  <c r="F140" i="7" s="1"/>
  <c r="E109" i="7"/>
  <c r="F109" i="7" s="1"/>
  <c r="E80" i="7"/>
  <c r="F80" i="7" s="1"/>
  <c r="E279" i="7"/>
  <c r="F279" i="7" s="1"/>
  <c r="E263" i="7"/>
  <c r="F263" i="7" s="1"/>
  <c r="E254" i="7"/>
  <c r="F254" i="7" s="1"/>
  <c r="E247" i="7"/>
  <c r="F247" i="7" s="1"/>
  <c r="E238" i="7"/>
  <c r="F238" i="7" s="1"/>
  <c r="E231" i="7"/>
  <c r="F231" i="7" s="1"/>
  <c r="E215" i="7"/>
  <c r="F215" i="7" s="1"/>
  <c r="E206" i="7"/>
  <c r="F206" i="7" s="1"/>
  <c r="E199" i="7"/>
  <c r="F199" i="7" s="1"/>
  <c r="E190" i="7"/>
  <c r="F190" i="7" s="1"/>
  <c r="E503" i="7"/>
  <c r="F503" i="7" s="1"/>
  <c r="E498" i="7"/>
  <c r="F498" i="7" s="1"/>
  <c r="E487" i="7"/>
  <c r="F487" i="7" s="1"/>
  <c r="E431" i="7"/>
  <c r="F431" i="7" s="1"/>
  <c r="E365" i="7"/>
  <c r="F365" i="7" s="1"/>
  <c r="E662" i="7"/>
  <c r="F662" i="7" s="1"/>
  <c r="E618" i="7"/>
  <c r="F618" i="7" s="1"/>
  <c r="E585" i="7"/>
  <c r="F585" i="7" s="1"/>
  <c r="E552" i="7"/>
  <c r="F552" i="7" s="1"/>
  <c r="E324" i="16"/>
  <c r="F324" i="16" s="1"/>
  <c r="E169" i="16"/>
  <c r="F169" i="16" s="1"/>
  <c r="E167" i="16"/>
  <c r="F167" i="16" s="1"/>
  <c r="E162" i="16"/>
  <c r="F162" i="16" s="1"/>
  <c r="E88" i="16"/>
  <c r="F88" i="16" s="1"/>
  <c r="E85" i="16"/>
  <c r="F85" i="16" s="1"/>
  <c r="E109" i="16"/>
  <c r="F109" i="16" s="1"/>
  <c r="E12" i="5"/>
  <c r="F12" i="5" s="1"/>
  <c r="E192" i="14"/>
  <c r="F192" i="14" s="1"/>
  <c r="E147" i="14"/>
  <c r="F147" i="14" s="1"/>
  <c r="E115" i="14"/>
  <c r="F115" i="14" s="1"/>
  <c r="E64" i="14"/>
  <c r="F64" i="14" s="1"/>
  <c r="E27" i="14"/>
  <c r="F27" i="14" s="1"/>
  <c r="E9" i="14"/>
  <c r="F9" i="14" s="1"/>
  <c r="E7" i="14"/>
  <c r="F7" i="14" s="1"/>
  <c r="E144" i="7"/>
  <c r="F144" i="7" s="1"/>
  <c r="E133" i="7"/>
  <c r="F133" i="7" s="1"/>
  <c r="E73" i="7"/>
  <c r="F73" i="7" s="1"/>
  <c r="E64" i="7"/>
  <c r="F64" i="7" s="1"/>
  <c r="E44" i="7"/>
  <c r="F44" i="7" s="1"/>
  <c r="E283" i="7"/>
  <c r="F283" i="7" s="1"/>
  <c r="E267" i="7"/>
  <c r="F267" i="7" s="1"/>
  <c r="E251" i="7"/>
  <c r="F251" i="7" s="1"/>
  <c r="E235" i="7"/>
  <c r="F235" i="7" s="1"/>
  <c r="E219" i="7"/>
  <c r="F219" i="7" s="1"/>
  <c r="E203" i="7"/>
  <c r="F203" i="7" s="1"/>
  <c r="E187" i="7"/>
  <c r="F187" i="7" s="1"/>
  <c r="E491" i="7"/>
  <c r="F491" i="7" s="1"/>
  <c r="E373" i="7"/>
  <c r="F373" i="7" s="1"/>
  <c r="E331" i="7"/>
  <c r="F331" i="7" s="1"/>
  <c r="E598" i="7"/>
  <c r="F598" i="7" s="1"/>
  <c r="E532" i="7"/>
  <c r="F532" i="7" s="1"/>
  <c r="E313" i="16"/>
  <c r="F313" i="16" s="1"/>
  <c r="E315" i="16"/>
  <c r="F315" i="16" s="1"/>
  <c r="E53" i="16"/>
  <c r="F53" i="16" s="1"/>
  <c r="E48" i="5"/>
  <c r="F48" i="5" s="1"/>
  <c r="E41" i="5"/>
  <c r="F41" i="5" s="1"/>
  <c r="E171" i="14"/>
  <c r="F171" i="14" s="1"/>
  <c r="E169" i="14"/>
  <c r="F169" i="14" s="1"/>
  <c r="E159" i="14"/>
  <c r="F159" i="14" s="1"/>
  <c r="E127" i="14"/>
  <c r="F127" i="14" s="1"/>
  <c r="E95" i="14"/>
  <c r="F95" i="14" s="1"/>
  <c r="E29" i="14"/>
  <c r="F29" i="14" s="1"/>
  <c r="E20" i="14"/>
  <c r="F20" i="14" s="1"/>
  <c r="E137" i="7"/>
  <c r="F137" i="7" s="1"/>
  <c r="E117" i="7"/>
  <c r="F117" i="7" s="1"/>
  <c r="E287" i="7"/>
  <c r="F287" i="7" s="1"/>
  <c r="E271" i="7"/>
  <c r="F271" i="7" s="1"/>
  <c r="E255" i="7"/>
  <c r="F255" i="7" s="1"/>
  <c r="E246" i="7"/>
  <c r="F246" i="7" s="1"/>
  <c r="E239" i="7"/>
  <c r="F239" i="7" s="1"/>
  <c r="E223" i="7"/>
  <c r="F223" i="7" s="1"/>
  <c r="E207" i="7"/>
  <c r="F207" i="7" s="1"/>
  <c r="E175" i="7"/>
  <c r="F175" i="7" s="1"/>
  <c r="E448" i="7"/>
  <c r="F448" i="7" s="1"/>
  <c r="E295" i="7"/>
  <c r="F295" i="7" s="1"/>
  <c r="E707" i="7"/>
  <c r="F707" i="7" s="1"/>
  <c r="E685" i="7"/>
  <c r="F685" i="7" s="1"/>
  <c r="E610" i="7"/>
  <c r="F610" i="7" s="1"/>
  <c r="E608" i="7"/>
  <c r="F608" i="7" s="1"/>
  <c r="E534" i="7"/>
  <c r="F534" i="7" s="1"/>
  <c r="E453" i="7"/>
  <c r="F453" i="7" s="1"/>
  <c r="E451" i="7"/>
  <c r="F451" i="7" s="1"/>
  <c r="E440" i="7"/>
  <c r="F440" i="7" s="1"/>
  <c r="E419" i="7"/>
  <c r="F419" i="7" s="1"/>
  <c r="E417" i="7"/>
  <c r="F417" i="7" s="1"/>
  <c r="E408" i="7"/>
  <c r="F408" i="7" s="1"/>
  <c r="E308" i="7"/>
  <c r="F308" i="7" s="1"/>
  <c r="E304" i="7"/>
  <c r="F304" i="7" s="1"/>
  <c r="E705" i="7"/>
  <c r="F705" i="7" s="1"/>
  <c r="E700" i="7"/>
  <c r="F700" i="7" s="1"/>
  <c r="E695" i="7"/>
  <c r="F695" i="7" s="1"/>
  <c r="E669" i="7"/>
  <c r="F669" i="7" s="1"/>
  <c r="E636" i="7"/>
  <c r="F636" i="7" s="1"/>
  <c r="E631" i="7"/>
  <c r="F631" i="7" s="1"/>
  <c r="E594" i="7"/>
  <c r="F594" i="7" s="1"/>
  <c r="E586" i="7"/>
  <c r="F586" i="7" s="1"/>
  <c r="E436" i="16"/>
  <c r="F436" i="16" s="1"/>
  <c r="E428" i="16"/>
  <c r="F428" i="16" s="1"/>
  <c r="E420" i="16"/>
  <c r="F420" i="16" s="1"/>
  <c r="E412" i="16"/>
  <c r="F412" i="16" s="1"/>
  <c r="E404" i="16"/>
  <c r="F404" i="16" s="1"/>
  <c r="E396" i="16"/>
  <c r="F396" i="16" s="1"/>
  <c r="E388" i="16"/>
  <c r="F388" i="16" s="1"/>
  <c r="E380" i="16"/>
  <c r="F380" i="16" s="1"/>
  <c r="E372" i="16"/>
  <c r="F372" i="16" s="1"/>
  <c r="E364" i="16"/>
  <c r="F364" i="16" s="1"/>
  <c r="E356" i="16"/>
  <c r="F356" i="16" s="1"/>
  <c r="E348" i="16"/>
  <c r="F348" i="16" s="1"/>
  <c r="E340" i="16"/>
  <c r="F340" i="16" s="1"/>
  <c r="E321" i="16"/>
  <c r="F321" i="16" s="1"/>
  <c r="E290" i="16"/>
  <c r="F290" i="16" s="1"/>
  <c r="E276" i="16"/>
  <c r="F276" i="16" s="1"/>
  <c r="E274" i="16"/>
  <c r="F274" i="16" s="1"/>
  <c r="E204" i="16"/>
  <c r="F204" i="16" s="1"/>
  <c r="E186" i="16"/>
  <c r="F186" i="16" s="1"/>
  <c r="E178" i="16"/>
  <c r="F178" i="16" s="1"/>
  <c r="E145" i="16"/>
  <c r="F145" i="16" s="1"/>
  <c r="E116" i="16"/>
  <c r="F116" i="16" s="1"/>
  <c r="E81" i="16"/>
  <c r="F81" i="16" s="1"/>
  <c r="E72" i="16"/>
  <c r="F72" i="16" s="1"/>
  <c r="E60" i="16"/>
  <c r="F60" i="16" s="1"/>
  <c r="E56" i="16"/>
  <c r="F56" i="16" s="1"/>
  <c r="E24" i="16"/>
  <c r="F24" i="16" s="1"/>
  <c r="E454" i="16"/>
  <c r="F454" i="16" s="1"/>
  <c r="E35" i="12"/>
  <c r="F35" i="12" s="1"/>
  <c r="E305" i="16"/>
  <c r="F305" i="16" s="1"/>
  <c r="E101" i="16"/>
  <c r="F101" i="16" s="1"/>
  <c r="E44" i="16"/>
  <c r="F44" i="16" s="1"/>
  <c r="E449" i="16"/>
  <c r="F449" i="16" s="1"/>
  <c r="E447" i="16"/>
  <c r="F447" i="16" s="1"/>
  <c r="E39" i="11"/>
  <c r="F39" i="11" s="1"/>
  <c r="E460" i="7"/>
  <c r="F460" i="7" s="1"/>
  <c r="E443" i="7"/>
  <c r="F443" i="7" s="1"/>
  <c r="E441" i="7"/>
  <c r="F441" i="7" s="1"/>
  <c r="E388" i="7"/>
  <c r="F388" i="7" s="1"/>
  <c r="E351" i="7"/>
  <c r="F351" i="7" s="1"/>
  <c r="E315" i="7"/>
  <c r="F315" i="7" s="1"/>
  <c r="E307" i="7"/>
  <c r="F307" i="7" s="1"/>
  <c r="E711" i="7"/>
  <c r="F711" i="7" s="1"/>
  <c r="E668" i="7"/>
  <c r="F668" i="7" s="1"/>
  <c r="E663" i="7"/>
  <c r="F663" i="7" s="1"/>
  <c r="E637" i="7"/>
  <c r="F637" i="7" s="1"/>
  <c r="E593" i="7"/>
  <c r="F593" i="7" s="1"/>
  <c r="E591" i="7"/>
  <c r="F591" i="7" s="1"/>
  <c r="E589" i="7"/>
  <c r="F589" i="7" s="1"/>
  <c r="E587" i="7"/>
  <c r="F587" i="7" s="1"/>
  <c r="E541" i="7"/>
  <c r="F541" i="7" s="1"/>
  <c r="E537" i="7"/>
  <c r="F537" i="7" s="1"/>
  <c r="E432" i="16"/>
  <c r="F432" i="16" s="1"/>
  <c r="E424" i="16"/>
  <c r="F424" i="16" s="1"/>
  <c r="E416" i="16"/>
  <c r="F416" i="16" s="1"/>
  <c r="E408" i="16"/>
  <c r="F408" i="16" s="1"/>
  <c r="E400" i="16"/>
  <c r="F400" i="16" s="1"/>
  <c r="E392" i="16"/>
  <c r="F392" i="16" s="1"/>
  <c r="E384" i="16"/>
  <c r="F384" i="16" s="1"/>
  <c r="E376" i="16"/>
  <c r="F376" i="16" s="1"/>
  <c r="E368" i="16"/>
  <c r="F368" i="16" s="1"/>
  <c r="E360" i="16"/>
  <c r="F360" i="16" s="1"/>
  <c r="E352" i="16"/>
  <c r="F352" i="16" s="1"/>
  <c r="E344" i="16"/>
  <c r="F344" i="16" s="1"/>
  <c r="E312" i="16"/>
  <c r="F312" i="16" s="1"/>
  <c r="E211" i="16"/>
  <c r="F211" i="16" s="1"/>
  <c r="E161" i="16"/>
  <c r="F161" i="16" s="1"/>
  <c r="E141" i="16"/>
  <c r="F141" i="16" s="1"/>
  <c r="E117" i="16"/>
  <c r="F117" i="16" s="1"/>
  <c r="E73" i="16"/>
  <c r="F73" i="16" s="1"/>
  <c r="E68" i="16"/>
  <c r="F68" i="16" s="1"/>
  <c r="E59" i="16"/>
  <c r="F59" i="16" s="1"/>
  <c r="E27" i="16"/>
  <c r="F27" i="16" s="1"/>
  <c r="E453" i="16"/>
  <c r="F453" i="16" s="1"/>
  <c r="E451" i="16"/>
  <c r="F451" i="16" s="1"/>
  <c r="E445" i="7"/>
  <c r="F445" i="7" s="1"/>
  <c r="E428" i="7"/>
  <c r="F428" i="7" s="1"/>
  <c r="E424" i="7"/>
  <c r="F424" i="7" s="1"/>
  <c r="E411" i="7"/>
  <c r="F411" i="7" s="1"/>
  <c r="E372" i="7"/>
  <c r="F372" i="7" s="1"/>
  <c r="E368" i="7"/>
  <c r="F368" i="7" s="1"/>
  <c r="E335" i="7"/>
  <c r="F335" i="7" s="1"/>
  <c r="E300" i="7"/>
  <c r="F300" i="7" s="1"/>
  <c r="E296" i="7"/>
  <c r="F296" i="7" s="1"/>
  <c r="E713" i="7"/>
  <c r="F713" i="7" s="1"/>
  <c r="E708" i="7"/>
  <c r="F708" i="7" s="1"/>
  <c r="E703" i="7"/>
  <c r="F703" i="7" s="1"/>
  <c r="E652" i="7"/>
  <c r="F652" i="7" s="1"/>
  <c r="E623" i="7"/>
  <c r="F623" i="7" s="1"/>
  <c r="E574" i="7"/>
  <c r="F574" i="7" s="1"/>
  <c r="E553" i="7"/>
  <c r="F553" i="7" s="1"/>
  <c r="E549" i="7"/>
  <c r="F549" i="7" s="1"/>
  <c r="E547" i="7"/>
  <c r="F547" i="7" s="1"/>
  <c r="E529" i="7"/>
  <c r="F529" i="7" s="1"/>
  <c r="E444" i="16"/>
  <c r="F444" i="16" s="1"/>
  <c r="E434" i="16"/>
  <c r="F434" i="16" s="1"/>
  <c r="E426" i="16"/>
  <c r="F426" i="16" s="1"/>
  <c r="E418" i="16"/>
  <c r="F418" i="16" s="1"/>
  <c r="E410" i="16"/>
  <c r="F410" i="16" s="1"/>
  <c r="E402" i="16"/>
  <c r="F402" i="16" s="1"/>
  <c r="E394" i="16"/>
  <c r="F394" i="16" s="1"/>
  <c r="E386" i="16"/>
  <c r="F386" i="16" s="1"/>
  <c r="E378" i="16"/>
  <c r="F378" i="16" s="1"/>
  <c r="E354" i="16"/>
  <c r="F354" i="16" s="1"/>
  <c r="E337" i="16"/>
  <c r="F337" i="16" s="1"/>
  <c r="E300" i="16"/>
  <c r="F300" i="16" s="1"/>
  <c r="E248" i="16"/>
  <c r="F248" i="16" s="1"/>
  <c r="E143" i="16"/>
  <c r="F143" i="16" s="1"/>
  <c r="E123" i="16"/>
  <c r="F123" i="16" s="1"/>
  <c r="E108" i="16"/>
  <c r="F108" i="16" s="1"/>
  <c r="E100" i="16"/>
  <c r="F100" i="16" s="1"/>
  <c r="E91" i="16"/>
  <c r="F91" i="16" s="1"/>
  <c r="E43" i="16"/>
  <c r="F43" i="16" s="1"/>
  <c r="E461" i="16"/>
  <c r="F461" i="16" s="1"/>
  <c r="E459" i="16"/>
  <c r="F459" i="16" s="1"/>
  <c r="E34" i="11"/>
  <c r="F34" i="11" s="1"/>
  <c r="E463" i="16"/>
  <c r="F463" i="16" s="1"/>
  <c r="E450" i="16"/>
  <c r="F450" i="16" s="1"/>
  <c r="E647" i="4"/>
  <c r="F647" i="4" s="1"/>
  <c r="E573" i="4"/>
  <c r="F573" i="4" s="1"/>
  <c r="E565" i="4"/>
  <c r="F565" i="4" s="1"/>
  <c r="E943" i="4"/>
  <c r="F943" i="4" s="1"/>
  <c r="E751" i="4"/>
  <c r="F751" i="4" s="1"/>
  <c r="E621" i="4"/>
  <c r="F621" i="4" s="1"/>
  <c r="E575" i="4"/>
  <c r="F575" i="4" s="1"/>
  <c r="E567" i="4"/>
  <c r="F567" i="4" s="1"/>
  <c r="E671" i="4"/>
  <c r="F671" i="4" s="1"/>
  <c r="E591" i="4"/>
  <c r="F591" i="4" s="1"/>
  <c r="E577" i="4"/>
  <c r="F577" i="4" s="1"/>
  <c r="E569" i="4"/>
  <c r="F569" i="4" s="1"/>
  <c r="E859" i="4"/>
  <c r="F859" i="4" s="1"/>
  <c r="E735" i="4"/>
  <c r="F735" i="4" s="1"/>
  <c r="E729" i="4"/>
  <c r="F729" i="4" s="1"/>
  <c r="E579" i="4"/>
  <c r="F579" i="4" s="1"/>
  <c r="E571" i="4"/>
  <c r="F571" i="4" s="1"/>
  <c r="H887" i="4"/>
  <c r="H937" i="4"/>
  <c r="H923" i="4"/>
  <c r="H895" i="4"/>
  <c r="H883" i="4"/>
  <c r="E881" i="4"/>
  <c r="F881" i="4" s="1"/>
  <c r="E879" i="4"/>
  <c r="F879" i="4" s="1"/>
  <c r="E877" i="4"/>
  <c r="F877" i="4" s="1"/>
  <c r="H873" i="4"/>
  <c r="H859" i="4"/>
  <c r="H846" i="4"/>
  <c r="H837" i="4"/>
  <c r="H816" i="4"/>
  <c r="H792" i="4"/>
  <c r="H775" i="4"/>
  <c r="H771" i="4"/>
  <c r="E767" i="4"/>
  <c r="F767" i="4" s="1"/>
  <c r="E763" i="4"/>
  <c r="F763" i="4" s="1"/>
  <c r="H745" i="4"/>
  <c r="H736" i="4"/>
  <c r="H722" i="4"/>
  <c r="H719" i="4"/>
  <c r="E699" i="4"/>
  <c r="F699" i="4" s="1"/>
  <c r="H692" i="4"/>
  <c r="H688" i="4"/>
  <c r="H679" i="4"/>
  <c r="H677" i="4"/>
  <c r="H673" i="4"/>
  <c r="H652" i="4"/>
  <c r="H642" i="4"/>
  <c r="E633" i="4"/>
  <c r="F633" i="4" s="1"/>
  <c r="H624" i="4"/>
  <c r="H608" i="4"/>
  <c r="H594" i="4"/>
  <c r="C948" i="4"/>
  <c r="E948" i="4" s="1"/>
  <c r="F948" i="4" s="1"/>
  <c r="H945" i="4"/>
  <c r="H941" i="4"/>
  <c r="H931" i="4"/>
  <c r="C927" i="4"/>
  <c r="E927" i="4" s="1"/>
  <c r="F927" i="4" s="1"/>
  <c r="C925" i="4"/>
  <c r="E925" i="4" s="1"/>
  <c r="F925" i="4" s="1"/>
  <c r="C921" i="4"/>
  <c r="E921" i="4" s="1"/>
  <c r="F921" i="4" s="1"/>
  <c r="C915" i="4"/>
  <c r="E915" i="4" s="1"/>
  <c r="F915" i="4" s="1"/>
  <c r="C907" i="4"/>
  <c r="E907" i="4" s="1"/>
  <c r="F907" i="4" s="1"/>
  <c r="C905" i="4"/>
  <c r="E905" i="4" s="1"/>
  <c r="F905" i="4" s="1"/>
  <c r="C903" i="4"/>
  <c r="E903" i="4" s="1"/>
  <c r="F903" i="4" s="1"/>
  <c r="C901" i="4"/>
  <c r="E901" i="4" s="1"/>
  <c r="F901" i="4" s="1"/>
  <c r="C899" i="4"/>
  <c r="E899" i="4" s="1"/>
  <c r="F899" i="4" s="1"/>
  <c r="C897" i="4"/>
  <c r="E897" i="4" s="1"/>
  <c r="F897" i="4" s="1"/>
  <c r="C889" i="4"/>
  <c r="E889" i="4" s="1"/>
  <c r="F889" i="4" s="1"/>
  <c r="C887" i="4"/>
  <c r="E887" i="4" s="1"/>
  <c r="F887" i="4" s="1"/>
  <c r="C885" i="4"/>
  <c r="E885" i="4" s="1"/>
  <c r="F885" i="4" s="1"/>
  <c r="H863" i="4"/>
  <c r="H861" i="4"/>
  <c r="H848" i="4"/>
  <c r="H844" i="4"/>
  <c r="C842" i="4"/>
  <c r="E842" i="4" s="1"/>
  <c r="F842" i="4" s="1"/>
  <c r="H832" i="4"/>
  <c r="H829" i="4"/>
  <c r="H826" i="4"/>
  <c r="C825" i="4"/>
  <c r="E825" i="4" s="1"/>
  <c r="F825" i="4" s="1"/>
  <c r="H822" i="4"/>
  <c r="C821" i="4"/>
  <c r="E821" i="4" s="1"/>
  <c r="F821" i="4" s="1"/>
  <c r="C818" i="4"/>
  <c r="E818" i="4" s="1"/>
  <c r="F818" i="4" s="1"/>
  <c r="H813" i="4"/>
  <c r="H806" i="4"/>
  <c r="H804" i="4"/>
  <c r="H799" i="4"/>
  <c r="H794" i="4"/>
  <c r="C792" i="4"/>
  <c r="E792" i="4" s="1"/>
  <c r="F792" i="4" s="1"/>
  <c r="H789" i="4"/>
  <c r="H787" i="4"/>
  <c r="H758" i="4"/>
  <c r="H754" i="4"/>
  <c r="H749" i="4"/>
  <c r="C732" i="4"/>
  <c r="E732" i="4" s="1"/>
  <c r="F732" i="4" s="1"/>
  <c r="H727" i="4"/>
  <c r="C724" i="4"/>
  <c r="E724" i="4" s="1"/>
  <c r="F724" i="4" s="1"/>
  <c r="H717" i="4"/>
  <c r="H702" i="4"/>
  <c r="H700" i="4"/>
  <c r="H696" i="4"/>
  <c r="C684" i="4"/>
  <c r="E684" i="4" s="1"/>
  <c r="F684" i="4" s="1"/>
  <c r="H681" i="4"/>
  <c r="H675" i="4"/>
  <c r="H660" i="4"/>
  <c r="H656" i="4"/>
  <c r="H650" i="4"/>
  <c r="C646" i="4"/>
  <c r="E646" i="4" s="1"/>
  <c r="F646" i="4" s="1"/>
  <c r="H639" i="4"/>
  <c r="H635" i="4"/>
  <c r="H628" i="4"/>
  <c r="H626" i="4"/>
  <c r="C624" i="4"/>
  <c r="H617" i="4"/>
  <c r="H610" i="4"/>
  <c r="H605" i="4"/>
  <c r="H598" i="4"/>
  <c r="C596" i="4"/>
  <c r="E596" i="4" s="1"/>
  <c r="F596" i="4" s="1"/>
  <c r="C594" i="4"/>
  <c r="E594" i="4" s="1"/>
  <c r="F594" i="4" s="1"/>
  <c r="C590" i="4"/>
  <c r="E590" i="4" s="1"/>
  <c r="F590" i="4" s="1"/>
  <c r="E588" i="4"/>
  <c r="F588" i="4" s="1"/>
  <c r="E586" i="4"/>
  <c r="F586" i="4" s="1"/>
  <c r="C582" i="4"/>
  <c r="E582" i="4" s="1"/>
  <c r="F582" i="4" s="1"/>
  <c r="E578" i="4"/>
  <c r="F578" i="4" s="1"/>
  <c r="E576" i="4"/>
  <c r="F576" i="4" s="1"/>
  <c r="E574" i="4"/>
  <c r="F574" i="4" s="1"/>
  <c r="E572" i="4"/>
  <c r="F572" i="4" s="1"/>
  <c r="E566" i="4"/>
  <c r="F566" i="4" s="1"/>
  <c r="E564" i="4"/>
  <c r="F564" i="4" s="1"/>
  <c r="H556" i="4"/>
  <c r="E554" i="4"/>
  <c r="F554" i="4" s="1"/>
  <c r="E551" i="4"/>
  <c r="F551" i="4" s="1"/>
  <c r="E549" i="4"/>
  <c r="F549" i="4" s="1"/>
  <c r="E546" i="4"/>
  <c r="F546" i="4" s="1"/>
  <c r="E539" i="4"/>
  <c r="F539" i="4" s="1"/>
  <c r="H535" i="4"/>
  <c r="H532" i="4"/>
  <c r="H522" i="4"/>
  <c r="E519" i="4"/>
  <c r="F519" i="4" s="1"/>
  <c r="C510" i="4"/>
  <c r="E507" i="4"/>
  <c r="F507" i="4" s="1"/>
  <c r="H498" i="4"/>
  <c r="H492" i="4"/>
  <c r="H486" i="4"/>
  <c r="H483" i="4"/>
  <c r="H466" i="4"/>
  <c r="E463" i="4"/>
  <c r="F463" i="4" s="1"/>
  <c r="C457" i="4"/>
  <c r="E454" i="4"/>
  <c r="F454" i="4" s="1"/>
  <c r="H450" i="4"/>
  <c r="H447" i="4"/>
  <c r="C432" i="4"/>
  <c r="H429" i="4"/>
  <c r="H426" i="4"/>
  <c r="E423" i="4"/>
  <c r="F423" i="4" s="1"/>
  <c r="H420" i="4"/>
  <c r="C402" i="4"/>
  <c r="E399" i="4"/>
  <c r="F399" i="4" s="1"/>
  <c r="H377" i="4"/>
  <c r="C348" i="4"/>
  <c r="E329" i="4"/>
  <c r="F329" i="4" s="1"/>
  <c r="H319" i="4"/>
  <c r="H299" i="4"/>
  <c r="H907" i="4"/>
  <c r="H908" i="4"/>
  <c r="E893" i="4"/>
  <c r="F893" i="4" s="1"/>
  <c r="H834" i="4"/>
  <c r="H811" i="4"/>
  <c r="E809" i="4"/>
  <c r="F809" i="4" s="1"/>
  <c r="H782" i="4"/>
  <c r="H777" i="4"/>
  <c r="H760" i="4"/>
  <c r="H747" i="4"/>
  <c r="H738" i="4"/>
  <c r="H733" i="4"/>
  <c r="H725" i="4"/>
  <c r="H715" i="4"/>
  <c r="H704" i="4"/>
  <c r="H690" i="4"/>
  <c r="H687" i="4"/>
  <c r="H685" i="4"/>
  <c r="E679" i="4"/>
  <c r="F679" i="4" s="1"/>
  <c r="H668" i="4"/>
  <c r="H662" i="4"/>
  <c r="H658" i="4"/>
  <c r="H647" i="4"/>
  <c r="H641" i="4"/>
  <c r="H637" i="4"/>
  <c r="E635" i="4"/>
  <c r="F635" i="4" s="1"/>
  <c r="H630" i="4"/>
  <c r="H621" i="4"/>
  <c r="H619" i="4"/>
  <c r="E617" i="4"/>
  <c r="F617" i="4" s="1"/>
  <c r="H607" i="4"/>
  <c r="E605" i="4"/>
  <c r="F605" i="4" s="1"/>
  <c r="H600" i="4"/>
  <c r="H591" i="4"/>
  <c r="H587" i="4"/>
  <c r="H585" i="4"/>
  <c r="H583" i="4"/>
  <c r="H579" i="4"/>
  <c r="H577" i="4"/>
  <c r="H575" i="4"/>
  <c r="H573" i="4"/>
  <c r="H571" i="4"/>
  <c r="H569" i="4"/>
  <c r="H567" i="4"/>
  <c r="H565" i="4"/>
  <c r="H558" i="4"/>
  <c r="H553" i="4"/>
  <c r="H548" i="4"/>
  <c r="H543" i="4"/>
  <c r="C541" i="4"/>
  <c r="C535" i="4"/>
  <c r="H512" i="4"/>
  <c r="H509" i="4"/>
  <c r="C498" i="4"/>
  <c r="H489" i="4"/>
  <c r="C486" i="4"/>
  <c r="C466" i="4"/>
  <c r="E466" i="4" s="1"/>
  <c r="F466" i="4" s="1"/>
  <c r="H456" i="4"/>
  <c r="C426" i="4"/>
  <c r="C411" i="4"/>
  <c r="H401" i="4"/>
  <c r="H389" i="4"/>
  <c r="H380" i="4"/>
  <c r="C371" i="4"/>
  <c r="H367" i="4"/>
  <c r="C355" i="4"/>
  <c r="H351" i="4"/>
  <c r="C306" i="4"/>
  <c r="H302" i="4"/>
  <c r="C296" i="4"/>
  <c r="C292" i="4"/>
  <c r="C288" i="4"/>
  <c r="C280" i="4"/>
  <c r="H949" i="4"/>
  <c r="E933" i="4"/>
  <c r="F933" i="4" s="1"/>
  <c r="H918" i="4"/>
  <c r="E895" i="4"/>
  <c r="F895" i="4" s="1"/>
  <c r="H852" i="4"/>
  <c r="H815" i="4"/>
  <c r="H801" i="4"/>
  <c r="H784" i="4"/>
  <c r="H780" i="4"/>
  <c r="H764" i="4"/>
  <c r="H751" i="4"/>
  <c r="E749" i="4"/>
  <c r="F749" i="4" s="1"/>
  <c r="H740" i="4"/>
  <c r="H735" i="4"/>
  <c r="H729" i="4"/>
  <c r="H721" i="4"/>
  <c r="E717" i="4"/>
  <c r="F717" i="4" s="1"/>
  <c r="E707" i="4"/>
  <c r="F707" i="4" s="1"/>
  <c r="H6" i="4"/>
  <c r="I6" i="4" s="1"/>
  <c r="H947" i="4"/>
  <c r="H926" i="4"/>
  <c r="H924" i="4"/>
  <c r="H920" i="4"/>
  <c r="H914" i="4"/>
  <c r="C912" i="4"/>
  <c r="E912" i="4" s="1"/>
  <c r="F912" i="4" s="1"/>
  <c r="C910" i="4"/>
  <c r="H906" i="4"/>
  <c r="H904" i="4"/>
  <c r="H902" i="4"/>
  <c r="H900" i="4"/>
  <c r="H898" i="4"/>
  <c r="H896" i="4"/>
  <c r="H888" i="4"/>
  <c r="H886" i="4"/>
  <c r="H884" i="4"/>
  <c r="H880" i="4"/>
  <c r="H878" i="4"/>
  <c r="H876" i="4"/>
  <c r="E848" i="4"/>
  <c r="F848" i="4" s="1"/>
  <c r="H841" i="4"/>
  <c r="C834" i="4"/>
  <c r="E834" i="4" s="1"/>
  <c r="F834" i="4" s="1"/>
  <c r="H824" i="4"/>
  <c r="C822" i="4"/>
  <c r="E822" i="4" s="1"/>
  <c r="F822" i="4" s="1"/>
  <c r="H820" i="4"/>
  <c r="H817" i="4"/>
  <c r="E815" i="4"/>
  <c r="F815" i="4" s="1"/>
  <c r="C806" i="4"/>
  <c r="E806" i="4" s="1"/>
  <c r="F806" i="4" s="1"/>
  <c r="H798" i="4"/>
  <c r="H791" i="4"/>
  <c r="H786" i="4"/>
  <c r="C782" i="4"/>
  <c r="E780" i="4"/>
  <c r="F780" i="4" s="1"/>
  <c r="E777" i="4"/>
  <c r="F777" i="4" s="1"/>
  <c r="H766" i="4"/>
  <c r="H762" i="4"/>
  <c r="E758" i="4"/>
  <c r="F758" i="4" s="1"/>
  <c r="H753" i="4"/>
  <c r="E733" i="4"/>
  <c r="F733" i="4" s="1"/>
  <c r="H731" i="4"/>
  <c r="H723" i="4"/>
  <c r="E721" i="4"/>
  <c r="F721" i="4" s="1"/>
  <c r="H708" i="4"/>
  <c r="C702" i="4"/>
  <c r="E702" i="4" s="1"/>
  <c r="F702" i="4" s="1"/>
  <c r="H698" i="4"/>
  <c r="H695" i="4"/>
  <c r="C692" i="4"/>
  <c r="E692" i="4" s="1"/>
  <c r="F692" i="4" s="1"/>
  <c r="E685" i="4"/>
  <c r="F685" i="4" s="1"/>
  <c r="H683" i="4"/>
  <c r="H670" i="4"/>
  <c r="H664" i="4"/>
  <c r="C662" i="4"/>
  <c r="E662" i="4" s="1"/>
  <c r="F662" i="4" s="1"/>
  <c r="H655" i="4"/>
  <c r="C652" i="4"/>
  <c r="E652" i="4" s="1"/>
  <c r="F652" i="4" s="1"/>
  <c r="H649" i="4"/>
  <c r="H645" i="4"/>
  <c r="E637" i="4"/>
  <c r="F637" i="4" s="1"/>
  <c r="H632" i="4"/>
  <c r="E626" i="4"/>
  <c r="F626" i="4" s="1"/>
  <c r="H623" i="4"/>
  <c r="E619" i="4"/>
  <c r="F619" i="4" s="1"/>
  <c r="H614" i="4"/>
  <c r="H612" i="4"/>
  <c r="H595" i="4"/>
  <c r="H593" i="4"/>
  <c r="H589" i="4"/>
  <c r="H581" i="4"/>
  <c r="E561" i="4"/>
  <c r="F561" i="4" s="1"/>
  <c r="E556" i="4"/>
  <c r="F556" i="4" s="1"/>
  <c r="E553" i="4"/>
  <c r="F553" i="4" s="1"/>
  <c r="H550" i="4"/>
  <c r="C548" i="4"/>
  <c r="H545" i="4"/>
  <c r="C543" i="4"/>
  <c r="H534" i="4"/>
  <c r="H524" i="4"/>
  <c r="H518" i="4"/>
  <c r="C512" i="4"/>
  <c r="H506" i="4"/>
  <c r="H500" i="4"/>
  <c r="H494" i="4"/>
  <c r="H491" i="4"/>
  <c r="H485" i="4"/>
  <c r="E483" i="4"/>
  <c r="F483" i="4" s="1"/>
  <c r="C469" i="4"/>
  <c r="H465" i="4"/>
  <c r="C459" i="4"/>
  <c r="E459" i="4" s="1"/>
  <c r="F459" i="4" s="1"/>
  <c r="C456" i="4"/>
  <c r="E456" i="4" s="1"/>
  <c r="F456" i="4" s="1"/>
  <c r="H453" i="4"/>
  <c r="C435" i="4"/>
  <c r="H425" i="4"/>
  <c r="C416" i="4"/>
  <c r="H413" i="4"/>
  <c r="H410" i="4"/>
  <c r="E407" i="4"/>
  <c r="F407" i="4" s="1"/>
  <c r="H404" i="4"/>
  <c r="H386" i="4"/>
  <c r="H373" i="4"/>
  <c r="H370" i="4"/>
  <c r="H357" i="4"/>
  <c r="H354" i="4"/>
  <c r="C347" i="4"/>
  <c r="H343" i="4"/>
  <c r="H334" i="4"/>
  <c r="C325" i="4"/>
  <c r="H308" i="4"/>
  <c r="H905" i="4"/>
  <c r="E923" i="4"/>
  <c r="F923" i="4" s="1"/>
  <c r="H910" i="4"/>
  <c r="E873" i="4"/>
  <c r="F873" i="4" s="1"/>
  <c r="E865" i="4"/>
  <c r="F865" i="4" s="1"/>
  <c r="E855" i="4"/>
  <c r="F855" i="4" s="1"/>
  <c r="H934" i="4"/>
  <c r="H928" i="4"/>
  <c r="H894" i="4"/>
  <c r="H882" i="4"/>
  <c r="H870" i="4"/>
  <c r="H856" i="4"/>
  <c r="H849" i="4"/>
  <c r="H836" i="4"/>
  <c r="H810" i="4"/>
  <c r="H772" i="4"/>
  <c r="H757" i="4"/>
  <c r="H737" i="4"/>
  <c r="H693" i="4"/>
  <c r="H676" i="4"/>
  <c r="H672" i="4"/>
  <c r="H666" i="4"/>
  <c r="H653" i="4"/>
  <c r="H643" i="4"/>
  <c r="H629" i="4"/>
  <c r="H627" i="4"/>
  <c r="H625" i="4"/>
  <c r="H609" i="4"/>
  <c r="H599" i="4"/>
  <c r="H597" i="4"/>
  <c r="H560" i="4"/>
  <c r="H555" i="4"/>
  <c r="C545" i="4"/>
  <c r="H537" i="4"/>
  <c r="H531" i="4"/>
  <c r="H526" i="4"/>
  <c r="C518" i="4"/>
  <c r="H511" i="4"/>
  <c r="H508" i="4"/>
  <c r="C489" i="4"/>
  <c r="C485" i="4"/>
  <c r="H471" i="4"/>
  <c r="H468" i="4"/>
  <c r="H443" i="4"/>
  <c r="H437" i="4"/>
  <c r="H434" i="4"/>
  <c r="H428" i="4"/>
  <c r="C410" i="4"/>
  <c r="C395" i="4"/>
  <c r="E395" i="4" s="1"/>
  <c r="F395" i="4" s="1"/>
  <c r="C389" i="4"/>
  <c r="H376" i="4"/>
  <c r="H366" i="4"/>
  <c r="H350" i="4"/>
  <c r="H346" i="4"/>
  <c r="H324" i="4"/>
  <c r="C318" i="4"/>
  <c r="H311" i="4"/>
  <c r="C305" i="4"/>
  <c r="H298" i="4"/>
  <c r="C295" i="4"/>
  <c r="C291" i="4"/>
  <c r="C283" i="4"/>
  <c r="H897" i="4"/>
  <c r="H916" i="4"/>
  <c r="H850" i="4"/>
  <c r="E844" i="4"/>
  <c r="F844" i="4" s="1"/>
  <c r="E837" i="4"/>
  <c r="F837" i="4" s="1"/>
  <c r="H922" i="4"/>
  <c r="H892" i="4"/>
  <c r="H874" i="4"/>
  <c r="H866" i="4"/>
  <c r="H854" i="4"/>
  <c r="H845" i="4"/>
  <c r="H831" i="4"/>
  <c r="H793" i="4"/>
  <c r="E784" i="4"/>
  <c r="F784" i="4" s="1"/>
  <c r="H759" i="4"/>
  <c r="H742" i="4"/>
  <c r="H710" i="4"/>
  <c r="H706" i="4"/>
  <c r="H703" i="4"/>
  <c r="H689" i="4"/>
  <c r="H657" i="4"/>
  <c r="E645" i="4"/>
  <c r="F645" i="4" s="1"/>
  <c r="H602" i="4"/>
  <c r="H942" i="4"/>
  <c r="H940" i="4"/>
  <c r="H936" i="4"/>
  <c r="H930" i="4"/>
  <c r="C926" i="4"/>
  <c r="E926" i="4" s="1"/>
  <c r="F926" i="4" s="1"/>
  <c r="H919" i="4"/>
  <c r="C916" i="4"/>
  <c r="E916" i="4" s="1"/>
  <c r="F916" i="4" s="1"/>
  <c r="H913" i="4"/>
  <c r="H911" i="4"/>
  <c r="H909" i="4"/>
  <c r="C908" i="4"/>
  <c r="E908" i="4" s="1"/>
  <c r="F908" i="4" s="1"/>
  <c r="C906" i="4"/>
  <c r="E906" i="4" s="1"/>
  <c r="F906" i="4" s="1"/>
  <c r="E904" i="4"/>
  <c r="F904" i="4" s="1"/>
  <c r="E902" i="4"/>
  <c r="F902" i="4" s="1"/>
  <c r="E900" i="4"/>
  <c r="F900" i="4" s="1"/>
  <c r="C898" i="4"/>
  <c r="E898" i="4" s="1"/>
  <c r="F898" i="4" s="1"/>
  <c r="C892" i="4"/>
  <c r="E892" i="4" s="1"/>
  <c r="F892" i="4" s="1"/>
  <c r="C888" i="4"/>
  <c r="E888" i="4" s="1"/>
  <c r="F888" i="4" s="1"/>
  <c r="C886" i="4"/>
  <c r="E886" i="4" s="1"/>
  <c r="F886" i="4" s="1"/>
  <c r="E880" i="4"/>
  <c r="F880" i="4" s="1"/>
  <c r="E878" i="4"/>
  <c r="F878" i="4" s="1"/>
  <c r="C872" i="4"/>
  <c r="E872" i="4" s="1"/>
  <c r="F872" i="4" s="1"/>
  <c r="C870" i="4"/>
  <c r="E870" i="4" s="1"/>
  <c r="F870" i="4" s="1"/>
  <c r="C868" i="4"/>
  <c r="E868" i="4" s="1"/>
  <c r="F868" i="4" s="1"/>
  <c r="H862" i="4"/>
  <c r="H860" i="4"/>
  <c r="H858" i="4"/>
  <c r="H843" i="4"/>
  <c r="H833" i="4"/>
  <c r="H828" i="4"/>
  <c r="H823" i="4"/>
  <c r="H821" i="4"/>
  <c r="H819" i="4"/>
  <c r="E817" i="4"/>
  <c r="F817" i="4" s="1"/>
  <c r="H814" i="4"/>
  <c r="E808" i="4"/>
  <c r="F808" i="4" s="1"/>
  <c r="H805" i="4"/>
  <c r="H803" i="4"/>
  <c r="C798" i="4"/>
  <c r="E798" i="4" s="1"/>
  <c r="F798" i="4" s="1"/>
  <c r="H796" i="4"/>
  <c r="E793" i="4"/>
  <c r="F793" i="4" s="1"/>
  <c r="H785" i="4"/>
  <c r="H781" i="4"/>
  <c r="H779" i="4"/>
  <c r="H774" i="4"/>
  <c r="H770" i="4"/>
  <c r="E753" i="4"/>
  <c r="F753" i="4" s="1"/>
  <c r="H748" i="4"/>
  <c r="H744" i="4"/>
  <c r="E737" i="4"/>
  <c r="F737" i="4" s="1"/>
  <c r="E731" i="4"/>
  <c r="F731" i="4" s="1"/>
  <c r="E723" i="4"/>
  <c r="F723" i="4" s="1"/>
  <c r="H718" i="4"/>
  <c r="H716" i="4"/>
  <c r="H712" i="4"/>
  <c r="C710" i="4"/>
  <c r="E710" i="4" s="1"/>
  <c r="F710" i="4" s="1"/>
  <c r="H701" i="4"/>
  <c r="H697" i="4"/>
  <c r="E695" i="4"/>
  <c r="F695" i="4" s="1"/>
  <c r="H691" i="4"/>
  <c r="E689" i="4"/>
  <c r="F689" i="4" s="1"/>
  <c r="H678" i="4"/>
  <c r="C668" i="4"/>
  <c r="E668" i="4" s="1"/>
  <c r="F668" i="4" s="1"/>
  <c r="H663" i="4"/>
  <c r="H661" i="4"/>
  <c r="E655" i="4"/>
  <c r="F655" i="4" s="1"/>
  <c r="E653" i="4"/>
  <c r="F653" i="4" s="1"/>
  <c r="H651" i="4"/>
  <c r="E649" i="4"/>
  <c r="F649" i="4" s="1"/>
  <c r="E643" i="4"/>
  <c r="F643" i="4" s="1"/>
  <c r="H634" i="4"/>
  <c r="H631" i="4"/>
  <c r="E625" i="4"/>
  <c r="F625" i="4" s="1"/>
  <c r="E623" i="4"/>
  <c r="F623" i="4" s="1"/>
  <c r="H616" i="4"/>
  <c r="C614" i="4"/>
  <c r="E614" i="4" s="1"/>
  <c r="F614" i="4" s="1"/>
  <c r="H611" i="4"/>
  <c r="E609" i="4"/>
  <c r="F609" i="4" s="1"/>
  <c r="H604" i="4"/>
  <c r="E597" i="4"/>
  <c r="F597" i="4" s="1"/>
  <c r="E595" i="4"/>
  <c r="F595" i="4" s="1"/>
  <c r="C560" i="4"/>
  <c r="E555" i="4"/>
  <c r="F555" i="4" s="1"/>
  <c r="H552" i="4"/>
  <c r="C550" i="4"/>
  <c r="E550" i="4" s="1"/>
  <c r="F550" i="4" s="1"/>
  <c r="H547" i="4"/>
  <c r="E542" i="4"/>
  <c r="F542" i="4" s="1"/>
  <c r="C537" i="4"/>
  <c r="E534" i="4"/>
  <c r="F534" i="4" s="1"/>
  <c r="E531" i="4"/>
  <c r="F531" i="4" s="1"/>
  <c r="H528" i="4"/>
  <c r="C524" i="4"/>
  <c r="H520" i="4"/>
  <c r="E511" i="4"/>
  <c r="F511" i="4" s="1"/>
  <c r="C491" i="4"/>
  <c r="E491" i="4" s="1"/>
  <c r="F491" i="4" s="1"/>
  <c r="H488" i="4"/>
  <c r="C482" i="4"/>
  <c r="C479" i="4"/>
  <c r="E479" i="4" s="1"/>
  <c r="F479" i="4" s="1"/>
  <c r="H476" i="4"/>
  <c r="E468" i="4"/>
  <c r="F468" i="4" s="1"/>
  <c r="H461" i="4"/>
  <c r="C434" i="4"/>
  <c r="C419" i="4"/>
  <c r="H409" i="4"/>
  <c r="C400" i="4"/>
  <c r="E400" i="4" s="1"/>
  <c r="F400" i="4" s="1"/>
  <c r="H397" i="4"/>
  <c r="H394" i="4"/>
  <c r="E391" i="4"/>
  <c r="F391" i="4" s="1"/>
  <c r="H388" i="4"/>
  <c r="H342" i="4"/>
  <c r="C331" i="4"/>
  <c r="E331" i="4" s="1"/>
  <c r="F331" i="4" s="1"/>
  <c r="H327" i="4"/>
  <c r="H939" i="4"/>
  <c r="H912" i="4"/>
  <c r="H839" i="4"/>
  <c r="H932" i="4"/>
  <c r="H890" i="4"/>
  <c r="H872" i="4"/>
  <c r="H868" i="4"/>
  <c r="H864" i="4"/>
  <c r="H847" i="4"/>
  <c r="H838" i="4"/>
  <c r="H808" i="4"/>
  <c r="H768" i="4"/>
  <c r="H755" i="4"/>
  <c r="H950" i="4"/>
  <c r="H948" i="4"/>
  <c r="H944" i="4"/>
  <c r="H938" i="4"/>
  <c r="C934" i="4"/>
  <c r="E934" i="4" s="1"/>
  <c r="F934" i="4" s="1"/>
  <c r="H927" i="4"/>
  <c r="C924" i="4"/>
  <c r="E924" i="4" s="1"/>
  <c r="F924" i="4" s="1"/>
  <c r="H921" i="4"/>
  <c r="H917" i="4"/>
  <c r="H903" i="4"/>
  <c r="H901" i="4"/>
  <c r="H899" i="4"/>
  <c r="C896" i="4"/>
  <c r="E896" i="4" s="1"/>
  <c r="F896" i="4" s="1"/>
  <c r="C894" i="4"/>
  <c r="E894" i="4" s="1"/>
  <c r="F894" i="4" s="1"/>
  <c r="H889" i="4"/>
  <c r="C884" i="4"/>
  <c r="E884" i="4" s="1"/>
  <c r="F884" i="4" s="1"/>
  <c r="H881" i="4"/>
  <c r="H879" i="4"/>
  <c r="H877" i="4"/>
  <c r="C876" i="4"/>
  <c r="E876" i="4" s="1"/>
  <c r="F876" i="4" s="1"/>
  <c r="C874" i="4"/>
  <c r="E874" i="4" s="1"/>
  <c r="F874" i="4" s="1"/>
  <c r="C866" i="4"/>
  <c r="E866" i="4" s="1"/>
  <c r="F866" i="4" s="1"/>
  <c r="C860" i="4"/>
  <c r="E860" i="4" s="1"/>
  <c r="F860" i="4" s="1"/>
  <c r="C856" i="4"/>
  <c r="E856" i="4" s="1"/>
  <c r="F856" i="4" s="1"/>
  <c r="H853" i="4"/>
  <c r="H851" i="4"/>
  <c r="C838" i="4"/>
  <c r="E838" i="4" s="1"/>
  <c r="F838" i="4" s="1"/>
  <c r="H830" i="4"/>
  <c r="H825" i="4"/>
  <c r="H812" i="4"/>
  <c r="C810" i="4"/>
  <c r="E810" i="4" s="1"/>
  <c r="F810" i="4" s="1"/>
  <c r="E805" i="4"/>
  <c r="F805" i="4" s="1"/>
  <c r="H800" i="4"/>
  <c r="H790" i="4"/>
  <c r="H788" i="4"/>
  <c r="E779" i="4"/>
  <c r="F779" i="4" s="1"/>
  <c r="H776" i="4"/>
  <c r="C774" i="4"/>
  <c r="E774" i="4" s="1"/>
  <c r="F774" i="4" s="1"/>
  <c r="C772" i="4"/>
  <c r="E772" i="4" s="1"/>
  <c r="F772" i="4" s="1"/>
  <c r="H767" i="4"/>
  <c r="H765" i="4"/>
  <c r="H763" i="4"/>
  <c r="H761" i="4"/>
  <c r="E759" i="4"/>
  <c r="F759" i="4" s="1"/>
  <c r="E755" i="4"/>
  <c r="F755" i="4" s="1"/>
  <c r="H746" i="4"/>
  <c r="H741" i="4"/>
  <c r="H739" i="4"/>
  <c r="H732" i="4"/>
  <c r="H726" i="4"/>
  <c r="H724" i="4"/>
  <c r="H720" i="4"/>
  <c r="H714" i="4"/>
  <c r="C708" i="4"/>
  <c r="E708" i="4" s="1"/>
  <c r="F708" i="4" s="1"/>
  <c r="H705" i="4"/>
  <c r="E703" i="4"/>
  <c r="F703" i="4" s="1"/>
  <c r="H699" i="4"/>
  <c r="E697" i="4"/>
  <c r="F697" i="4" s="1"/>
  <c r="H684" i="4"/>
  <c r="H680" i="4"/>
  <c r="C678" i="4"/>
  <c r="E678" i="4" s="1"/>
  <c r="F678" i="4" s="1"/>
  <c r="H674" i="4"/>
  <c r="H671" i="4"/>
  <c r="H669" i="4"/>
  <c r="H665" i="4"/>
  <c r="E661" i="4"/>
  <c r="F661" i="4" s="1"/>
  <c r="H659" i="4"/>
  <c r="E657" i="4"/>
  <c r="F657" i="4" s="1"/>
  <c r="E651" i="4"/>
  <c r="F651" i="4" s="1"/>
  <c r="H638" i="4"/>
  <c r="H636" i="4"/>
  <c r="E629" i="4"/>
  <c r="F629" i="4" s="1"/>
  <c r="E627" i="4"/>
  <c r="F627" i="4" s="1"/>
  <c r="H618" i="4"/>
  <c r="E611" i="4"/>
  <c r="F611" i="4" s="1"/>
  <c r="C604" i="4"/>
  <c r="H601" i="4"/>
  <c r="E599" i="4"/>
  <c r="F599" i="4" s="1"/>
  <c r="H562" i="4"/>
  <c r="C552" i="4"/>
  <c r="E552" i="4" s="1"/>
  <c r="F552" i="4" s="1"/>
  <c r="E547" i="4"/>
  <c r="F547" i="4" s="1"/>
  <c r="H536" i="4"/>
  <c r="H533" i="4"/>
  <c r="H523" i="4"/>
  <c r="C520" i="4"/>
  <c r="C508" i="4"/>
  <c r="H499" i="4"/>
  <c r="H493" i="4"/>
  <c r="C458" i="4"/>
  <c r="H448" i="4"/>
  <c r="H433" i="4"/>
  <c r="C424" i="4"/>
  <c r="E424" i="4" s="1"/>
  <c r="F424" i="4" s="1"/>
  <c r="H421" i="4"/>
  <c r="H418" i="4"/>
  <c r="H412" i="4"/>
  <c r="C394" i="4"/>
  <c r="E379" i="4"/>
  <c r="F379" i="4" s="1"/>
  <c r="C363" i="4"/>
  <c r="H359" i="4"/>
  <c r="E353" i="4"/>
  <c r="F353" i="4" s="1"/>
  <c r="H333" i="4"/>
  <c r="H330" i="4"/>
  <c r="C317" i="4"/>
  <c r="E317" i="4"/>
  <c r="F317" i="4" s="1"/>
  <c r="H300" i="4"/>
  <c r="H885" i="4"/>
  <c r="H871" i="4"/>
  <c r="H869" i="4"/>
  <c r="H867" i="4"/>
  <c r="H857" i="4"/>
  <c r="H842" i="4"/>
  <c r="H840" i="4"/>
  <c r="E833" i="4"/>
  <c r="F833" i="4" s="1"/>
  <c r="H827" i="4"/>
  <c r="H818" i="4"/>
  <c r="H807" i="4"/>
  <c r="H802" i="4"/>
  <c r="E800" i="4"/>
  <c r="F800" i="4" s="1"/>
  <c r="H797" i="4"/>
  <c r="H795" i="4"/>
  <c r="C790" i="4"/>
  <c r="E788" i="4"/>
  <c r="F788" i="4" s="1"/>
  <c r="E785" i="4"/>
  <c r="F785" i="4" s="1"/>
  <c r="H783" i="4"/>
  <c r="H769" i="4"/>
  <c r="E765" i="4"/>
  <c r="F765" i="4" s="1"/>
  <c r="E761" i="4"/>
  <c r="F761" i="4" s="1"/>
  <c r="H750" i="4"/>
  <c r="H743" i="4"/>
  <c r="H734" i="4"/>
  <c r="H728" i="4"/>
  <c r="C718" i="4"/>
  <c r="E718" i="4" s="1"/>
  <c r="F718" i="4" s="1"/>
  <c r="H711" i="4"/>
  <c r="H709" i="4"/>
  <c r="E705" i="4"/>
  <c r="F705" i="4" s="1"/>
  <c r="H686" i="4"/>
  <c r="H682" i="4"/>
  <c r="C676" i="4"/>
  <c r="E676" i="4" s="1"/>
  <c r="F676" i="4" s="1"/>
  <c r="E669" i="4"/>
  <c r="F669" i="4" s="1"/>
  <c r="H667" i="4"/>
  <c r="H646" i="4"/>
  <c r="H644" i="4"/>
  <c r="H640" i="4"/>
  <c r="C636" i="4"/>
  <c r="H633" i="4"/>
  <c r="H620" i="4"/>
  <c r="C618" i="4"/>
  <c r="E618" i="4" s="1"/>
  <c r="F618" i="4" s="1"/>
  <c r="H615" i="4"/>
  <c r="H613" i="4"/>
  <c r="H606" i="4"/>
  <c r="E601" i="4"/>
  <c r="F601" i="4" s="1"/>
  <c r="H592" i="4"/>
  <c r="H590" i="4"/>
  <c r="H588" i="4"/>
  <c r="H586" i="4"/>
  <c r="H584" i="4"/>
  <c r="H582" i="4"/>
  <c r="H580" i="4"/>
  <c r="H578" i="4"/>
  <c r="H576" i="4"/>
  <c r="H574" i="4"/>
  <c r="H572" i="4"/>
  <c r="H570" i="4"/>
  <c r="H568" i="4"/>
  <c r="H566" i="4"/>
  <c r="H564" i="4"/>
  <c r="C562" i="4"/>
  <c r="E562" i="4" s="1"/>
  <c r="F562" i="4" s="1"/>
  <c r="H559" i="4"/>
  <c r="H554" i="4"/>
  <c r="H539" i="4"/>
  <c r="E536" i="4"/>
  <c r="F536" i="4" s="1"/>
  <c r="C528" i="4"/>
  <c r="E528" i="4" s="1"/>
  <c r="F528" i="4" s="1"/>
  <c r="H525" i="4"/>
  <c r="E523" i="4"/>
  <c r="F523" i="4" s="1"/>
  <c r="H516" i="4"/>
  <c r="E502" i="4"/>
  <c r="F502" i="4" s="1"/>
  <c r="H487" i="4"/>
  <c r="H470" i="4"/>
  <c r="H463" i="4"/>
  <c r="H451" i="4"/>
  <c r="E448" i="4"/>
  <c r="F448" i="4" s="1"/>
  <c r="H445" i="4"/>
  <c r="H439" i="4"/>
  <c r="H436" i="4"/>
  <c r="C418" i="4"/>
  <c r="C403" i="4"/>
  <c r="H393" i="4"/>
  <c r="C382" i="4"/>
  <c r="H365" i="4"/>
  <c r="H362" i="4"/>
  <c r="E345" i="4"/>
  <c r="F345" i="4" s="1"/>
  <c r="C310" i="4"/>
  <c r="H891" i="4"/>
  <c r="H943" i="4"/>
  <c r="H933" i="4"/>
  <c r="E917" i="4"/>
  <c r="F917" i="4" s="1"/>
  <c r="H893" i="4"/>
  <c r="H875" i="4"/>
  <c r="H865" i="4"/>
  <c r="H855" i="4"/>
  <c r="E853" i="4"/>
  <c r="F853" i="4" s="1"/>
  <c r="H835" i="4"/>
  <c r="H809" i="4"/>
  <c r="H778" i="4"/>
  <c r="H773" i="4"/>
  <c r="H756" i="4"/>
  <c r="H752" i="4"/>
  <c r="H730" i="4"/>
  <c r="H713" i="4"/>
  <c r="H707" i="4"/>
  <c r="H694" i="4"/>
  <c r="H654" i="4"/>
  <c r="H648" i="4"/>
  <c r="H622" i="4"/>
  <c r="E615" i="4"/>
  <c r="F615" i="4" s="1"/>
  <c r="H603" i="4"/>
  <c r="H596" i="4"/>
  <c r="E557" i="4"/>
  <c r="F557" i="4" s="1"/>
  <c r="H551" i="4"/>
  <c r="H546" i="4"/>
  <c r="H530" i="4"/>
  <c r="H513" i="4"/>
  <c r="H510" i="4"/>
  <c r="E499" i="4"/>
  <c r="F499" i="4" s="1"/>
  <c r="H495" i="4"/>
  <c r="C487" i="4"/>
  <c r="C467" i="4"/>
  <c r="E467" i="4" s="1"/>
  <c r="F467" i="4" s="1"/>
  <c r="H460" i="4"/>
  <c r="H454" i="4"/>
  <c r="C427" i="4"/>
  <c r="H417" i="4"/>
  <c r="H405" i="4"/>
  <c r="H402" i="4"/>
  <c r="H396" i="4"/>
  <c r="H384" i="4"/>
  <c r="H381" i="4"/>
  <c r="H374" i="4"/>
  <c r="H358" i="4"/>
  <c r="H348" i="4"/>
  <c r="H341" i="4"/>
  <c r="H338" i="4"/>
  <c r="H335" i="4"/>
  <c r="H563" i="4"/>
  <c r="H561" i="4"/>
  <c r="H557" i="4"/>
  <c r="H549" i="4"/>
  <c r="E532" i="4"/>
  <c r="F532" i="4" s="1"/>
  <c r="H529" i="4"/>
  <c r="H527" i="4"/>
  <c r="H515" i="4"/>
  <c r="H505" i="4"/>
  <c r="H490" i="4"/>
  <c r="H480" i="4"/>
  <c r="H477" i="4"/>
  <c r="H467" i="4"/>
  <c r="E465" i="4"/>
  <c r="F465" i="4" s="1"/>
  <c r="H462" i="4"/>
  <c r="H459" i="4"/>
  <c r="H457" i="4"/>
  <c r="H455" i="4"/>
  <c r="E453" i="4"/>
  <c r="F453" i="4" s="1"/>
  <c r="E447" i="4"/>
  <c r="F447" i="4" s="1"/>
  <c r="H441" i="4"/>
  <c r="H438" i="4"/>
  <c r="E433" i="4"/>
  <c r="F433" i="4" s="1"/>
  <c r="H430" i="4"/>
  <c r="E425" i="4"/>
  <c r="F425" i="4" s="1"/>
  <c r="H422" i="4"/>
  <c r="E417" i="4"/>
  <c r="F417" i="4" s="1"/>
  <c r="H414" i="4"/>
  <c r="E409" i="4"/>
  <c r="F409" i="4" s="1"/>
  <c r="H406" i="4"/>
  <c r="E401" i="4"/>
  <c r="F401" i="4" s="1"/>
  <c r="H398" i="4"/>
  <c r="E393" i="4"/>
  <c r="F393" i="4" s="1"/>
  <c r="H390" i="4"/>
  <c r="C388" i="4"/>
  <c r="H385" i="4"/>
  <c r="C380" i="4"/>
  <c r="E350" i="4"/>
  <c r="F350" i="4" s="1"/>
  <c r="H347" i="4"/>
  <c r="H317" i="4"/>
  <c r="H309" i="4"/>
  <c r="H304" i="4"/>
  <c r="H296" i="4"/>
  <c r="H294" i="4"/>
  <c r="H291" i="4"/>
  <c r="H288" i="4"/>
  <c r="H286" i="4"/>
  <c r="H283" i="4"/>
  <c r="H280" i="4"/>
  <c r="H278" i="4"/>
  <c r="H275" i="4"/>
  <c r="E273" i="4"/>
  <c r="F273" i="4" s="1"/>
  <c r="E271" i="4"/>
  <c r="F271" i="4" s="1"/>
  <c r="H268" i="4"/>
  <c r="E251" i="4"/>
  <c r="F251" i="4" s="1"/>
  <c r="H246" i="4"/>
  <c r="H243" i="4"/>
  <c r="H236" i="4"/>
  <c r="H231" i="4"/>
  <c r="E229" i="4"/>
  <c r="F229" i="4" s="1"/>
  <c r="H223" i="4"/>
  <c r="H213" i="4"/>
  <c r="C206" i="4"/>
  <c r="E203" i="4"/>
  <c r="F203" i="4" s="1"/>
  <c r="C200" i="4"/>
  <c r="E200" i="4" s="1"/>
  <c r="F200" i="4" s="1"/>
  <c r="H197" i="4"/>
  <c r="C192" i="4"/>
  <c r="E192" i="4" s="1"/>
  <c r="F192" i="4" s="1"/>
  <c r="E190" i="4"/>
  <c r="F190" i="4" s="1"/>
  <c r="H184" i="4"/>
  <c r="E182" i="4"/>
  <c r="F182" i="4" s="1"/>
  <c r="E164" i="4"/>
  <c r="F164" i="4" s="1"/>
  <c r="H140" i="4"/>
  <c r="C131" i="4"/>
  <c r="E131" i="4" s="1"/>
  <c r="F131" i="4" s="1"/>
  <c r="H128" i="4"/>
  <c r="C123" i="4"/>
  <c r="H120" i="4"/>
  <c r="E108" i="4"/>
  <c r="F108" i="4" s="1"/>
  <c r="H103" i="4"/>
  <c r="E96" i="4"/>
  <c r="F96" i="4" s="1"/>
  <c r="H93" i="4"/>
  <c r="E91" i="4"/>
  <c r="F91" i="4" s="1"/>
  <c r="C86" i="4"/>
  <c r="E86" i="4" s="1"/>
  <c r="F86" i="4" s="1"/>
  <c r="C83" i="4"/>
  <c r="E78" i="4"/>
  <c r="F78" i="4" s="1"/>
  <c r="H73" i="4"/>
  <c r="H70" i="4"/>
  <c r="H65" i="4"/>
  <c r="H62" i="4"/>
  <c r="E60" i="4"/>
  <c r="F60" i="4" s="1"/>
  <c r="C57" i="4"/>
  <c r="E52" i="4"/>
  <c r="F52" i="4" s="1"/>
  <c r="H47" i="4"/>
  <c r="C42" i="4"/>
  <c r="E42" i="4" s="1"/>
  <c r="F42" i="4" s="1"/>
  <c r="H29" i="4"/>
  <c r="E27" i="4"/>
  <c r="F27" i="4" s="1"/>
  <c r="C17" i="4"/>
  <c r="E17" i="4" s="1"/>
  <c r="F17" i="4" s="1"/>
  <c r="E15" i="4"/>
  <c r="F15" i="4" s="1"/>
  <c r="E8" i="4"/>
  <c r="F8" i="4" s="1"/>
  <c r="H603" i="13"/>
  <c r="H600" i="13"/>
  <c r="H589" i="13"/>
  <c r="C587" i="13"/>
  <c r="E581" i="13"/>
  <c r="F581" i="13" s="1"/>
  <c r="H572" i="13"/>
  <c r="H566" i="13"/>
  <c r="C558" i="13"/>
  <c r="E558" i="13" s="1"/>
  <c r="F558" i="13" s="1"/>
  <c r="E540" i="13"/>
  <c r="F540" i="13" s="1"/>
  <c r="E531" i="13"/>
  <c r="F531" i="13" s="1"/>
  <c r="C531" i="13"/>
  <c r="H516" i="13"/>
  <c r="H513" i="13"/>
  <c r="H498" i="13"/>
  <c r="E496" i="13"/>
  <c r="F496" i="13" s="1"/>
  <c r="H493" i="13"/>
  <c r="E472" i="13"/>
  <c r="F472" i="13" s="1"/>
  <c r="C469" i="13"/>
  <c r="E469" i="13" s="1"/>
  <c r="F469" i="13" s="1"/>
  <c r="H461" i="13"/>
  <c r="C444" i="13"/>
  <c r="E444" i="13" s="1"/>
  <c r="F444" i="13" s="1"/>
  <c r="C441" i="13"/>
  <c r="H435" i="13"/>
  <c r="C432" i="13"/>
  <c r="E426" i="13"/>
  <c r="F426" i="13" s="1"/>
  <c r="E420" i="13"/>
  <c r="F420" i="13" s="1"/>
  <c r="H417" i="13"/>
  <c r="H388" i="13"/>
  <c r="H383" i="13"/>
  <c r="H354" i="13"/>
  <c r="H297" i="13"/>
  <c r="H236" i="13"/>
  <c r="H233" i="13"/>
  <c r="H205" i="13"/>
  <c r="H200" i="13"/>
  <c r="H472" i="4"/>
  <c r="H469" i="4"/>
  <c r="H449" i="4"/>
  <c r="H444" i="4"/>
  <c r="H435" i="4"/>
  <c r="H427" i="4"/>
  <c r="H419" i="4"/>
  <c r="H411" i="4"/>
  <c r="H403" i="4"/>
  <c r="H395" i="4"/>
  <c r="H382" i="4"/>
  <c r="E380" i="4"/>
  <c r="F380" i="4" s="1"/>
  <c r="H371" i="4"/>
  <c r="H363" i="4"/>
  <c r="H355" i="4"/>
  <c r="H339" i="4"/>
  <c r="H336" i="4"/>
  <c r="H331" i="4"/>
  <c r="H325" i="4"/>
  <c r="H320" i="4"/>
  <c r="H312" i="4"/>
  <c r="H306" i="4"/>
  <c r="H301" i="4"/>
  <c r="H270" i="4"/>
  <c r="H265" i="4"/>
  <c r="H257" i="4"/>
  <c r="H255" i="4"/>
  <c r="H253" i="4"/>
  <c r="H248" i="4"/>
  <c r="H238" i="4"/>
  <c r="H228" i="4"/>
  <c r="H225" i="4"/>
  <c r="E223" i="4"/>
  <c r="F223" i="4" s="1"/>
  <c r="H218" i="4"/>
  <c r="H215" i="4"/>
  <c r="C208" i="4"/>
  <c r="E197" i="4"/>
  <c r="F197" i="4" s="1"/>
  <c r="H189" i="4"/>
  <c r="H174" i="4"/>
  <c r="E166" i="4"/>
  <c r="F166" i="4" s="1"/>
  <c r="H163" i="4"/>
  <c r="H160" i="4"/>
  <c r="H158" i="4"/>
  <c r="H143" i="4"/>
  <c r="E140" i="4"/>
  <c r="F140" i="4" s="1"/>
  <c r="H133" i="4"/>
  <c r="H122" i="4"/>
  <c r="E118" i="4"/>
  <c r="F118" i="4" s="1"/>
  <c r="H115" i="4"/>
  <c r="H113" i="4"/>
  <c r="H110" i="4"/>
  <c r="E98" i="4"/>
  <c r="F98" i="4" s="1"/>
  <c r="H95" i="4"/>
  <c r="H90" i="4"/>
  <c r="E88" i="4"/>
  <c r="F88" i="4" s="1"/>
  <c r="H75" i="4"/>
  <c r="C73" i="4"/>
  <c r="C65" i="4"/>
  <c r="H59" i="4"/>
  <c r="H31" i="4"/>
  <c r="H26" i="4"/>
  <c r="H616" i="13"/>
  <c r="H605" i="13"/>
  <c r="E587" i="13"/>
  <c r="F587" i="13" s="1"/>
  <c r="H578" i="13"/>
  <c r="H563" i="13"/>
  <c r="E552" i="13"/>
  <c r="F552" i="13" s="1"/>
  <c r="C552" i="13"/>
  <c r="H549" i="13"/>
  <c r="H542" i="13"/>
  <c r="H536" i="13"/>
  <c r="H533" i="13"/>
  <c r="H524" i="13"/>
  <c r="C519" i="13"/>
  <c r="H477" i="13"/>
  <c r="C461" i="13"/>
  <c r="H455" i="13"/>
  <c r="H414" i="13"/>
  <c r="H385" i="13"/>
  <c r="H375" i="13"/>
  <c r="H334" i="13"/>
  <c r="H320" i="13"/>
  <c r="H304" i="13"/>
  <c r="C297" i="13"/>
  <c r="C261" i="13"/>
  <c r="C233" i="13"/>
  <c r="H230" i="13"/>
  <c r="H227" i="13"/>
  <c r="H211" i="13"/>
  <c r="H156" i="13"/>
  <c r="H544" i="4"/>
  <c r="H542" i="4"/>
  <c r="H540" i="4"/>
  <c r="H538" i="4"/>
  <c r="E527" i="4"/>
  <c r="F527" i="4" s="1"/>
  <c r="H519" i="4"/>
  <c r="H517" i="4"/>
  <c r="H507" i="4"/>
  <c r="H504" i="4"/>
  <c r="H502" i="4"/>
  <c r="H497" i="4"/>
  <c r="H484" i="4"/>
  <c r="H482" i="4"/>
  <c r="H479" i="4"/>
  <c r="H474" i="4"/>
  <c r="H464" i="4"/>
  <c r="H452" i="4"/>
  <c r="H446" i="4"/>
  <c r="H440" i="4"/>
  <c r="H432" i="4"/>
  <c r="H424" i="4"/>
  <c r="H416" i="4"/>
  <c r="H408" i="4"/>
  <c r="H400" i="4"/>
  <c r="H392" i="4"/>
  <c r="H387" i="4"/>
  <c r="E385" i="4"/>
  <c r="F385" i="4" s="1"/>
  <c r="H379" i="4"/>
  <c r="H368" i="4"/>
  <c r="H360" i="4"/>
  <c r="H352" i="4"/>
  <c r="H349" i="4"/>
  <c r="H344" i="4"/>
  <c r="H328" i="4"/>
  <c r="H322" i="4"/>
  <c r="H314" i="4"/>
  <c r="H293" i="4"/>
  <c r="H285" i="4"/>
  <c r="H272" i="4"/>
  <c r="H267" i="4"/>
  <c r="H260" i="4"/>
  <c r="E257" i="4"/>
  <c r="F257" i="4" s="1"/>
  <c r="C248" i="4"/>
  <c r="E248" i="4" s="1"/>
  <c r="F248" i="4" s="1"/>
  <c r="H240" i="4"/>
  <c r="C238" i="4"/>
  <c r="E238" i="4" s="1"/>
  <c r="F238" i="4" s="1"/>
  <c r="H235" i="4"/>
  <c r="E213" i="4"/>
  <c r="F213" i="4" s="1"/>
  <c r="H202" i="4"/>
  <c r="H199" i="4"/>
  <c r="H194" i="4"/>
  <c r="H191" i="4"/>
  <c r="E189" i="4"/>
  <c r="F189" i="4" s="1"/>
  <c r="C174" i="4"/>
  <c r="H171" i="4"/>
  <c r="H168" i="4"/>
  <c r="C163" i="4"/>
  <c r="E163" i="4" s="1"/>
  <c r="F163" i="4" s="1"/>
  <c r="E158" i="4"/>
  <c r="F158" i="4" s="1"/>
  <c r="H153" i="4"/>
  <c r="E148" i="4"/>
  <c r="F148" i="4" s="1"/>
  <c r="C146" i="4"/>
  <c r="E146" i="4" s="1"/>
  <c r="F146" i="4" s="1"/>
  <c r="H124" i="4"/>
  <c r="E110" i="4"/>
  <c r="F110" i="4" s="1"/>
  <c r="H105" i="4"/>
  <c r="H102" i="4"/>
  <c r="H92" i="4"/>
  <c r="H85" i="4"/>
  <c r="H80" i="4"/>
  <c r="C75" i="4"/>
  <c r="H72" i="4"/>
  <c r="E70" i="4"/>
  <c r="F70" i="4" s="1"/>
  <c r="H51" i="4"/>
  <c r="H46" i="4"/>
  <c r="C44" i="4"/>
  <c r="E44" i="4" s="1"/>
  <c r="F44" i="4" s="1"/>
  <c r="H41" i="4"/>
  <c r="H38" i="4"/>
  <c r="H33" i="4"/>
  <c r="C31" i="4"/>
  <c r="E29" i="4"/>
  <c r="F29" i="4" s="1"/>
  <c r="E26" i="4"/>
  <c r="F26" i="4" s="1"/>
  <c r="H21" i="4"/>
  <c r="C7" i="4"/>
  <c r="E613" i="13"/>
  <c r="F613" i="13" s="1"/>
  <c r="E605" i="13"/>
  <c r="F605" i="13" s="1"/>
  <c r="E603" i="13"/>
  <c r="F603" i="13" s="1"/>
  <c r="H594" i="13"/>
  <c r="H591" i="13"/>
  <c r="H583" i="13"/>
  <c r="H568" i="13"/>
  <c r="H565" i="13"/>
  <c r="C563" i="13"/>
  <c r="E563" i="13" s="1"/>
  <c r="F563" i="13" s="1"/>
  <c r="E560" i="13"/>
  <c r="F560" i="13" s="1"/>
  <c r="H545" i="13"/>
  <c r="C536" i="13"/>
  <c r="H527" i="13"/>
  <c r="H515" i="13"/>
  <c r="H510" i="13"/>
  <c r="C498" i="13"/>
  <c r="E498" i="13" s="1"/>
  <c r="F498" i="13" s="1"/>
  <c r="E482" i="13"/>
  <c r="F482" i="13" s="1"/>
  <c r="C477" i="13"/>
  <c r="H471" i="13"/>
  <c r="H463" i="13"/>
  <c r="C458" i="13"/>
  <c r="E458" i="13" s="1"/>
  <c r="F458" i="13" s="1"/>
  <c r="E452" i="13"/>
  <c r="F452" i="13" s="1"/>
  <c r="H449" i="13"/>
  <c r="E440" i="13"/>
  <c r="F440" i="13" s="1"/>
  <c r="C437" i="13"/>
  <c r="E437" i="13" s="1"/>
  <c r="F437" i="13" s="1"/>
  <c r="H434" i="13"/>
  <c r="H428" i="13"/>
  <c r="E417" i="13"/>
  <c r="F417" i="13" s="1"/>
  <c r="H406" i="13"/>
  <c r="H356" i="13"/>
  <c r="E354" i="13"/>
  <c r="F354" i="13" s="1"/>
  <c r="H345" i="13"/>
  <c r="E334" i="13"/>
  <c r="F334" i="13" s="1"/>
  <c r="H323" i="13"/>
  <c r="H309" i="13"/>
  <c r="H284" i="13"/>
  <c r="H281" i="13"/>
  <c r="C245" i="13"/>
  <c r="H241" i="13"/>
  <c r="C217" i="13"/>
  <c r="H214" i="13"/>
  <c r="H274" i="4"/>
  <c r="H262" i="4"/>
  <c r="H250" i="4"/>
  <c r="H245" i="4"/>
  <c r="H230" i="4"/>
  <c r="H227" i="4"/>
  <c r="E205" i="4"/>
  <c r="F205" i="4" s="1"/>
  <c r="H183" i="4"/>
  <c r="H178" i="4"/>
  <c r="H176" i="4"/>
  <c r="E174" i="4"/>
  <c r="F174" i="4" s="1"/>
  <c r="H142" i="4"/>
  <c r="H127" i="4"/>
  <c r="E100" i="4"/>
  <c r="F100" i="4" s="1"/>
  <c r="H94" i="4"/>
  <c r="H74" i="4"/>
  <c r="H61" i="4"/>
  <c r="C51" i="4"/>
  <c r="E51" i="4" s="1"/>
  <c r="F51" i="4" s="1"/>
  <c r="C41" i="4"/>
  <c r="H35" i="4"/>
  <c r="H23" i="4"/>
  <c r="H18" i="4"/>
  <c r="H9" i="4"/>
  <c r="H610" i="13"/>
  <c r="H607" i="13"/>
  <c r="H599" i="13"/>
  <c r="H577" i="13"/>
  <c r="H574" i="13"/>
  <c r="C557" i="13"/>
  <c r="H554" i="13"/>
  <c r="H548" i="13"/>
  <c r="C542" i="13"/>
  <c r="H532" i="13"/>
  <c r="H521" i="13"/>
  <c r="H512" i="13"/>
  <c r="H500" i="13"/>
  <c r="H492" i="13"/>
  <c r="H487" i="13"/>
  <c r="H479" i="13"/>
  <c r="C449" i="13"/>
  <c r="C434" i="13"/>
  <c r="C425" i="13"/>
  <c r="C398" i="13"/>
  <c r="H395" i="13"/>
  <c r="C393" i="13"/>
  <c r="H377" i="13"/>
  <c r="H374" i="13"/>
  <c r="C368" i="13"/>
  <c r="H359" i="13"/>
  <c r="C345" i="13"/>
  <c r="H328" i="13"/>
  <c r="C317" i="13"/>
  <c r="C284" i="13"/>
  <c r="H267" i="13"/>
  <c r="C264" i="13"/>
  <c r="C241" i="13"/>
  <c r="C223" i="13"/>
  <c r="E223" i="13" s="1"/>
  <c r="F223" i="13" s="1"/>
  <c r="H210" i="13"/>
  <c r="H316" i="4"/>
  <c r="H305" i="4"/>
  <c r="E300" i="4"/>
  <c r="F300" i="4" s="1"/>
  <c r="H295" i="4"/>
  <c r="H292" i="4"/>
  <c r="H290" i="4"/>
  <c r="H287" i="4"/>
  <c r="H284" i="4"/>
  <c r="H282" i="4"/>
  <c r="H279" i="4"/>
  <c r="H276" i="4"/>
  <c r="H259" i="4"/>
  <c r="H242" i="4"/>
  <c r="E240" i="4"/>
  <c r="F240" i="4" s="1"/>
  <c r="H237" i="4"/>
  <c r="E227" i="4"/>
  <c r="F227" i="4" s="1"/>
  <c r="E209" i="4"/>
  <c r="F209" i="4" s="1"/>
  <c r="E207" i="4"/>
  <c r="F207" i="4" s="1"/>
  <c r="H201" i="4"/>
  <c r="E199" i="4"/>
  <c r="F199" i="4" s="1"/>
  <c r="H173" i="4"/>
  <c r="E168" i="4"/>
  <c r="F168" i="4" s="1"/>
  <c r="H165" i="4"/>
  <c r="H162" i="4"/>
  <c r="C155" i="4"/>
  <c r="H152" i="4"/>
  <c r="E150" i="4"/>
  <c r="F150" i="4" s="1"/>
  <c r="H147" i="4"/>
  <c r="H145" i="4"/>
  <c r="H137" i="4"/>
  <c r="E124" i="4"/>
  <c r="F124" i="4" s="1"/>
  <c r="H117" i="4"/>
  <c r="H109" i="4"/>
  <c r="H104" i="4"/>
  <c r="H97" i="4"/>
  <c r="E92" i="4"/>
  <c r="F92" i="4" s="1"/>
  <c r="H84" i="4"/>
  <c r="E80" i="4"/>
  <c r="F80" i="4" s="1"/>
  <c r="H76" i="4"/>
  <c r="H58" i="4"/>
  <c r="H53" i="4"/>
  <c r="H48" i="4"/>
  <c r="H43" i="4"/>
  <c r="C23" i="4"/>
  <c r="E23" i="4" s="1"/>
  <c r="F23" i="4" s="1"/>
  <c r="E21" i="4"/>
  <c r="F21" i="4" s="1"/>
  <c r="H11" i="4"/>
  <c r="H615" i="13"/>
  <c r="H593" i="13"/>
  <c r="H585" i="13"/>
  <c r="E583" i="13"/>
  <c r="F583" i="13" s="1"/>
  <c r="E580" i="13"/>
  <c r="F580" i="13" s="1"/>
  <c r="C574" i="13"/>
  <c r="C548" i="13"/>
  <c r="H538" i="13"/>
  <c r="H523" i="13"/>
  <c r="C521" i="13"/>
  <c r="E521" i="13" s="1"/>
  <c r="F521" i="13" s="1"/>
  <c r="H514" i="13"/>
  <c r="H462" i="13"/>
  <c r="H448" i="13"/>
  <c r="H442" i="13"/>
  <c r="H439" i="13"/>
  <c r="E428" i="13"/>
  <c r="F428" i="13" s="1"/>
  <c r="H411" i="13"/>
  <c r="H403" i="13"/>
  <c r="H336" i="13"/>
  <c r="H322" i="13"/>
  <c r="H308" i="13"/>
  <c r="C290" i="13"/>
  <c r="H270" i="13"/>
  <c r="C267" i="13"/>
  <c r="C256" i="13"/>
  <c r="H213" i="13"/>
  <c r="C174" i="13"/>
  <c r="C171" i="13"/>
  <c r="C165" i="13"/>
  <c r="H541" i="4"/>
  <c r="H521" i="4"/>
  <c r="H514" i="4"/>
  <c r="H503" i="4"/>
  <c r="H501" i="4"/>
  <c r="H496" i="4"/>
  <c r="H481" i="4"/>
  <c r="H478" i="4"/>
  <c r="H475" i="4"/>
  <c r="H473" i="4"/>
  <c r="E471" i="4"/>
  <c r="F471" i="4" s="1"/>
  <c r="H458" i="4"/>
  <c r="H442" i="4"/>
  <c r="H431" i="4"/>
  <c r="H423" i="4"/>
  <c r="H415" i="4"/>
  <c r="H407" i="4"/>
  <c r="H399" i="4"/>
  <c r="E397" i="4"/>
  <c r="F397" i="4" s="1"/>
  <c r="H391" i="4"/>
  <c r="E381" i="4"/>
  <c r="F381" i="4" s="1"/>
  <c r="H378" i="4"/>
  <c r="H375" i="4"/>
  <c r="H372" i="4"/>
  <c r="C367" i="4"/>
  <c r="E367" i="4" s="1"/>
  <c r="F367" i="4" s="1"/>
  <c r="H364" i="4"/>
  <c r="C359" i="4"/>
  <c r="H356" i="4"/>
  <c r="C351" i="4"/>
  <c r="E351" i="4" s="1"/>
  <c r="F351" i="4" s="1"/>
  <c r="C343" i="4"/>
  <c r="H340" i="4"/>
  <c r="H337" i="4"/>
  <c r="H332" i="4"/>
  <c r="H321" i="4"/>
  <c r="H318" i="4"/>
  <c r="H313" i="4"/>
  <c r="H310" i="4"/>
  <c r="H307" i="4"/>
  <c r="H303" i="4"/>
  <c r="E287" i="4"/>
  <c r="F287" i="4" s="1"/>
  <c r="E284" i="4"/>
  <c r="F284" i="4" s="1"/>
  <c r="E279" i="4"/>
  <c r="F279" i="4" s="1"/>
  <c r="E276" i="4"/>
  <c r="F276" i="4" s="1"/>
  <c r="H269" i="4"/>
  <c r="H264" i="4"/>
  <c r="C259" i="4"/>
  <c r="H256" i="4"/>
  <c r="H254" i="4"/>
  <c r="H252" i="4"/>
  <c r="H249" i="4"/>
  <c r="E247" i="4"/>
  <c r="F247" i="4" s="1"/>
  <c r="H239" i="4"/>
  <c r="E237" i="4"/>
  <c r="F237" i="4" s="1"/>
  <c r="H232" i="4"/>
  <c r="H224" i="4"/>
  <c r="H214" i="4"/>
  <c r="H211" i="4"/>
  <c r="H204" i="4"/>
  <c r="E201" i="4"/>
  <c r="F201" i="4" s="1"/>
  <c r="E193" i="4"/>
  <c r="F193" i="4" s="1"/>
  <c r="E185" i="4"/>
  <c r="F185" i="4" s="1"/>
  <c r="E183" i="4"/>
  <c r="F183" i="4" s="1"/>
  <c r="H180" i="4"/>
  <c r="H170" i="4"/>
  <c r="E162" i="4"/>
  <c r="F162" i="4" s="1"/>
  <c r="H154" i="4"/>
  <c r="E132" i="4"/>
  <c r="F132" i="4" s="1"/>
  <c r="H126" i="4"/>
  <c r="H114" i="4"/>
  <c r="C112" i="4"/>
  <c r="E112" i="4" s="1"/>
  <c r="F112" i="4" s="1"/>
  <c r="H106" i="4"/>
  <c r="H99" i="4"/>
  <c r="H89" i="4"/>
  <c r="E84" i="4"/>
  <c r="F84" i="4" s="1"/>
  <c r="H79" i="4"/>
  <c r="H66" i="4"/>
  <c r="C61" i="4"/>
  <c r="E50" i="4"/>
  <c r="F50" i="4" s="1"/>
  <c r="E48" i="4"/>
  <c r="F48" i="4" s="1"/>
  <c r="C43" i="4"/>
  <c r="E43" i="4" s="1"/>
  <c r="F43" i="4" s="1"/>
  <c r="E40" i="4"/>
  <c r="F40" i="4" s="1"/>
  <c r="H37" i="4"/>
  <c r="E28" i="4"/>
  <c r="F28" i="4" s="1"/>
  <c r="C25" i="4"/>
  <c r="E25" i="4" s="1"/>
  <c r="F25" i="4" s="1"/>
  <c r="H22" i="4"/>
  <c r="H20" i="4"/>
  <c r="H13" i="4"/>
  <c r="C612" i="13"/>
  <c r="E612" i="13" s="1"/>
  <c r="F612" i="13" s="1"/>
  <c r="H609" i="13"/>
  <c r="H601" i="13"/>
  <c r="E599" i="13"/>
  <c r="F599" i="13" s="1"/>
  <c r="E596" i="13"/>
  <c r="F596" i="13" s="1"/>
  <c r="E585" i="13"/>
  <c r="F585" i="13" s="1"/>
  <c r="H582" i="13"/>
  <c r="H567" i="13"/>
  <c r="H547" i="13"/>
  <c r="C538" i="13"/>
  <c r="H534" i="13"/>
  <c r="E526" i="13"/>
  <c r="F526" i="13" s="1"/>
  <c r="H517" i="13"/>
  <c r="H507" i="13"/>
  <c r="H502" i="13"/>
  <c r="E492" i="13"/>
  <c r="F492" i="13" s="1"/>
  <c r="H489" i="13"/>
  <c r="C481" i="13"/>
  <c r="E481" i="13" s="1"/>
  <c r="F481" i="13" s="1"/>
  <c r="H478" i="13"/>
  <c r="C457" i="13"/>
  <c r="C448" i="13"/>
  <c r="E442" i="13"/>
  <c r="F442" i="13" s="1"/>
  <c r="E424" i="13"/>
  <c r="F424" i="13" s="1"/>
  <c r="H413" i="13"/>
  <c r="H408" i="13"/>
  <c r="H405" i="13"/>
  <c r="H394" i="13"/>
  <c r="H384" i="13"/>
  <c r="H376" i="13"/>
  <c r="E374" i="13"/>
  <c r="F374" i="13" s="1"/>
  <c r="E364" i="13"/>
  <c r="F364" i="13" s="1"/>
  <c r="H361" i="13"/>
  <c r="H358" i="13"/>
  <c r="C353" i="13"/>
  <c r="E350" i="13"/>
  <c r="F350" i="13" s="1"/>
  <c r="C344" i="13"/>
  <c r="E344" i="13" s="1"/>
  <c r="F344" i="13" s="1"/>
  <c r="H341" i="13"/>
  <c r="C333" i="13"/>
  <c r="C322" i="13"/>
  <c r="H319" i="13"/>
  <c r="C280" i="13"/>
  <c r="E280" i="13" s="1"/>
  <c r="F280" i="13" s="1"/>
  <c r="H273" i="13"/>
  <c r="C259" i="13"/>
  <c r="H383" i="4"/>
  <c r="H369" i="4"/>
  <c r="E364" i="4"/>
  <c r="F364" i="4" s="1"/>
  <c r="H361" i="4"/>
  <c r="E356" i="4"/>
  <c r="F356" i="4" s="1"/>
  <c r="H353" i="4"/>
  <c r="H345" i="4"/>
  <c r="E340" i="4"/>
  <c r="F340" i="4" s="1"/>
  <c r="E332" i="4"/>
  <c r="F332" i="4" s="1"/>
  <c r="H329" i="4"/>
  <c r="H326" i="4"/>
  <c r="H323" i="4"/>
  <c r="H315" i="4"/>
  <c r="H297" i="4"/>
  <c r="H289" i="4"/>
  <c r="H281" i="4"/>
  <c r="H273" i="4"/>
  <c r="H271" i="4"/>
  <c r="E269" i="4"/>
  <c r="F269" i="4" s="1"/>
  <c r="C264" i="4"/>
  <c r="H261" i="4"/>
  <c r="E259" i="4"/>
  <c r="F259" i="4" s="1"/>
  <c r="E249" i="4"/>
  <c r="F249" i="4" s="1"/>
  <c r="H244" i="4"/>
  <c r="H241" i="4"/>
  <c r="C232" i="4"/>
  <c r="E232" i="4" s="1"/>
  <c r="F232" i="4" s="1"/>
  <c r="H229" i="4"/>
  <c r="C222" i="4"/>
  <c r="E219" i="4"/>
  <c r="F219" i="4" s="1"/>
  <c r="H216" i="4"/>
  <c r="C214" i="4"/>
  <c r="E214" i="4" s="1"/>
  <c r="F214" i="4" s="1"/>
  <c r="E211" i="4"/>
  <c r="F211" i="4" s="1"/>
  <c r="H206" i="4"/>
  <c r="H198" i="4"/>
  <c r="H190" i="4"/>
  <c r="H187" i="4"/>
  <c r="H182" i="4"/>
  <c r="H177" i="4"/>
  <c r="H172" i="4"/>
  <c r="H159" i="4"/>
  <c r="H156" i="4"/>
  <c r="C147" i="4"/>
  <c r="E147" i="4" s="1"/>
  <c r="F147" i="4" s="1"/>
  <c r="H144" i="4"/>
  <c r="E139" i="4"/>
  <c r="F139" i="4" s="1"/>
  <c r="C139" i="4"/>
  <c r="H136" i="4"/>
  <c r="E134" i="4"/>
  <c r="F134" i="4" s="1"/>
  <c r="H131" i="4"/>
  <c r="H129" i="4"/>
  <c r="E126" i="4"/>
  <c r="F126" i="4" s="1"/>
  <c r="H121" i="4"/>
  <c r="H116" i="4"/>
  <c r="E114" i="4"/>
  <c r="F114" i="4" s="1"/>
  <c r="H108" i="4"/>
  <c r="H91" i="4"/>
  <c r="C66" i="4"/>
  <c r="E66" i="4" s="1"/>
  <c r="F66" i="4" s="1"/>
  <c r="H63" i="4"/>
  <c r="H52" i="4"/>
  <c r="E20" i="4"/>
  <c r="F20" i="4" s="1"/>
  <c r="H15" i="4"/>
  <c r="H617" i="13"/>
  <c r="E601" i="13"/>
  <c r="F601" i="13" s="1"/>
  <c r="H598" i="13"/>
  <c r="C593" i="13"/>
  <c r="H590" i="13"/>
  <c r="H561" i="13"/>
  <c r="H553" i="13"/>
  <c r="C547" i="13"/>
  <c r="C520" i="13"/>
  <c r="E520" i="13" s="1"/>
  <c r="F520" i="13" s="1"/>
  <c r="H509" i="13"/>
  <c r="C507" i="13"/>
  <c r="H504" i="13"/>
  <c r="C502" i="13"/>
  <c r="E502" i="13" s="1"/>
  <c r="F502" i="13" s="1"/>
  <c r="C497" i="13"/>
  <c r="E494" i="13"/>
  <c r="F494" i="13" s="1"/>
  <c r="H491" i="13"/>
  <c r="C473" i="13"/>
  <c r="C467" i="13"/>
  <c r="E467" i="13" s="1"/>
  <c r="F467" i="13" s="1"/>
  <c r="H450" i="13"/>
  <c r="C433" i="13"/>
  <c r="C413" i="13"/>
  <c r="E413" i="13" s="1"/>
  <c r="F413" i="13" s="1"/>
  <c r="H410" i="13"/>
  <c r="E400" i="13"/>
  <c r="F400" i="13" s="1"/>
  <c r="H381" i="13"/>
  <c r="E370" i="13"/>
  <c r="F370" i="13" s="1"/>
  <c r="C358" i="13"/>
  <c r="H355" i="13"/>
  <c r="C341" i="13"/>
  <c r="H327" i="13"/>
  <c r="H252" i="13"/>
  <c r="C225" i="13"/>
  <c r="H186" i="13"/>
  <c r="H266" i="4"/>
  <c r="H263" i="4"/>
  <c r="H258" i="4"/>
  <c r="H251" i="4"/>
  <c r="E241" i="4"/>
  <c r="F241" i="4" s="1"/>
  <c r="H234" i="4"/>
  <c r="C224" i="4"/>
  <c r="H221" i="4"/>
  <c r="H208" i="4"/>
  <c r="C198" i="4"/>
  <c r="E195" i="4"/>
  <c r="F195" i="4" s="1"/>
  <c r="H192" i="4"/>
  <c r="E187" i="4"/>
  <c r="F187" i="4" s="1"/>
  <c r="H179" i="4"/>
  <c r="H175" i="4"/>
  <c r="E170" i="4"/>
  <c r="F170" i="4" s="1"/>
  <c r="H161" i="4"/>
  <c r="H149" i="4"/>
  <c r="H138" i="4"/>
  <c r="H111" i="4"/>
  <c r="C99" i="4"/>
  <c r="H88" i="4"/>
  <c r="H83" i="4"/>
  <c r="H78" i="4"/>
  <c r="H57" i="4"/>
  <c r="H54" i="4"/>
  <c r="H39" i="4"/>
  <c r="H24" i="4"/>
  <c r="H614" i="13"/>
  <c r="C609" i="13"/>
  <c r="H606" i="13"/>
  <c r="H587" i="13"/>
  <c r="H584" i="13"/>
  <c r="C561" i="13"/>
  <c r="H558" i="13"/>
  <c r="H555" i="13"/>
  <c r="H543" i="13"/>
  <c r="H522" i="13"/>
  <c r="H511" i="13"/>
  <c r="C509" i="13"/>
  <c r="C489" i="13"/>
  <c r="H444" i="13"/>
  <c r="H441" i="13"/>
  <c r="H426" i="13"/>
  <c r="H415" i="13"/>
  <c r="H396" i="13"/>
  <c r="C373" i="13"/>
  <c r="H329" i="13"/>
  <c r="H318" i="13"/>
  <c r="H315" i="13"/>
  <c r="H294" i="13"/>
  <c r="C262" i="13"/>
  <c r="H189" i="13"/>
  <c r="H151" i="13"/>
  <c r="H222" i="4"/>
  <c r="H220" i="4"/>
  <c r="H217" i="4"/>
  <c r="H210" i="4"/>
  <c r="H203" i="4"/>
  <c r="H196" i="4"/>
  <c r="H193" i="4"/>
  <c r="E191" i="4"/>
  <c r="F191" i="4" s="1"/>
  <c r="H186" i="4"/>
  <c r="H181" i="4"/>
  <c r="E179" i="4"/>
  <c r="F179" i="4" s="1"/>
  <c r="H167" i="4"/>
  <c r="H164" i="4"/>
  <c r="H155" i="4"/>
  <c r="H151" i="4"/>
  <c r="H148" i="4"/>
  <c r="H146" i="4"/>
  <c r="H139" i="4"/>
  <c r="H135" i="4"/>
  <c r="H132" i="4"/>
  <c r="H130" i="4"/>
  <c r="H123" i="4"/>
  <c r="H119" i="4"/>
  <c r="H112" i="4"/>
  <c r="H101" i="4"/>
  <c r="H96" i="4"/>
  <c r="H87" i="4"/>
  <c r="H82" i="4"/>
  <c r="H67" i="4"/>
  <c r="H56" i="4"/>
  <c r="H49" i="4"/>
  <c r="H45" i="4"/>
  <c r="H36" i="4"/>
  <c r="H34" i="4"/>
  <c r="H32" i="4"/>
  <c r="H30" i="4"/>
  <c r="H28" i="4"/>
  <c r="H16" i="4"/>
  <c r="H14" i="4"/>
  <c r="H12" i="4"/>
  <c r="H10" i="4"/>
  <c r="H8" i="4"/>
  <c r="E616" i="13"/>
  <c r="F616" i="13" s="1"/>
  <c r="E611" i="13"/>
  <c r="F611" i="13" s="1"/>
  <c r="H604" i="13"/>
  <c r="E600" i="13"/>
  <c r="F600" i="13" s="1"/>
  <c r="E595" i="13"/>
  <c r="F595" i="13" s="1"/>
  <c r="H588" i="13"/>
  <c r="E584" i="13"/>
  <c r="F584" i="13" s="1"/>
  <c r="E579" i="13"/>
  <c r="F579" i="13" s="1"/>
  <c r="H576" i="13"/>
  <c r="E567" i="13"/>
  <c r="F567" i="13" s="1"/>
  <c r="H564" i="13"/>
  <c r="H559" i="13"/>
  <c r="H544" i="13"/>
  <c r="E534" i="13"/>
  <c r="F534" i="13" s="1"/>
  <c r="H531" i="13"/>
  <c r="H529" i="13"/>
  <c r="E524" i="13"/>
  <c r="F524" i="13" s="1"/>
  <c r="H505" i="13"/>
  <c r="H503" i="13"/>
  <c r="H495" i="13"/>
  <c r="H490" i="13"/>
  <c r="H486" i="13"/>
  <c r="E480" i="13"/>
  <c r="F480" i="13" s="1"/>
  <c r="H475" i="13"/>
  <c r="H470" i="13"/>
  <c r="E464" i="13"/>
  <c r="F464" i="13" s="1"/>
  <c r="H459" i="13"/>
  <c r="H454" i="13"/>
  <c r="H445" i="13"/>
  <c r="H438" i="13"/>
  <c r="E436" i="13"/>
  <c r="F436" i="13" s="1"/>
  <c r="H429" i="13"/>
  <c r="H422" i="13"/>
  <c r="E416" i="13"/>
  <c r="F416" i="13" s="1"/>
  <c r="H409" i="13"/>
  <c r="H404" i="13"/>
  <c r="H400" i="13"/>
  <c r="H393" i="13"/>
  <c r="H391" i="13"/>
  <c r="H386" i="13"/>
  <c r="E382" i="13"/>
  <c r="F382" i="13" s="1"/>
  <c r="H380" i="13"/>
  <c r="H370" i="13"/>
  <c r="H365" i="13"/>
  <c r="H362" i="13"/>
  <c r="H351" i="13"/>
  <c r="H348" i="13"/>
  <c r="H339" i="13"/>
  <c r="H330" i="13"/>
  <c r="E302" i="13"/>
  <c r="F302" i="13" s="1"/>
  <c r="E300" i="13"/>
  <c r="F300" i="13" s="1"/>
  <c r="H292" i="13"/>
  <c r="H287" i="13"/>
  <c r="C285" i="13"/>
  <c r="H277" i="13"/>
  <c r="C274" i="13"/>
  <c r="H253" i="13"/>
  <c r="H247" i="13"/>
  <c r="E231" i="13"/>
  <c r="F231" i="13" s="1"/>
  <c r="H228" i="13"/>
  <c r="H195" i="13"/>
  <c r="H192" i="13"/>
  <c r="H183" i="13"/>
  <c r="H180" i="13"/>
  <c r="E177" i="13"/>
  <c r="F177" i="13" s="1"/>
  <c r="H171" i="13"/>
  <c r="H168" i="13"/>
  <c r="H165" i="13"/>
  <c r="E160" i="13"/>
  <c r="F160" i="13" s="1"/>
  <c r="H149" i="13"/>
  <c r="H147" i="13"/>
  <c r="E138" i="13"/>
  <c r="F138" i="13" s="1"/>
  <c r="H132" i="13"/>
  <c r="H126" i="13"/>
  <c r="E113" i="13"/>
  <c r="F113" i="13" s="1"/>
  <c r="H96" i="13"/>
  <c r="H90" i="13"/>
  <c r="C78" i="13"/>
  <c r="E72" i="13"/>
  <c r="F72" i="13" s="1"/>
  <c r="H69" i="13"/>
  <c r="H31" i="13"/>
  <c r="H23" i="13"/>
  <c r="E14" i="13"/>
  <c r="F14" i="13" s="1"/>
  <c r="H137" i="13"/>
  <c r="C126" i="13"/>
  <c r="H123" i="13"/>
  <c r="H115" i="13"/>
  <c r="H99" i="13"/>
  <c r="C96" i="13"/>
  <c r="H74" i="13"/>
  <c r="H60" i="13"/>
  <c r="H54" i="13"/>
  <c r="H25" i="13"/>
  <c r="H11" i="13"/>
  <c r="H277" i="4"/>
  <c r="H247" i="4"/>
  <c r="H233" i="4"/>
  <c r="H226" i="4"/>
  <c r="H219" i="4"/>
  <c r="H212" i="4"/>
  <c r="H209" i="4"/>
  <c r="H207" i="4"/>
  <c r="H205" i="4"/>
  <c r="H200" i="4"/>
  <c r="H195" i="4"/>
  <c r="H188" i="4"/>
  <c r="H185" i="4"/>
  <c r="H169" i="4"/>
  <c r="H166" i="4"/>
  <c r="H157" i="4"/>
  <c r="H150" i="4"/>
  <c r="H141" i="4"/>
  <c r="H134" i="4"/>
  <c r="H125" i="4"/>
  <c r="H118" i="4"/>
  <c r="H107" i="4"/>
  <c r="H100" i="4"/>
  <c r="H98" i="4"/>
  <c r="H86" i="4"/>
  <c r="H71" i="4"/>
  <c r="H69" i="4"/>
  <c r="H64" i="4"/>
  <c r="H60" i="4"/>
  <c r="H44" i="4"/>
  <c r="H42" i="4"/>
  <c r="H40" i="4"/>
  <c r="H608" i="13"/>
  <c r="E604" i="13"/>
  <c r="F604" i="13" s="1"/>
  <c r="H592" i="13"/>
  <c r="E588" i="13"/>
  <c r="F588" i="13" s="1"/>
  <c r="H573" i="13"/>
  <c r="E564" i="13"/>
  <c r="F564" i="13" s="1"/>
  <c r="E559" i="13"/>
  <c r="F559" i="13" s="1"/>
  <c r="H556" i="13"/>
  <c r="H551" i="13"/>
  <c r="H546" i="13"/>
  <c r="E544" i="13"/>
  <c r="F544" i="13" s="1"/>
  <c r="H541" i="13"/>
  <c r="H528" i="13"/>
  <c r="H518" i="13"/>
  <c r="E505" i="13"/>
  <c r="F505" i="13" s="1"/>
  <c r="H494" i="13"/>
  <c r="H488" i="13"/>
  <c r="H474" i="13"/>
  <c r="H472" i="13"/>
  <c r="H458" i="13"/>
  <c r="H456" i="13"/>
  <c r="H447" i="13"/>
  <c r="H440" i="13"/>
  <c r="H433" i="13"/>
  <c r="H431" i="13"/>
  <c r="H424" i="13"/>
  <c r="H397" i="13"/>
  <c r="H390" i="13"/>
  <c r="H372" i="13"/>
  <c r="H367" i="13"/>
  <c r="H364" i="13"/>
  <c r="H357" i="13"/>
  <c r="H350" i="13"/>
  <c r="H343" i="13"/>
  <c r="H338" i="13"/>
  <c r="H332" i="13"/>
  <c r="H321" i="13"/>
  <c r="H316" i="13"/>
  <c r="C309" i="13"/>
  <c r="H286" i="13"/>
  <c r="H276" i="13"/>
  <c r="H261" i="13"/>
  <c r="E253" i="13"/>
  <c r="F253" i="13" s="1"/>
  <c r="H249" i="13"/>
  <c r="H224" i="13"/>
  <c r="H219" i="13"/>
  <c r="H216" i="13"/>
  <c r="C211" i="13"/>
  <c r="E208" i="13"/>
  <c r="F208" i="13" s="1"/>
  <c r="E205" i="13"/>
  <c r="F205" i="13" s="1"/>
  <c r="E203" i="13"/>
  <c r="F203" i="13" s="1"/>
  <c r="E200" i="13"/>
  <c r="F200" i="13" s="1"/>
  <c r="H197" i="13"/>
  <c r="E195" i="13"/>
  <c r="F195" i="13" s="1"/>
  <c r="C189" i="13"/>
  <c r="E189" i="13" s="1"/>
  <c r="F189" i="13" s="1"/>
  <c r="H173" i="13"/>
  <c r="E168" i="13"/>
  <c r="F168" i="13" s="1"/>
  <c r="C159" i="13"/>
  <c r="E159" i="13" s="1"/>
  <c r="F159" i="13" s="1"/>
  <c r="E156" i="13"/>
  <c r="F156" i="13" s="1"/>
  <c r="E135" i="13"/>
  <c r="F135" i="13" s="1"/>
  <c r="E132" i="13"/>
  <c r="F132" i="13" s="1"/>
  <c r="E129" i="13"/>
  <c r="F129" i="13" s="1"/>
  <c r="H120" i="13"/>
  <c r="H109" i="13"/>
  <c r="H86" i="13"/>
  <c r="C77" i="13"/>
  <c r="C60" i="13"/>
  <c r="E60" i="13" s="1"/>
  <c r="F60" i="13" s="1"/>
  <c r="H57" i="13"/>
  <c r="H42" i="13"/>
  <c r="H30" i="13"/>
  <c r="H16" i="13"/>
  <c r="H13" i="13"/>
  <c r="H202" i="13"/>
  <c r="H191" i="13"/>
  <c r="H185" i="13"/>
  <c r="H176" i="13"/>
  <c r="H161" i="13"/>
  <c r="H153" i="13"/>
  <c r="H144" i="13"/>
  <c r="H131" i="13"/>
  <c r="H122" i="13"/>
  <c r="H117" i="13"/>
  <c r="C109" i="13"/>
  <c r="H103" i="13"/>
  <c r="H92" i="13"/>
  <c r="H89" i="13"/>
  <c r="C86" i="13"/>
  <c r="H83" i="13"/>
  <c r="H45" i="13"/>
  <c r="H33" i="13"/>
  <c r="H81" i="4"/>
  <c r="H77" i="4"/>
  <c r="H68" i="4"/>
  <c r="H55" i="4"/>
  <c r="H50" i="4"/>
  <c r="H27" i="4"/>
  <c r="H25" i="4"/>
  <c r="H19" i="4"/>
  <c r="H17" i="4"/>
  <c r="H7" i="4"/>
  <c r="I7" i="4" s="1"/>
  <c r="H612" i="13"/>
  <c r="E608" i="13"/>
  <c r="F608" i="13" s="1"/>
  <c r="H596" i="13"/>
  <c r="E592" i="13"/>
  <c r="F592" i="13" s="1"/>
  <c r="H580" i="13"/>
  <c r="H575" i="13"/>
  <c r="H570" i="13"/>
  <c r="H560" i="13"/>
  <c r="E556" i="13"/>
  <c r="F556" i="13" s="1"/>
  <c r="H550" i="13"/>
  <c r="H540" i="13"/>
  <c r="H535" i="13"/>
  <c r="H530" i="13"/>
  <c r="E528" i="13"/>
  <c r="F528" i="13" s="1"/>
  <c r="H525" i="13"/>
  <c r="H520" i="13"/>
  <c r="H508" i="13"/>
  <c r="H506" i="13"/>
  <c r="H496" i="13"/>
  <c r="H485" i="13"/>
  <c r="H483" i="13"/>
  <c r="H481" i="13"/>
  <c r="H476" i="13"/>
  <c r="H469" i="13"/>
  <c r="H467" i="13"/>
  <c r="H465" i="13"/>
  <c r="H460" i="13"/>
  <c r="H453" i="13"/>
  <c r="H451" i="13"/>
  <c r="H446" i="13"/>
  <c r="H437" i="13"/>
  <c r="H430" i="13"/>
  <c r="H421" i="13"/>
  <c r="H419" i="13"/>
  <c r="H412" i="13"/>
  <c r="H401" i="13"/>
  <c r="H399" i="13"/>
  <c r="H392" i="13"/>
  <c r="H379" i="13"/>
  <c r="H369" i="13"/>
  <c r="H366" i="13"/>
  <c r="H352" i="13"/>
  <c r="H347" i="13"/>
  <c r="H342" i="13"/>
  <c r="H340" i="13"/>
  <c r="H325" i="13"/>
  <c r="E321" i="13"/>
  <c r="F321" i="13" s="1"/>
  <c r="H313" i="13"/>
  <c r="H296" i="13"/>
  <c r="H291" i="13"/>
  <c r="E289" i="13"/>
  <c r="F289" i="13" s="1"/>
  <c r="E286" i="13"/>
  <c r="F286" i="13" s="1"/>
  <c r="H283" i="13"/>
  <c r="C281" i="13"/>
  <c r="E281" i="13" s="1"/>
  <c r="F281" i="13" s="1"/>
  <c r="H278" i="13"/>
  <c r="H275" i="13"/>
  <c r="H266" i="13"/>
  <c r="H260" i="13"/>
  <c r="H254" i="13"/>
  <c r="H246" i="13"/>
  <c r="H240" i="13"/>
  <c r="H235" i="13"/>
  <c r="H232" i="13"/>
  <c r="E224" i="13"/>
  <c r="F224" i="13" s="1"/>
  <c r="H221" i="13"/>
  <c r="C213" i="13"/>
  <c r="E213" i="13" s="1"/>
  <c r="F213" i="13" s="1"/>
  <c r="H207" i="13"/>
  <c r="H188" i="13"/>
  <c r="C185" i="13"/>
  <c r="E185" i="13" s="1"/>
  <c r="F185" i="13" s="1"/>
  <c r="C167" i="13"/>
  <c r="C164" i="13"/>
  <c r="E164" i="13" s="1"/>
  <c r="F164" i="13" s="1"/>
  <c r="E158" i="13"/>
  <c r="F158" i="13" s="1"/>
  <c r="H155" i="13"/>
  <c r="H150" i="13"/>
  <c r="E146" i="13"/>
  <c r="F146" i="13" s="1"/>
  <c r="C139" i="13"/>
  <c r="E139" i="13" s="1"/>
  <c r="F139" i="13" s="1"/>
  <c r="C131" i="13"/>
  <c r="E122" i="13"/>
  <c r="F122" i="13" s="1"/>
  <c r="E114" i="13"/>
  <c r="F114" i="13" s="1"/>
  <c r="H111" i="13"/>
  <c r="C106" i="13"/>
  <c r="E106" i="13" s="1"/>
  <c r="F106" i="13" s="1"/>
  <c r="C92" i="13"/>
  <c r="E92" i="13" s="1"/>
  <c r="F92" i="13" s="1"/>
  <c r="H65" i="13"/>
  <c r="H50" i="13"/>
  <c r="E16" i="13"/>
  <c r="F16" i="13" s="1"/>
  <c r="C10" i="13"/>
  <c r="H310" i="13"/>
  <c r="H305" i="13"/>
  <c r="H303" i="13"/>
  <c r="H298" i="13"/>
  <c r="H293" i="13"/>
  <c r="H288" i="13"/>
  <c r="H269" i="13"/>
  <c r="C266" i="13"/>
  <c r="H257" i="13"/>
  <c r="H251" i="13"/>
  <c r="H248" i="13"/>
  <c r="H243" i="13"/>
  <c r="H229" i="13"/>
  <c r="H226" i="13"/>
  <c r="H215" i="13"/>
  <c r="H204" i="13"/>
  <c r="H201" i="13"/>
  <c r="H196" i="13"/>
  <c r="H193" i="13"/>
  <c r="C188" i="13"/>
  <c r="H181" i="13"/>
  <c r="H178" i="13"/>
  <c r="H175" i="13"/>
  <c r="H172" i="13"/>
  <c r="H169" i="13"/>
  <c r="C153" i="13"/>
  <c r="H130" i="13"/>
  <c r="H124" i="13"/>
  <c r="C117" i="13"/>
  <c r="H100" i="13"/>
  <c r="H82" i="13"/>
  <c r="H79" i="13"/>
  <c r="C65" i="13"/>
  <c r="H47" i="13"/>
  <c r="H41" i="13"/>
  <c r="H38" i="13"/>
  <c r="H35" i="13"/>
  <c r="H21" i="13"/>
  <c r="H432" i="13"/>
  <c r="H425" i="13"/>
  <c r="H423" i="13"/>
  <c r="H418" i="13"/>
  <c r="H398" i="13"/>
  <c r="H389" i="13"/>
  <c r="H387" i="13"/>
  <c r="H378" i="13"/>
  <c r="H371" i="13"/>
  <c r="H368" i="13"/>
  <c r="H363" i="13"/>
  <c r="H349" i="13"/>
  <c r="H346" i="13"/>
  <c r="H344" i="13"/>
  <c r="H333" i="13"/>
  <c r="H331" i="13"/>
  <c r="E325" i="13"/>
  <c r="F325" i="13" s="1"/>
  <c r="H307" i="13"/>
  <c r="H290" i="13"/>
  <c r="H285" i="13"/>
  <c r="E275" i="13"/>
  <c r="F275" i="13" s="1"/>
  <c r="H265" i="13"/>
  <c r="H262" i="13"/>
  <c r="H245" i="13"/>
  <c r="H237" i="13"/>
  <c r="H212" i="13"/>
  <c r="H187" i="13"/>
  <c r="H184" i="13"/>
  <c r="C175" i="13"/>
  <c r="E175" i="13" s="1"/>
  <c r="F175" i="13" s="1"/>
  <c r="H160" i="13"/>
  <c r="H157" i="13"/>
  <c r="H133" i="13"/>
  <c r="C130" i="13"/>
  <c r="H127" i="13"/>
  <c r="H110" i="13"/>
  <c r="H97" i="13"/>
  <c r="C73" i="13"/>
  <c r="H64" i="13"/>
  <c r="C56" i="13"/>
  <c r="H52" i="13"/>
  <c r="C21" i="13"/>
  <c r="E13" i="4"/>
  <c r="F13" i="4" s="1"/>
  <c r="E11" i="4"/>
  <c r="F11" i="4" s="1"/>
  <c r="E9" i="4"/>
  <c r="F9" i="4" s="1"/>
  <c r="H618" i="13"/>
  <c r="H613" i="13"/>
  <c r="H611" i="13"/>
  <c r="H602" i="13"/>
  <c r="H597" i="13"/>
  <c r="H595" i="13"/>
  <c r="H586" i="13"/>
  <c r="H581" i="13"/>
  <c r="H579" i="13"/>
  <c r="H571" i="13"/>
  <c r="H569" i="13"/>
  <c r="H562" i="13"/>
  <c r="H557" i="13"/>
  <c r="H552" i="13"/>
  <c r="H539" i="13"/>
  <c r="H537" i="13"/>
  <c r="E532" i="13"/>
  <c r="F532" i="13" s="1"/>
  <c r="H526" i="13"/>
  <c r="H519" i="13"/>
  <c r="E512" i="13"/>
  <c r="F512" i="13" s="1"/>
  <c r="H501" i="13"/>
  <c r="H499" i="13"/>
  <c r="H497" i="13"/>
  <c r="H484" i="13"/>
  <c r="H482" i="13"/>
  <c r="H480" i="13"/>
  <c r="H473" i="13"/>
  <c r="H468" i="13"/>
  <c r="H466" i="13"/>
  <c r="H464" i="13"/>
  <c r="H457" i="13"/>
  <c r="H452" i="13"/>
  <c r="H443" i="13"/>
  <c r="H436" i="13"/>
  <c r="H427" i="13"/>
  <c r="H420" i="13"/>
  <c r="H416" i="13"/>
  <c r="H407" i="13"/>
  <c r="H402" i="13"/>
  <c r="H382" i="13"/>
  <c r="H373" i="13"/>
  <c r="H360" i="13"/>
  <c r="H353" i="13"/>
  <c r="H337" i="13"/>
  <c r="H335" i="13"/>
  <c r="H326" i="13"/>
  <c r="H324" i="13"/>
  <c r="H317" i="13"/>
  <c r="H302" i="13"/>
  <c r="H295" i="13"/>
  <c r="E288" i="13"/>
  <c r="F288" i="13" s="1"/>
  <c r="H274" i="13"/>
  <c r="H268" i="13"/>
  <c r="H256" i="13"/>
  <c r="E251" i="13"/>
  <c r="F251" i="13" s="1"/>
  <c r="H242" i="13"/>
  <c r="H231" i="13"/>
  <c r="E229" i="13"/>
  <c r="F229" i="13" s="1"/>
  <c r="H225" i="13"/>
  <c r="H220" i="13"/>
  <c r="H217" i="13"/>
  <c r="H206" i="13"/>
  <c r="H190" i="13"/>
  <c r="H177" i="13"/>
  <c r="H174" i="13"/>
  <c r="E169" i="13"/>
  <c r="F169" i="13" s="1"/>
  <c r="C163" i="13"/>
  <c r="H154" i="13"/>
  <c r="H143" i="13"/>
  <c r="C133" i="13"/>
  <c r="C127" i="13"/>
  <c r="H118" i="13"/>
  <c r="C105" i="13"/>
  <c r="E97" i="13"/>
  <c r="F97" i="13" s="1"/>
  <c r="C97" i="13"/>
  <c r="H84" i="13"/>
  <c r="E82" i="13"/>
  <c r="F82" i="13" s="1"/>
  <c r="H75" i="13"/>
  <c r="H67" i="13"/>
  <c r="C44" i="13"/>
  <c r="H40" i="13"/>
  <c r="E38" i="13"/>
  <c r="F38" i="13" s="1"/>
  <c r="C29" i="13"/>
  <c r="H20" i="13"/>
  <c r="H8" i="13"/>
  <c r="H170" i="13"/>
  <c r="H166" i="13"/>
  <c r="H164" i="13"/>
  <c r="H162" i="13"/>
  <c r="H158" i="13"/>
  <c r="E154" i="13"/>
  <c r="F154" i="13" s="1"/>
  <c r="H152" i="13"/>
  <c r="E150" i="13"/>
  <c r="F150" i="13" s="1"/>
  <c r="E144" i="13"/>
  <c r="F144" i="13" s="1"/>
  <c r="H129" i="13"/>
  <c r="H125" i="13"/>
  <c r="E118" i="13"/>
  <c r="F118" i="13" s="1"/>
  <c r="H116" i="13"/>
  <c r="H106" i="13"/>
  <c r="H104" i="13"/>
  <c r="H95" i="13"/>
  <c r="H85" i="13"/>
  <c r="H80" i="13"/>
  <c r="H70" i="13"/>
  <c r="E68" i="13"/>
  <c r="F68" i="13" s="1"/>
  <c r="H63" i="13"/>
  <c r="E58" i="13"/>
  <c r="F58" i="13" s="1"/>
  <c r="H53" i="13"/>
  <c r="H48" i="13"/>
  <c r="H36" i="13"/>
  <c r="H26" i="13"/>
  <c r="E24" i="13"/>
  <c r="F24" i="13" s="1"/>
  <c r="H19" i="13"/>
  <c r="E12" i="13"/>
  <c r="F12" i="13" s="1"/>
  <c r="H7" i="13"/>
  <c r="H314" i="13"/>
  <c r="H312" i="13"/>
  <c r="H301" i="13"/>
  <c r="H299" i="13"/>
  <c r="H279" i="13"/>
  <c r="H271" i="13"/>
  <c r="H263" i="13"/>
  <c r="H258" i="13"/>
  <c r="H255" i="13"/>
  <c r="H250" i="13"/>
  <c r="H238" i="13"/>
  <c r="H223" i="13"/>
  <c r="H218" i="13"/>
  <c r="H208" i="13"/>
  <c r="H203" i="13"/>
  <c r="H198" i="13"/>
  <c r="H182" i="13"/>
  <c r="H179" i="13"/>
  <c r="H145" i="13"/>
  <c r="H141" i="13"/>
  <c r="H139" i="13"/>
  <c r="H135" i="13"/>
  <c r="H113" i="13"/>
  <c r="H108" i="13"/>
  <c r="H101" i="13"/>
  <c r="H94" i="13"/>
  <c r="H87" i="13"/>
  <c r="H77" i="13"/>
  <c r="H72" i="13"/>
  <c r="H62" i="13"/>
  <c r="H55" i="13"/>
  <c r="H43" i="13"/>
  <c r="H28" i="13"/>
  <c r="H18" i="13"/>
  <c r="H9" i="13"/>
  <c r="H167" i="13"/>
  <c r="H163" i="13"/>
  <c r="H159" i="13"/>
  <c r="E147" i="13"/>
  <c r="F147" i="13" s="1"/>
  <c r="E143" i="13"/>
  <c r="F143" i="13" s="1"/>
  <c r="H140" i="13"/>
  <c r="H138" i="13"/>
  <c r="H134" i="13"/>
  <c r="H128" i="13"/>
  <c r="H119" i="13"/>
  <c r="H112" i="13"/>
  <c r="H105" i="13"/>
  <c r="H98" i="13"/>
  <c r="H91" i="13"/>
  <c r="H81" i="13"/>
  <c r="H76" i="13"/>
  <c r="H66" i="13"/>
  <c r="E64" i="13"/>
  <c r="F64" i="13" s="1"/>
  <c r="H59" i="13"/>
  <c r="E54" i="13"/>
  <c r="F54" i="13" s="1"/>
  <c r="H37" i="13"/>
  <c r="H32" i="13"/>
  <c r="H22" i="13"/>
  <c r="E20" i="13"/>
  <c r="F20" i="13" s="1"/>
  <c r="H15" i="13"/>
  <c r="H10" i="13"/>
  <c r="E8" i="13"/>
  <c r="F8" i="13" s="1"/>
  <c r="H311" i="13"/>
  <c r="H306" i="13"/>
  <c r="H300" i="13"/>
  <c r="H289" i="13"/>
  <c r="H282" i="13"/>
  <c r="H280" i="13"/>
  <c r="H272" i="13"/>
  <c r="H264" i="13"/>
  <c r="H259" i="13"/>
  <c r="H244" i="13"/>
  <c r="H239" i="13"/>
  <c r="H234" i="13"/>
  <c r="H222" i="13"/>
  <c r="H209" i="13"/>
  <c r="H199" i="13"/>
  <c r="H194" i="13"/>
  <c r="E155" i="13"/>
  <c r="F155" i="13" s="1"/>
  <c r="E151" i="13"/>
  <c r="F151" i="13" s="1"/>
  <c r="H148" i="13"/>
  <c r="H146" i="13"/>
  <c r="H142" i="13"/>
  <c r="H136" i="13"/>
  <c r="H121" i="13"/>
  <c r="H114" i="13"/>
  <c r="H107" i="13"/>
  <c r="H102" i="13"/>
  <c r="H93" i="13"/>
  <c r="H88" i="13"/>
  <c r="C81" i="13"/>
  <c r="E81" i="13" s="1"/>
  <c r="F81" i="13" s="1"/>
  <c r="H78" i="13"/>
  <c r="H71" i="13"/>
  <c r="H61" i="13"/>
  <c r="H56" i="13"/>
  <c r="H49" i="13"/>
  <c r="H46" i="13"/>
  <c r="H44" i="13"/>
  <c r="C37" i="13"/>
  <c r="E37" i="13" s="1"/>
  <c r="F37" i="13" s="1"/>
  <c r="H34" i="13"/>
  <c r="H27" i="13"/>
  <c r="H73" i="13"/>
  <c r="H68" i="13"/>
  <c r="H58" i="13"/>
  <c r="H51" i="13"/>
  <c r="H39" i="13"/>
  <c r="H29" i="13"/>
  <c r="H24" i="13"/>
  <c r="H17" i="13"/>
  <c r="H14" i="13"/>
  <c r="H12" i="13"/>
  <c r="E11" i="1"/>
  <c r="F11" i="1" s="1"/>
  <c r="E21" i="3"/>
  <c r="F21" i="3" s="1"/>
  <c r="E35" i="11"/>
  <c r="F35" i="11" s="1"/>
  <c r="E19" i="12"/>
  <c r="F19" i="12" s="1"/>
  <c r="E11" i="11"/>
  <c r="F11" i="11" s="1"/>
  <c r="E49" i="1"/>
  <c r="F49" i="1" s="1"/>
  <c r="E25" i="1"/>
  <c r="F25" i="1" s="1"/>
  <c r="E52" i="1"/>
  <c r="F52" i="1" s="1"/>
  <c r="I9" i="3"/>
  <c r="I11" i="12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57" i="12" s="1"/>
  <c r="I58" i="12" s="1"/>
  <c r="I59" i="12" s="1"/>
  <c r="I60" i="12" s="1"/>
  <c r="I61" i="12" s="1"/>
  <c r="I62" i="12" s="1"/>
  <c r="I63" i="12" s="1"/>
  <c r="I64" i="12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E46" i="12"/>
  <c r="F46" i="12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E8" i="12"/>
  <c r="F8" i="12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E7" i="11"/>
  <c r="F7" i="11" s="1"/>
  <c r="E51" i="1"/>
  <c r="F51" i="1" s="1"/>
  <c r="E25" i="12"/>
  <c r="F25" i="12" s="1"/>
  <c r="E17" i="3"/>
  <c r="F17" i="3" s="1"/>
  <c r="E55" i="11"/>
  <c r="F55" i="11" s="1"/>
  <c r="E33" i="12"/>
  <c r="F33" i="12" s="1"/>
  <c r="E9" i="3"/>
  <c r="F9" i="3" s="1"/>
  <c r="E37" i="12"/>
  <c r="F37" i="12" s="1"/>
  <c r="E78" i="3"/>
  <c r="F78" i="3" s="1"/>
  <c r="E22" i="3"/>
  <c r="F22" i="3" s="1"/>
  <c r="E62" i="3"/>
  <c r="F62" i="3" s="1"/>
  <c r="E50" i="1"/>
  <c r="F50" i="1" s="1"/>
  <c r="E19" i="11"/>
  <c r="F19" i="11" s="1"/>
  <c r="E27" i="1"/>
  <c r="F27" i="1" s="1"/>
  <c r="E48" i="12"/>
  <c r="F48" i="12" s="1"/>
  <c r="E27" i="11"/>
  <c r="F27" i="11" s="1"/>
  <c r="E12" i="1"/>
  <c r="F12" i="1" s="1"/>
  <c r="E64" i="11"/>
  <c r="F64" i="11" s="1"/>
  <c r="E38" i="1"/>
  <c r="F38" i="1" s="1"/>
  <c r="E6" i="11"/>
  <c r="F6" i="11" s="1"/>
  <c r="I7" i="14"/>
  <c r="I7" i="13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I113" i="13" s="1"/>
  <c r="I114" i="13" s="1"/>
  <c r="I115" i="13" s="1"/>
  <c r="I116" i="13" s="1"/>
  <c r="I117" i="13" s="1"/>
  <c r="I118" i="13" s="1"/>
  <c r="I119" i="13" s="1"/>
  <c r="I120" i="13" s="1"/>
  <c r="I121" i="13" s="1"/>
  <c r="I122" i="13" s="1"/>
  <c r="I123" i="13" s="1"/>
  <c r="I124" i="13" s="1"/>
  <c r="I125" i="13" s="1"/>
  <c r="I126" i="13" s="1"/>
  <c r="I127" i="13" s="1"/>
  <c r="I128" i="13" s="1"/>
  <c r="I129" i="13" s="1"/>
  <c r="I130" i="13" s="1"/>
  <c r="I131" i="13" s="1"/>
  <c r="I132" i="13" s="1"/>
  <c r="I133" i="13" s="1"/>
  <c r="I134" i="13" s="1"/>
  <c r="I135" i="13" s="1"/>
  <c r="I136" i="13" s="1"/>
  <c r="I137" i="13" s="1"/>
  <c r="I138" i="13" s="1"/>
  <c r="I139" i="13" s="1"/>
  <c r="I140" i="13" s="1"/>
  <c r="I141" i="13" s="1"/>
  <c r="I142" i="13" s="1"/>
  <c r="I143" i="13" s="1"/>
  <c r="I144" i="13" s="1"/>
  <c r="I145" i="13" s="1"/>
  <c r="I146" i="13" s="1"/>
  <c r="I147" i="13" s="1"/>
  <c r="I148" i="13" s="1"/>
  <c r="I149" i="13" s="1"/>
  <c r="I150" i="13" s="1"/>
  <c r="I151" i="13" s="1"/>
  <c r="I152" i="13" s="1"/>
  <c r="I153" i="13" s="1"/>
  <c r="I154" i="13" s="1"/>
  <c r="I155" i="13" s="1"/>
  <c r="I156" i="13" s="1"/>
  <c r="I157" i="13" s="1"/>
  <c r="I158" i="13" s="1"/>
  <c r="I159" i="13" s="1"/>
  <c r="I160" i="13" s="1"/>
  <c r="I161" i="13" s="1"/>
  <c r="I162" i="13" s="1"/>
  <c r="I163" i="13" s="1"/>
  <c r="I164" i="13" s="1"/>
  <c r="I165" i="13" s="1"/>
  <c r="I166" i="13" s="1"/>
  <c r="I167" i="13" s="1"/>
  <c r="I168" i="13" s="1"/>
  <c r="I169" i="13" s="1"/>
  <c r="I170" i="13" s="1"/>
  <c r="I171" i="13" s="1"/>
  <c r="I172" i="13" s="1"/>
  <c r="I173" i="13" s="1"/>
  <c r="I174" i="13" s="1"/>
  <c r="I175" i="13" s="1"/>
  <c r="I176" i="13" s="1"/>
  <c r="I177" i="13" s="1"/>
  <c r="I178" i="13" s="1"/>
  <c r="I179" i="13" s="1"/>
  <c r="I180" i="13" s="1"/>
  <c r="I181" i="13" s="1"/>
  <c r="I182" i="13" s="1"/>
  <c r="I183" i="13" s="1"/>
  <c r="I184" i="13" s="1"/>
  <c r="I185" i="13" s="1"/>
  <c r="I186" i="13" s="1"/>
  <c r="I187" i="13" s="1"/>
  <c r="I188" i="13" s="1"/>
  <c r="I189" i="13" s="1"/>
  <c r="I190" i="13" s="1"/>
  <c r="I191" i="13" s="1"/>
  <c r="I192" i="13" s="1"/>
  <c r="I193" i="13" s="1"/>
  <c r="I194" i="13" s="1"/>
  <c r="I195" i="13" s="1"/>
  <c r="I196" i="13" s="1"/>
  <c r="I197" i="13" s="1"/>
  <c r="I198" i="13" s="1"/>
  <c r="I199" i="13" s="1"/>
  <c r="I200" i="13" s="1"/>
  <c r="I201" i="13" s="1"/>
  <c r="I202" i="13" s="1"/>
  <c r="I203" i="13" s="1"/>
  <c r="I204" i="13" s="1"/>
  <c r="I205" i="13" s="1"/>
  <c r="I206" i="13" s="1"/>
  <c r="I207" i="13" s="1"/>
  <c r="I208" i="13" s="1"/>
  <c r="I209" i="13" s="1"/>
  <c r="I210" i="13" s="1"/>
  <c r="I211" i="13" s="1"/>
  <c r="I212" i="13" s="1"/>
  <c r="I213" i="13" s="1"/>
  <c r="I214" i="13" s="1"/>
  <c r="I215" i="13" s="1"/>
  <c r="I216" i="13" s="1"/>
  <c r="I217" i="13" s="1"/>
  <c r="I218" i="13" s="1"/>
  <c r="I219" i="13" s="1"/>
  <c r="I220" i="13" s="1"/>
  <c r="I221" i="13" s="1"/>
  <c r="I222" i="13" s="1"/>
  <c r="I223" i="13" s="1"/>
  <c r="I224" i="13" s="1"/>
  <c r="I225" i="13" s="1"/>
  <c r="I226" i="13" s="1"/>
  <c r="I227" i="13" s="1"/>
  <c r="I228" i="13" s="1"/>
  <c r="I229" i="13" s="1"/>
  <c r="I230" i="13" s="1"/>
  <c r="I231" i="13" s="1"/>
  <c r="I232" i="13" s="1"/>
  <c r="I233" i="13" s="1"/>
  <c r="I234" i="13" s="1"/>
  <c r="I235" i="13" s="1"/>
  <c r="I236" i="13" s="1"/>
  <c r="I237" i="13" s="1"/>
  <c r="I238" i="13" s="1"/>
  <c r="I239" i="13" s="1"/>
  <c r="I240" i="13" s="1"/>
  <c r="I241" i="13" s="1"/>
  <c r="I242" i="13" s="1"/>
  <c r="I243" i="13" s="1"/>
  <c r="I244" i="13" s="1"/>
  <c r="I245" i="13" s="1"/>
  <c r="I246" i="13" s="1"/>
  <c r="I247" i="13" s="1"/>
  <c r="I248" i="13" s="1"/>
  <c r="I249" i="13" s="1"/>
  <c r="I250" i="13" s="1"/>
  <c r="I251" i="13" s="1"/>
  <c r="I252" i="13" s="1"/>
  <c r="I253" i="13" s="1"/>
  <c r="I254" i="13" s="1"/>
  <c r="I255" i="13" s="1"/>
  <c r="I256" i="13" s="1"/>
  <c r="I257" i="13" s="1"/>
  <c r="I258" i="13" s="1"/>
  <c r="I259" i="13" s="1"/>
  <c r="I260" i="13" s="1"/>
  <c r="I261" i="13" s="1"/>
  <c r="I262" i="13" s="1"/>
  <c r="I263" i="13" s="1"/>
  <c r="I264" i="13" s="1"/>
  <c r="I265" i="13" s="1"/>
  <c r="I266" i="13" s="1"/>
  <c r="I267" i="13" s="1"/>
  <c r="I268" i="13" s="1"/>
  <c r="I269" i="13" s="1"/>
  <c r="I270" i="13" s="1"/>
  <c r="I271" i="13" s="1"/>
  <c r="I272" i="13" s="1"/>
  <c r="I273" i="13" s="1"/>
  <c r="I274" i="13" s="1"/>
  <c r="I275" i="13" s="1"/>
  <c r="I276" i="13" s="1"/>
  <c r="I277" i="13" s="1"/>
  <c r="I278" i="13" s="1"/>
  <c r="I279" i="13" s="1"/>
  <c r="I280" i="13" s="1"/>
  <c r="I281" i="13" s="1"/>
  <c r="I282" i="13" s="1"/>
  <c r="I283" i="13" s="1"/>
  <c r="I284" i="13" s="1"/>
  <c r="I285" i="13" s="1"/>
  <c r="I286" i="13" s="1"/>
  <c r="I287" i="13" s="1"/>
  <c r="I288" i="13" s="1"/>
  <c r="I289" i="13" s="1"/>
  <c r="I290" i="13" s="1"/>
  <c r="I291" i="13" s="1"/>
  <c r="I292" i="13" s="1"/>
  <c r="I293" i="13" s="1"/>
  <c r="I294" i="13" s="1"/>
  <c r="I295" i="13" s="1"/>
  <c r="I296" i="13" s="1"/>
  <c r="I297" i="13" s="1"/>
  <c r="I298" i="13" s="1"/>
  <c r="I299" i="13" s="1"/>
  <c r="I300" i="13" s="1"/>
  <c r="I301" i="13" s="1"/>
  <c r="I302" i="13" s="1"/>
  <c r="I303" i="13" s="1"/>
  <c r="I304" i="13" s="1"/>
  <c r="I305" i="13" s="1"/>
  <c r="I306" i="13" s="1"/>
  <c r="I307" i="13" s="1"/>
  <c r="I308" i="13" s="1"/>
  <c r="I309" i="13" s="1"/>
  <c r="I310" i="13" s="1"/>
  <c r="I311" i="13" s="1"/>
  <c r="I312" i="13" s="1"/>
  <c r="I313" i="13" s="1"/>
  <c r="I314" i="13" s="1"/>
  <c r="I315" i="13" s="1"/>
  <c r="I316" i="13" s="1"/>
  <c r="I317" i="13" s="1"/>
  <c r="I318" i="13" s="1"/>
  <c r="I319" i="13" s="1"/>
  <c r="I320" i="13" s="1"/>
  <c r="I321" i="13" s="1"/>
  <c r="I322" i="13" s="1"/>
  <c r="I323" i="13" s="1"/>
  <c r="I324" i="13" s="1"/>
  <c r="I325" i="13" s="1"/>
  <c r="I326" i="13" s="1"/>
  <c r="I327" i="13" s="1"/>
  <c r="I328" i="13" s="1"/>
  <c r="I329" i="13" s="1"/>
  <c r="I330" i="13" s="1"/>
  <c r="I331" i="13" s="1"/>
  <c r="I332" i="13" s="1"/>
  <c r="I333" i="13" s="1"/>
  <c r="I334" i="13" s="1"/>
  <c r="I335" i="13" s="1"/>
  <c r="I336" i="13" s="1"/>
  <c r="I337" i="13" s="1"/>
  <c r="I338" i="13" s="1"/>
  <c r="I339" i="13" s="1"/>
  <c r="I340" i="13" s="1"/>
  <c r="I341" i="13" s="1"/>
  <c r="I342" i="13" s="1"/>
  <c r="I343" i="13" s="1"/>
  <c r="I344" i="13" s="1"/>
  <c r="I345" i="13" s="1"/>
  <c r="I346" i="13" s="1"/>
  <c r="I347" i="13" s="1"/>
  <c r="I348" i="13" s="1"/>
  <c r="I349" i="13" s="1"/>
  <c r="I350" i="13" s="1"/>
  <c r="I351" i="13" s="1"/>
  <c r="I352" i="13" s="1"/>
  <c r="I353" i="13" s="1"/>
  <c r="I354" i="13" s="1"/>
  <c r="I355" i="13" s="1"/>
  <c r="I356" i="13" s="1"/>
  <c r="I357" i="13" s="1"/>
  <c r="I358" i="13" s="1"/>
  <c r="I359" i="13" s="1"/>
  <c r="I360" i="13" s="1"/>
  <c r="I361" i="13" s="1"/>
  <c r="I362" i="13" s="1"/>
  <c r="I363" i="13" s="1"/>
  <c r="I364" i="13" s="1"/>
  <c r="I365" i="13" s="1"/>
  <c r="I366" i="13" s="1"/>
  <c r="I367" i="13" s="1"/>
  <c r="I368" i="13" s="1"/>
  <c r="I369" i="13" s="1"/>
  <c r="I370" i="13" s="1"/>
  <c r="I371" i="13" s="1"/>
  <c r="I372" i="13" s="1"/>
  <c r="I373" i="13" s="1"/>
  <c r="I374" i="13" s="1"/>
  <c r="I375" i="13" s="1"/>
  <c r="I376" i="13" s="1"/>
  <c r="I377" i="13" s="1"/>
  <c r="I378" i="13" s="1"/>
  <c r="I379" i="13" s="1"/>
  <c r="I380" i="13" s="1"/>
  <c r="I381" i="13" s="1"/>
  <c r="I382" i="13" s="1"/>
  <c r="I383" i="13" s="1"/>
  <c r="I384" i="13" s="1"/>
  <c r="I385" i="13" s="1"/>
  <c r="I386" i="13" s="1"/>
  <c r="I387" i="13" s="1"/>
  <c r="I388" i="13" s="1"/>
  <c r="I389" i="13" s="1"/>
  <c r="I390" i="13" s="1"/>
  <c r="I391" i="13" s="1"/>
  <c r="I392" i="13" s="1"/>
  <c r="I393" i="13" s="1"/>
  <c r="I394" i="13" s="1"/>
  <c r="I395" i="13" s="1"/>
  <c r="I396" i="13" s="1"/>
  <c r="I397" i="13" s="1"/>
  <c r="I398" i="13" s="1"/>
  <c r="I399" i="13" s="1"/>
  <c r="I400" i="13" s="1"/>
  <c r="I401" i="13" s="1"/>
  <c r="I402" i="13" s="1"/>
  <c r="I403" i="13" s="1"/>
  <c r="I404" i="13" s="1"/>
  <c r="I405" i="13" s="1"/>
  <c r="I406" i="13" s="1"/>
  <c r="I407" i="13" s="1"/>
  <c r="I408" i="13" s="1"/>
  <c r="I409" i="13" s="1"/>
  <c r="I410" i="13" s="1"/>
  <c r="I411" i="13" s="1"/>
  <c r="I412" i="13" s="1"/>
  <c r="I413" i="13" s="1"/>
  <c r="I414" i="13" s="1"/>
  <c r="I415" i="13" s="1"/>
  <c r="I416" i="13" s="1"/>
  <c r="I417" i="13" s="1"/>
  <c r="I418" i="13" s="1"/>
  <c r="I419" i="13" s="1"/>
  <c r="I420" i="13" s="1"/>
  <c r="I421" i="13" s="1"/>
  <c r="I422" i="13" s="1"/>
  <c r="I423" i="13" s="1"/>
  <c r="I424" i="13" s="1"/>
  <c r="I425" i="13" s="1"/>
  <c r="I426" i="13" s="1"/>
  <c r="I427" i="13" s="1"/>
  <c r="I428" i="13" s="1"/>
  <c r="I429" i="13" s="1"/>
  <c r="I430" i="13" s="1"/>
  <c r="I431" i="13" s="1"/>
  <c r="I432" i="13" s="1"/>
  <c r="I433" i="13" s="1"/>
  <c r="I434" i="13" s="1"/>
  <c r="I435" i="13" s="1"/>
  <c r="I436" i="13" s="1"/>
  <c r="I437" i="13" s="1"/>
  <c r="I438" i="13" s="1"/>
  <c r="I439" i="13" s="1"/>
  <c r="I440" i="13" s="1"/>
  <c r="I441" i="13" s="1"/>
  <c r="I442" i="13" s="1"/>
  <c r="I443" i="13" s="1"/>
  <c r="I444" i="13" s="1"/>
  <c r="I445" i="13" s="1"/>
  <c r="I446" i="13" s="1"/>
  <c r="I447" i="13" s="1"/>
  <c r="I448" i="13" s="1"/>
  <c r="I449" i="13" s="1"/>
  <c r="I450" i="13" s="1"/>
  <c r="I451" i="13" s="1"/>
  <c r="I452" i="13" s="1"/>
  <c r="I453" i="13" s="1"/>
  <c r="I454" i="13" s="1"/>
  <c r="I455" i="13" s="1"/>
  <c r="I456" i="13" s="1"/>
  <c r="I457" i="13" s="1"/>
  <c r="I458" i="13" s="1"/>
  <c r="I459" i="13" s="1"/>
  <c r="I460" i="13" s="1"/>
  <c r="I461" i="13" s="1"/>
  <c r="I462" i="13" s="1"/>
  <c r="I463" i="13" s="1"/>
  <c r="I464" i="13" s="1"/>
  <c r="I465" i="13" s="1"/>
  <c r="I466" i="13" s="1"/>
  <c r="I467" i="13" s="1"/>
  <c r="I468" i="13" s="1"/>
  <c r="I469" i="13" s="1"/>
  <c r="I470" i="13" s="1"/>
  <c r="I471" i="13" s="1"/>
  <c r="I472" i="13" s="1"/>
  <c r="I473" i="13" s="1"/>
  <c r="I474" i="13" s="1"/>
  <c r="I475" i="13" s="1"/>
  <c r="I476" i="13" s="1"/>
  <c r="I477" i="13" s="1"/>
  <c r="I478" i="13" s="1"/>
  <c r="I479" i="13" s="1"/>
  <c r="I480" i="13" s="1"/>
  <c r="I481" i="13" s="1"/>
  <c r="I482" i="13" s="1"/>
  <c r="I483" i="13" s="1"/>
  <c r="I484" i="13" s="1"/>
  <c r="I485" i="13" s="1"/>
  <c r="I486" i="13" s="1"/>
  <c r="I487" i="13" s="1"/>
  <c r="I488" i="13" s="1"/>
  <c r="I489" i="13" s="1"/>
  <c r="I490" i="13" s="1"/>
  <c r="I491" i="13" s="1"/>
  <c r="I492" i="13" s="1"/>
  <c r="I493" i="13" s="1"/>
  <c r="I494" i="13" s="1"/>
  <c r="I495" i="13" s="1"/>
  <c r="I496" i="13" s="1"/>
  <c r="I497" i="13" s="1"/>
  <c r="I498" i="13" s="1"/>
  <c r="I499" i="13" s="1"/>
  <c r="I500" i="13" s="1"/>
  <c r="I501" i="13" s="1"/>
  <c r="I502" i="13" s="1"/>
  <c r="I503" i="13" s="1"/>
  <c r="I504" i="13" s="1"/>
  <c r="I505" i="13" s="1"/>
  <c r="I506" i="13" s="1"/>
  <c r="I507" i="13" s="1"/>
  <c r="I508" i="13" s="1"/>
  <c r="I509" i="13" s="1"/>
  <c r="I510" i="13" s="1"/>
  <c r="I511" i="13" s="1"/>
  <c r="I512" i="13" s="1"/>
  <c r="I513" i="13" s="1"/>
  <c r="I514" i="13" s="1"/>
  <c r="I515" i="13" s="1"/>
  <c r="I516" i="13" s="1"/>
  <c r="I517" i="13" s="1"/>
  <c r="I518" i="13" s="1"/>
  <c r="I519" i="13" s="1"/>
  <c r="I520" i="13" s="1"/>
  <c r="I521" i="13" s="1"/>
  <c r="I522" i="13" s="1"/>
  <c r="I523" i="13" s="1"/>
  <c r="I524" i="13" s="1"/>
  <c r="I525" i="13" s="1"/>
  <c r="I526" i="13" s="1"/>
  <c r="I527" i="13" s="1"/>
  <c r="I528" i="13" s="1"/>
  <c r="I529" i="13" s="1"/>
  <c r="I530" i="13" s="1"/>
  <c r="I531" i="13" s="1"/>
  <c r="I532" i="13" s="1"/>
  <c r="I533" i="13" s="1"/>
  <c r="I534" i="13" s="1"/>
  <c r="I535" i="13" s="1"/>
  <c r="I536" i="13" s="1"/>
  <c r="I537" i="13" s="1"/>
  <c r="I538" i="13" s="1"/>
  <c r="I539" i="13" s="1"/>
  <c r="I540" i="13" s="1"/>
  <c r="I541" i="13" s="1"/>
  <c r="I542" i="13" s="1"/>
  <c r="I543" i="13" s="1"/>
  <c r="I544" i="13" s="1"/>
  <c r="I545" i="13" s="1"/>
  <c r="I546" i="13" s="1"/>
  <c r="I547" i="13" s="1"/>
  <c r="I548" i="13" s="1"/>
  <c r="I549" i="13" s="1"/>
  <c r="I550" i="13" s="1"/>
  <c r="I551" i="13" s="1"/>
  <c r="I552" i="13" s="1"/>
  <c r="I553" i="13" s="1"/>
  <c r="I554" i="13" s="1"/>
  <c r="I555" i="13" s="1"/>
  <c r="I556" i="13" s="1"/>
  <c r="I557" i="13" s="1"/>
  <c r="I558" i="13" s="1"/>
  <c r="I559" i="13" s="1"/>
  <c r="I560" i="13" s="1"/>
  <c r="I561" i="13" s="1"/>
  <c r="I562" i="13" s="1"/>
  <c r="I563" i="13" s="1"/>
  <c r="I564" i="13" s="1"/>
  <c r="I565" i="13" s="1"/>
  <c r="I566" i="13" s="1"/>
  <c r="I567" i="13" s="1"/>
  <c r="I568" i="13" s="1"/>
  <c r="I569" i="13" s="1"/>
  <c r="I570" i="13" s="1"/>
  <c r="I571" i="13" s="1"/>
  <c r="I572" i="13" s="1"/>
  <c r="I573" i="13" s="1"/>
  <c r="I574" i="13" s="1"/>
  <c r="I575" i="13" s="1"/>
  <c r="I576" i="13" s="1"/>
  <c r="I577" i="13" s="1"/>
  <c r="I578" i="13" s="1"/>
  <c r="I579" i="13" s="1"/>
  <c r="I580" i="13" s="1"/>
  <c r="I581" i="13" s="1"/>
  <c r="I582" i="13" s="1"/>
  <c r="I583" i="13" s="1"/>
  <c r="I584" i="13" s="1"/>
  <c r="I585" i="13" s="1"/>
  <c r="I586" i="13" s="1"/>
  <c r="I587" i="13" s="1"/>
  <c r="I588" i="13" s="1"/>
  <c r="I589" i="13" s="1"/>
  <c r="I590" i="13" s="1"/>
  <c r="I591" i="13" s="1"/>
  <c r="I592" i="13" s="1"/>
  <c r="I593" i="13" s="1"/>
  <c r="I594" i="13" s="1"/>
  <c r="I595" i="13" s="1"/>
  <c r="I596" i="13" s="1"/>
  <c r="I597" i="13" s="1"/>
  <c r="I598" i="13" s="1"/>
  <c r="I599" i="13" s="1"/>
  <c r="I600" i="13" s="1"/>
  <c r="I601" i="13" s="1"/>
  <c r="I602" i="13" s="1"/>
  <c r="I603" i="13" s="1"/>
  <c r="I604" i="13" s="1"/>
  <c r="I605" i="13" s="1"/>
  <c r="I606" i="13" s="1"/>
  <c r="I607" i="13" s="1"/>
  <c r="I608" i="13" s="1"/>
  <c r="I609" i="13" s="1"/>
  <c r="I610" i="13" s="1"/>
  <c r="I611" i="13" s="1"/>
  <c r="I612" i="13" s="1"/>
  <c r="I613" i="13" s="1"/>
  <c r="I614" i="13" s="1"/>
  <c r="I615" i="13" s="1"/>
  <c r="I616" i="13" s="1"/>
  <c r="I617" i="13" s="1"/>
  <c r="I618" i="13" s="1"/>
  <c r="C249" i="16"/>
  <c r="E336" i="16"/>
  <c r="F336" i="16" s="1"/>
  <c r="C325" i="16"/>
  <c r="E325" i="16" s="1"/>
  <c r="F325" i="16" s="1"/>
  <c r="E304" i="16"/>
  <c r="F304" i="16" s="1"/>
  <c r="E251" i="16"/>
  <c r="F251" i="16" s="1"/>
  <c r="C231" i="16"/>
  <c r="E228" i="16"/>
  <c r="F228" i="16" s="1"/>
  <c r="C217" i="16"/>
  <c r="C86" i="16"/>
  <c r="C365" i="16"/>
  <c r="C363" i="16"/>
  <c r="C349" i="16"/>
  <c r="C287" i="16"/>
  <c r="C201" i="16"/>
  <c r="C361" i="16"/>
  <c r="C369" i="16"/>
  <c r="C367" i="16"/>
  <c r="C255" i="16"/>
  <c r="C301" i="16"/>
  <c r="E445" i="16"/>
  <c r="F445" i="16" s="1"/>
  <c r="E439" i="16"/>
  <c r="F439" i="16" s="1"/>
  <c r="C373" i="16"/>
  <c r="C371" i="16"/>
  <c r="E362" i="16"/>
  <c r="F362" i="16" s="1"/>
  <c r="C353" i="16"/>
  <c r="E346" i="16"/>
  <c r="F346" i="16" s="1"/>
  <c r="E317" i="16"/>
  <c r="F317" i="16" s="1"/>
  <c r="C247" i="16"/>
  <c r="E244" i="16"/>
  <c r="F244" i="16" s="1"/>
  <c r="C233" i="16"/>
  <c r="C177" i="16"/>
  <c r="C345" i="16"/>
  <c r="C437" i="16"/>
  <c r="C377" i="16"/>
  <c r="C375" i="16"/>
  <c r="C199" i="16"/>
  <c r="E333" i="16"/>
  <c r="F333" i="16" s="1"/>
  <c r="E283" i="16"/>
  <c r="F283" i="16" s="1"/>
  <c r="C435" i="16"/>
  <c r="C433" i="16"/>
  <c r="C431" i="16"/>
  <c r="C429" i="16"/>
  <c r="C427" i="16"/>
  <c r="C425" i="16"/>
  <c r="C423" i="16"/>
  <c r="C421" i="16"/>
  <c r="C419" i="16"/>
  <c r="C417" i="16"/>
  <c r="C415" i="16"/>
  <c r="C413" i="16"/>
  <c r="C411" i="16"/>
  <c r="C409" i="16"/>
  <c r="C407" i="16"/>
  <c r="C405" i="16"/>
  <c r="C403" i="16"/>
  <c r="C401" i="16"/>
  <c r="C399" i="16"/>
  <c r="C397" i="16"/>
  <c r="C395" i="16"/>
  <c r="C393" i="16"/>
  <c r="C391" i="16"/>
  <c r="C389" i="16"/>
  <c r="C387" i="16"/>
  <c r="C385" i="16"/>
  <c r="C383" i="16"/>
  <c r="C381" i="16"/>
  <c r="C379" i="16"/>
  <c r="E370" i="16"/>
  <c r="F370" i="16" s="1"/>
  <c r="C357" i="16"/>
  <c r="E350" i="16"/>
  <c r="F350" i="16" s="1"/>
  <c r="C341" i="16"/>
  <c r="E309" i="16"/>
  <c r="F309" i="16" s="1"/>
  <c r="C281" i="16"/>
  <c r="C277" i="16"/>
  <c r="C215" i="16"/>
  <c r="E212" i="16"/>
  <c r="F212" i="16" s="1"/>
  <c r="E355" i="16"/>
  <c r="F355" i="16" s="1"/>
  <c r="E351" i="16"/>
  <c r="F351" i="16" s="1"/>
  <c r="E347" i="16"/>
  <c r="F347" i="16" s="1"/>
  <c r="E343" i="16"/>
  <c r="F343" i="16" s="1"/>
  <c r="C297" i="16"/>
  <c r="C273" i="16"/>
  <c r="C246" i="16"/>
  <c r="C230" i="16"/>
  <c r="C214" i="16"/>
  <c r="E194" i="16"/>
  <c r="F194" i="16" s="1"/>
  <c r="C22" i="16"/>
  <c r="C295" i="16"/>
  <c r="E295" i="16" s="1"/>
  <c r="F295" i="16" s="1"/>
  <c r="E282" i="16"/>
  <c r="F282" i="16" s="1"/>
  <c r="C271" i="16"/>
  <c r="E271" i="16" s="1"/>
  <c r="F271" i="16" s="1"/>
  <c r="C269" i="16"/>
  <c r="E250" i="16"/>
  <c r="F250" i="16" s="1"/>
  <c r="E241" i="16"/>
  <c r="F241" i="16" s="1"/>
  <c r="E232" i="16"/>
  <c r="F232" i="16" s="1"/>
  <c r="E225" i="16"/>
  <c r="F225" i="16" s="1"/>
  <c r="E216" i="16"/>
  <c r="F216" i="16" s="1"/>
  <c r="C191" i="16"/>
  <c r="C132" i="16"/>
  <c r="C26" i="16"/>
  <c r="C293" i="16"/>
  <c r="C265" i="16"/>
  <c r="C239" i="16"/>
  <c r="E239" i="16"/>
  <c r="F239" i="16" s="1"/>
  <c r="C223" i="16"/>
  <c r="C193" i="16"/>
  <c r="E171" i="16"/>
  <c r="F171" i="16" s="1"/>
  <c r="C139" i="16"/>
  <c r="C106" i="16"/>
  <c r="C261" i="16"/>
  <c r="E218" i="16"/>
  <c r="F218" i="16" s="1"/>
  <c r="C207" i="16"/>
  <c r="C183" i="16"/>
  <c r="C166" i="16"/>
  <c r="C131" i="16"/>
  <c r="C289" i="16"/>
  <c r="E270" i="16"/>
  <c r="F270" i="16" s="1"/>
  <c r="C259" i="16"/>
  <c r="E259" i="16" s="1"/>
  <c r="F259" i="16" s="1"/>
  <c r="C257" i="16"/>
  <c r="C238" i="16"/>
  <c r="C222" i="16"/>
  <c r="C202" i="16"/>
  <c r="E202" i="16" s="1"/>
  <c r="F202" i="16" s="1"/>
  <c r="C185" i="16"/>
  <c r="C285" i="16"/>
  <c r="E266" i="16"/>
  <c r="F266" i="16" s="1"/>
  <c r="C253" i="16"/>
  <c r="C206" i="16"/>
  <c r="C111" i="16"/>
  <c r="E173" i="16"/>
  <c r="F173" i="16" s="1"/>
  <c r="E151" i="16"/>
  <c r="F151" i="16" s="1"/>
  <c r="E149" i="16"/>
  <c r="F149" i="16" s="1"/>
  <c r="C147" i="16"/>
  <c r="E125" i="16"/>
  <c r="F125" i="16" s="1"/>
  <c r="E71" i="16"/>
  <c r="F71" i="16" s="1"/>
  <c r="C10" i="16"/>
  <c r="E176" i="16"/>
  <c r="F176" i="16" s="1"/>
  <c r="C115" i="16"/>
  <c r="C75" i="16"/>
  <c r="C42" i="16"/>
  <c r="C38" i="16"/>
  <c r="E160" i="16"/>
  <c r="F160" i="16" s="1"/>
  <c r="E154" i="16"/>
  <c r="F154" i="16" s="1"/>
  <c r="C144" i="16"/>
  <c r="E144" i="16" s="1"/>
  <c r="F144" i="16" s="1"/>
  <c r="C138" i="16"/>
  <c r="E138" i="16" s="1"/>
  <c r="F138" i="16" s="1"/>
  <c r="E103" i="16"/>
  <c r="F103" i="16" s="1"/>
  <c r="E243" i="16"/>
  <c r="F243" i="16" s="1"/>
  <c r="E235" i="16"/>
  <c r="F235" i="16" s="1"/>
  <c r="E227" i="16"/>
  <c r="F227" i="16" s="1"/>
  <c r="E190" i="16"/>
  <c r="F190" i="16" s="1"/>
  <c r="E182" i="16"/>
  <c r="F182" i="16" s="1"/>
  <c r="C158" i="16"/>
  <c r="C174" i="16"/>
  <c r="C170" i="16"/>
  <c r="E170" i="16" s="1"/>
  <c r="F170" i="16" s="1"/>
  <c r="C163" i="16"/>
  <c r="E163" i="16" s="1"/>
  <c r="F163" i="16" s="1"/>
  <c r="E148" i="16"/>
  <c r="F148" i="16" s="1"/>
  <c r="C142" i="16"/>
  <c r="E136" i="16"/>
  <c r="F136" i="16" s="1"/>
  <c r="E128" i="16"/>
  <c r="F128" i="16" s="1"/>
  <c r="E122" i="16"/>
  <c r="F122" i="16" s="1"/>
  <c r="C114" i="16"/>
  <c r="E80" i="16"/>
  <c r="F80" i="16" s="1"/>
  <c r="C78" i="16"/>
  <c r="E78" i="16" s="1"/>
  <c r="F78" i="16" s="1"/>
  <c r="E196" i="16"/>
  <c r="F196" i="16" s="1"/>
  <c r="E180" i="16"/>
  <c r="F180" i="16" s="1"/>
  <c r="C172" i="16"/>
  <c r="C126" i="16"/>
  <c r="E120" i="16"/>
  <c r="F120" i="16" s="1"/>
  <c r="C54" i="16"/>
  <c r="C98" i="16"/>
  <c r="C66" i="16"/>
  <c r="E47" i="16"/>
  <c r="F47" i="16" s="1"/>
  <c r="E31" i="16"/>
  <c r="F31" i="16" s="1"/>
  <c r="E15" i="16"/>
  <c r="F15" i="16" s="1"/>
  <c r="C74" i="16"/>
  <c r="E124" i="16"/>
  <c r="F124" i="16" s="1"/>
  <c r="C94" i="16"/>
  <c r="C62" i="16"/>
  <c r="C50" i="16"/>
  <c r="C34" i="16"/>
  <c r="C18" i="16"/>
  <c r="C150" i="16"/>
  <c r="E150" i="16" s="1"/>
  <c r="F150" i="16" s="1"/>
  <c r="C134" i="16"/>
  <c r="E134" i="16" s="1"/>
  <c r="F134" i="16" s="1"/>
  <c r="C118" i="16"/>
  <c r="E118" i="16" s="1"/>
  <c r="F118" i="16" s="1"/>
  <c r="E107" i="16"/>
  <c r="F107" i="16" s="1"/>
  <c r="C82" i="16"/>
  <c r="E55" i="16"/>
  <c r="F55" i="16" s="1"/>
  <c r="E39" i="16"/>
  <c r="F39" i="16" s="1"/>
  <c r="E23" i="16"/>
  <c r="F23" i="16" s="1"/>
  <c r="C102" i="16"/>
  <c r="C70" i="16"/>
  <c r="C46" i="16"/>
  <c r="C30" i="16"/>
  <c r="C14" i="16"/>
  <c r="C110" i="16"/>
  <c r="E95" i="16"/>
  <c r="F95" i="16" s="1"/>
  <c r="C90" i="16"/>
  <c r="E63" i="16"/>
  <c r="F63" i="16" s="1"/>
  <c r="C58" i="16"/>
  <c r="E51" i="16"/>
  <c r="F51" i="16" s="1"/>
  <c r="E35" i="16"/>
  <c r="F35" i="16" s="1"/>
  <c r="E19" i="16"/>
  <c r="F19" i="16" s="1"/>
  <c r="C688" i="7"/>
  <c r="E688" i="7" s="1"/>
  <c r="F688" i="7" s="1"/>
  <c r="C680" i="7"/>
  <c r="E680" i="7" s="1"/>
  <c r="F680" i="7" s="1"/>
  <c r="C672" i="7"/>
  <c r="E672" i="7" s="1"/>
  <c r="F672" i="7" s="1"/>
  <c r="C664" i="7"/>
  <c r="E664" i="7" s="1"/>
  <c r="F664" i="7" s="1"/>
  <c r="C656" i="7"/>
  <c r="E656" i="7" s="1"/>
  <c r="F656" i="7" s="1"/>
  <c r="C648" i="7"/>
  <c r="E648" i="7" s="1"/>
  <c r="F648" i="7" s="1"/>
  <c r="C640" i="7"/>
  <c r="E640" i="7" s="1"/>
  <c r="F640" i="7" s="1"/>
  <c r="C632" i="7"/>
  <c r="E632" i="7" s="1"/>
  <c r="F632" i="7" s="1"/>
  <c r="C624" i="7"/>
  <c r="E624" i="7" s="1"/>
  <c r="F624" i="7" s="1"/>
  <c r="E710" i="7"/>
  <c r="F710" i="7" s="1"/>
  <c r="C694" i="7"/>
  <c r="E694" i="7" s="1"/>
  <c r="F694" i="7" s="1"/>
  <c r="C686" i="7"/>
  <c r="E686" i="7" s="1"/>
  <c r="F686" i="7" s="1"/>
  <c r="C678" i="7"/>
  <c r="E678" i="7" s="1"/>
  <c r="F678" i="7" s="1"/>
  <c r="C670" i="7"/>
  <c r="E670" i="7" s="1"/>
  <c r="F670" i="7" s="1"/>
  <c r="E530" i="7"/>
  <c r="F530" i="7" s="1"/>
  <c r="E526" i="7"/>
  <c r="F526" i="7" s="1"/>
  <c r="C690" i="7"/>
  <c r="E690" i="7" s="1"/>
  <c r="F690" i="7" s="1"/>
  <c r="C682" i="7"/>
  <c r="E682" i="7" s="1"/>
  <c r="F682" i="7" s="1"/>
  <c r="C674" i="7"/>
  <c r="E674" i="7" s="1"/>
  <c r="F674" i="7" s="1"/>
  <c r="C666" i="7"/>
  <c r="E666" i="7" s="1"/>
  <c r="F666" i="7" s="1"/>
  <c r="C658" i="7"/>
  <c r="E658" i="7" s="1"/>
  <c r="F658" i="7" s="1"/>
  <c r="C650" i="7"/>
  <c r="E650" i="7" s="1"/>
  <c r="F650" i="7" s="1"/>
  <c r="C642" i="7"/>
  <c r="E642" i="7" s="1"/>
  <c r="F642" i="7" s="1"/>
  <c r="C634" i="7"/>
  <c r="E634" i="7" s="1"/>
  <c r="F634" i="7" s="1"/>
  <c r="C626" i="7"/>
  <c r="E626" i="7" s="1"/>
  <c r="F626" i="7" s="1"/>
  <c r="C446" i="7"/>
  <c r="C394" i="7"/>
  <c r="C454" i="7"/>
  <c r="C330" i="7"/>
  <c r="E478" i="7"/>
  <c r="F478" i="7" s="1"/>
  <c r="C462" i="7"/>
  <c r="C362" i="7"/>
  <c r="E518" i="7"/>
  <c r="F518" i="7" s="1"/>
  <c r="E406" i="7"/>
  <c r="F406" i="7" s="1"/>
  <c r="E374" i="7"/>
  <c r="F374" i="7" s="1"/>
  <c r="E342" i="7"/>
  <c r="F342" i="7" s="1"/>
  <c r="E310" i="7"/>
  <c r="F310" i="7" s="1"/>
  <c r="E298" i="7"/>
  <c r="F298" i="7" s="1"/>
  <c r="E350" i="7"/>
  <c r="F350" i="7" s="1"/>
  <c r="E294" i="7"/>
  <c r="F294" i="7" s="1"/>
  <c r="E402" i="7"/>
  <c r="F402" i="7" s="1"/>
  <c r="E338" i="7"/>
  <c r="F338" i="7" s="1"/>
  <c r="E306" i="7"/>
  <c r="F306" i="7" s="1"/>
  <c r="E509" i="7"/>
  <c r="F509" i="7" s="1"/>
  <c r="E505" i="7"/>
  <c r="F505" i="7" s="1"/>
  <c r="E501" i="7"/>
  <c r="F501" i="7" s="1"/>
  <c r="E497" i="7"/>
  <c r="F497" i="7" s="1"/>
  <c r="E485" i="7"/>
  <c r="F485" i="7" s="1"/>
  <c r="E469" i="7"/>
  <c r="F469" i="7" s="1"/>
  <c r="C450" i="7"/>
  <c r="E450" i="7" s="1"/>
  <c r="F450" i="7" s="1"/>
  <c r="E414" i="7"/>
  <c r="F414" i="7" s="1"/>
  <c r="E390" i="7"/>
  <c r="F390" i="7" s="1"/>
  <c r="C378" i="7"/>
  <c r="E378" i="7" s="1"/>
  <c r="F378" i="7" s="1"/>
  <c r="E358" i="7"/>
  <c r="F358" i="7" s="1"/>
  <c r="C346" i="7"/>
  <c r="E346" i="7" s="1"/>
  <c r="F346" i="7" s="1"/>
  <c r="E326" i="7"/>
  <c r="F326" i="7" s="1"/>
  <c r="C314" i="7"/>
  <c r="E314" i="7" s="1"/>
  <c r="F314" i="7" s="1"/>
  <c r="E382" i="7"/>
  <c r="F382" i="7" s="1"/>
  <c r="E318" i="7"/>
  <c r="F318" i="7" s="1"/>
  <c r="C410" i="7"/>
  <c r="E410" i="7" s="1"/>
  <c r="F410" i="7" s="1"/>
  <c r="C438" i="7"/>
  <c r="E438" i="7" s="1"/>
  <c r="F438" i="7" s="1"/>
  <c r="C430" i="7"/>
  <c r="E430" i="7" s="1"/>
  <c r="F430" i="7" s="1"/>
  <c r="C422" i="7"/>
  <c r="E422" i="7" s="1"/>
  <c r="F422" i="7" s="1"/>
  <c r="E398" i="7"/>
  <c r="F398" i="7" s="1"/>
  <c r="C386" i="7"/>
  <c r="E386" i="7" s="1"/>
  <c r="F386" i="7" s="1"/>
  <c r="E366" i="7"/>
  <c r="F366" i="7" s="1"/>
  <c r="C354" i="7"/>
  <c r="E354" i="7" s="1"/>
  <c r="F354" i="7" s="1"/>
  <c r="E334" i="7"/>
  <c r="F334" i="7" s="1"/>
  <c r="C322" i="7"/>
  <c r="E322" i="7" s="1"/>
  <c r="F322" i="7" s="1"/>
  <c r="E302" i="7"/>
  <c r="F302" i="7" s="1"/>
  <c r="E258" i="7"/>
  <c r="F258" i="7" s="1"/>
  <c r="E210" i="7"/>
  <c r="F210" i="7" s="1"/>
  <c r="E194" i="7"/>
  <c r="F194" i="7" s="1"/>
  <c r="E234" i="7"/>
  <c r="F234" i="7" s="1"/>
  <c r="E218" i="7"/>
  <c r="F218" i="7" s="1"/>
  <c r="E186" i="7"/>
  <c r="F186" i="7" s="1"/>
  <c r="E285" i="7"/>
  <c r="F285" i="7" s="1"/>
  <c r="E277" i="7"/>
  <c r="F277" i="7" s="1"/>
  <c r="E273" i="7"/>
  <c r="F273" i="7" s="1"/>
  <c r="E265" i="7"/>
  <c r="F265" i="7" s="1"/>
  <c r="E229" i="7"/>
  <c r="F229" i="7" s="1"/>
  <c r="E217" i="7"/>
  <c r="F217" i="7" s="1"/>
  <c r="E213" i="7"/>
  <c r="F213" i="7" s="1"/>
  <c r="E205" i="7"/>
  <c r="F205" i="7" s="1"/>
  <c r="E197" i="7"/>
  <c r="F197" i="7" s="1"/>
  <c r="E193" i="7"/>
  <c r="F193" i="7" s="1"/>
  <c r="E148" i="7"/>
  <c r="F148" i="7" s="1"/>
  <c r="E116" i="7"/>
  <c r="F116" i="7" s="1"/>
  <c r="E84" i="7"/>
  <c r="F84" i="7" s="1"/>
  <c r="E52" i="7"/>
  <c r="F52" i="7" s="1"/>
  <c r="E152" i="7"/>
  <c r="F152" i="7" s="1"/>
  <c r="E120" i="7"/>
  <c r="F120" i="7" s="1"/>
  <c r="E88" i="7"/>
  <c r="F88" i="7" s="1"/>
  <c r="E156" i="7"/>
  <c r="F156" i="7" s="1"/>
  <c r="E124" i="7"/>
  <c r="F124" i="7" s="1"/>
  <c r="E92" i="7"/>
  <c r="F92" i="7" s="1"/>
  <c r="E60" i="7"/>
  <c r="F60" i="7" s="1"/>
  <c r="E28" i="7"/>
  <c r="F28" i="7" s="1"/>
  <c r="E164" i="7"/>
  <c r="F164" i="7" s="1"/>
  <c r="E132" i="7"/>
  <c r="F132" i="7" s="1"/>
  <c r="E100" i="7"/>
  <c r="F100" i="7" s="1"/>
  <c r="E68" i="7"/>
  <c r="F68" i="7" s="1"/>
  <c r="E36" i="7"/>
  <c r="F36" i="7" s="1"/>
  <c r="E168" i="7"/>
  <c r="F168" i="7" s="1"/>
  <c r="E136" i="7"/>
  <c r="F136" i="7" s="1"/>
  <c r="E104" i="7"/>
  <c r="F104" i="7" s="1"/>
  <c r="E72" i="7"/>
  <c r="F72" i="7" s="1"/>
  <c r="E40" i="7"/>
  <c r="F40" i="7" s="1"/>
  <c r="E159" i="7"/>
  <c r="F159" i="7" s="1"/>
  <c r="E123" i="7"/>
  <c r="F123" i="7" s="1"/>
  <c r="E119" i="7"/>
  <c r="F119" i="7" s="1"/>
  <c r="E107" i="7"/>
  <c r="F107" i="7" s="1"/>
  <c r="E99" i="7"/>
  <c r="F99" i="7" s="1"/>
  <c r="E91" i="7"/>
  <c r="F91" i="7" s="1"/>
  <c r="E87" i="7"/>
  <c r="F87" i="7" s="1"/>
  <c r="E83" i="7"/>
  <c r="F83" i="7" s="1"/>
  <c r="E79" i="7"/>
  <c r="F79" i="7" s="1"/>
  <c r="E75" i="7"/>
  <c r="F75" i="7" s="1"/>
  <c r="E71" i="7"/>
  <c r="F71" i="7" s="1"/>
  <c r="E63" i="7"/>
  <c r="F63" i="7" s="1"/>
  <c r="E59" i="7"/>
  <c r="F59" i="7" s="1"/>
  <c r="E43" i="7"/>
  <c r="F43" i="7" s="1"/>
  <c r="E39" i="7"/>
  <c r="F39" i="7" s="1"/>
  <c r="E31" i="7"/>
  <c r="F31" i="7" s="1"/>
  <c r="E23" i="7"/>
  <c r="F23" i="7" s="1"/>
  <c r="E7" i="7"/>
  <c r="F7" i="7" s="1"/>
  <c r="C78" i="14"/>
  <c r="C74" i="14"/>
  <c r="C14" i="14"/>
  <c r="C10" i="14"/>
  <c r="E191" i="14"/>
  <c r="F191" i="14" s="1"/>
  <c r="E195" i="14"/>
  <c r="F195" i="14" s="1"/>
  <c r="E190" i="14"/>
  <c r="F190" i="14" s="1"/>
  <c r="E179" i="14"/>
  <c r="F179" i="14" s="1"/>
  <c r="E16" i="14"/>
  <c r="F16" i="14" s="1"/>
  <c r="E199" i="14"/>
  <c r="F199" i="14" s="1"/>
  <c r="E183" i="14"/>
  <c r="F183" i="14" s="1"/>
  <c r="E178" i="14"/>
  <c r="F178" i="14" s="1"/>
  <c r="C148" i="14"/>
  <c r="E148" i="14" s="1"/>
  <c r="F148" i="14" s="1"/>
  <c r="C146" i="14"/>
  <c r="C132" i="14"/>
  <c r="E132" i="14" s="1"/>
  <c r="F132" i="14" s="1"/>
  <c r="C130" i="14"/>
  <c r="C116" i="14"/>
  <c r="E116" i="14" s="1"/>
  <c r="F116" i="14" s="1"/>
  <c r="C114" i="14"/>
  <c r="C100" i="14"/>
  <c r="C98" i="14"/>
  <c r="C205" i="14"/>
  <c r="E100" i="14"/>
  <c r="F100" i="14" s="1"/>
  <c r="C46" i="14"/>
  <c r="C42" i="14"/>
  <c r="E42" i="14" s="1"/>
  <c r="F42" i="14" s="1"/>
  <c r="C207" i="14"/>
  <c r="E207" i="14" s="1"/>
  <c r="F207" i="14" s="1"/>
  <c r="E187" i="14"/>
  <c r="F187" i="14" s="1"/>
  <c r="C70" i="14"/>
  <c r="C38" i="14"/>
  <c r="C158" i="14"/>
  <c r="C142" i="14"/>
  <c r="C126" i="14"/>
  <c r="C110" i="14"/>
  <c r="E110" i="14" s="1"/>
  <c r="F110" i="14" s="1"/>
  <c r="C94" i="14"/>
  <c r="C66" i="14"/>
  <c r="C34" i="14"/>
  <c r="E15" i="14"/>
  <c r="F15" i="14" s="1"/>
  <c r="C156" i="14"/>
  <c r="E156" i="14" s="1"/>
  <c r="F156" i="14" s="1"/>
  <c r="C140" i="14"/>
  <c r="E140" i="14" s="1"/>
  <c r="F140" i="14" s="1"/>
  <c r="C124" i="14"/>
  <c r="E124" i="14" s="1"/>
  <c r="F124" i="14" s="1"/>
  <c r="C108" i="14"/>
  <c r="E108" i="14" s="1"/>
  <c r="F108" i="14" s="1"/>
  <c r="C92" i="14"/>
  <c r="E92" i="14" s="1"/>
  <c r="F92" i="14" s="1"/>
  <c r="E75" i="14"/>
  <c r="F75" i="14" s="1"/>
  <c r="C62" i="14"/>
  <c r="E43" i="14"/>
  <c r="F43" i="14" s="1"/>
  <c r="C30" i="14"/>
  <c r="E11" i="14"/>
  <c r="F11" i="14" s="1"/>
  <c r="C154" i="14"/>
  <c r="C138" i="14"/>
  <c r="C122" i="14"/>
  <c r="C106" i="14"/>
  <c r="C90" i="14"/>
  <c r="C58" i="14"/>
  <c r="C26" i="14"/>
  <c r="E175" i="14"/>
  <c r="F175" i="14" s="1"/>
  <c r="C172" i="14"/>
  <c r="E172" i="14" s="1"/>
  <c r="F172" i="14" s="1"/>
  <c r="E167" i="14"/>
  <c r="F167" i="14" s="1"/>
  <c r="C164" i="14"/>
  <c r="E164" i="14" s="1"/>
  <c r="F164" i="14" s="1"/>
  <c r="C152" i="14"/>
  <c r="E152" i="14" s="1"/>
  <c r="F152" i="14" s="1"/>
  <c r="C136" i="14"/>
  <c r="E136" i="14" s="1"/>
  <c r="F136" i="14" s="1"/>
  <c r="C120" i="14"/>
  <c r="E120" i="14" s="1"/>
  <c r="F120" i="14" s="1"/>
  <c r="C104" i="14"/>
  <c r="E104" i="14" s="1"/>
  <c r="F104" i="14" s="1"/>
  <c r="C88" i="14"/>
  <c r="E88" i="14" s="1"/>
  <c r="F88" i="14" s="1"/>
  <c r="C86" i="14"/>
  <c r="E67" i="14"/>
  <c r="F67" i="14" s="1"/>
  <c r="C54" i="14"/>
  <c r="E35" i="14"/>
  <c r="F35" i="14" s="1"/>
  <c r="C22" i="14"/>
  <c r="E155" i="14"/>
  <c r="F155" i="14" s="1"/>
  <c r="C150" i="14"/>
  <c r="E139" i="14"/>
  <c r="F139" i="14" s="1"/>
  <c r="C134" i="14"/>
  <c r="E123" i="14"/>
  <c r="F123" i="14" s="1"/>
  <c r="C118" i="14"/>
  <c r="E107" i="14"/>
  <c r="F107" i="14" s="1"/>
  <c r="C102" i="14"/>
  <c r="E102" i="14" s="1"/>
  <c r="F102" i="14" s="1"/>
  <c r="E91" i="14"/>
  <c r="F91" i="14" s="1"/>
  <c r="C82" i="14"/>
  <c r="E63" i="14"/>
  <c r="F63" i="14" s="1"/>
  <c r="C50" i="14"/>
  <c r="C18" i="14"/>
  <c r="E6" i="14"/>
  <c r="F6" i="14" s="1"/>
  <c r="C155" i="5"/>
  <c r="E122" i="5"/>
  <c r="F122" i="5" s="1"/>
  <c r="C83" i="5"/>
  <c r="C54" i="5"/>
  <c r="C244" i="5"/>
  <c r="E244" i="5" s="1"/>
  <c r="F244" i="5" s="1"/>
  <c r="E138" i="5"/>
  <c r="F138" i="5" s="1"/>
  <c r="E134" i="5"/>
  <c r="F134" i="5" s="1"/>
  <c r="C106" i="5"/>
  <c r="C11" i="5"/>
  <c r="E281" i="5"/>
  <c r="F281" i="5" s="1"/>
  <c r="E273" i="5"/>
  <c r="F273" i="5" s="1"/>
  <c r="E265" i="5"/>
  <c r="F265" i="5" s="1"/>
  <c r="E261" i="5"/>
  <c r="F261" i="5" s="1"/>
  <c r="E257" i="5"/>
  <c r="F257" i="5" s="1"/>
  <c r="C171" i="5"/>
  <c r="C86" i="5"/>
  <c r="E71" i="5"/>
  <c r="F71" i="5" s="1"/>
  <c r="C251" i="5"/>
  <c r="E251" i="5" s="1"/>
  <c r="F251" i="5" s="1"/>
  <c r="C233" i="5"/>
  <c r="E233" i="5" s="1"/>
  <c r="F233" i="5" s="1"/>
  <c r="C217" i="5"/>
  <c r="E217" i="5" s="1"/>
  <c r="F217" i="5" s="1"/>
  <c r="E154" i="5"/>
  <c r="F154" i="5" s="1"/>
  <c r="E150" i="5"/>
  <c r="F150" i="5" s="1"/>
  <c r="C123" i="5"/>
  <c r="E278" i="5"/>
  <c r="F278" i="5" s="1"/>
  <c r="E262" i="5"/>
  <c r="F262" i="5" s="1"/>
  <c r="E258" i="5"/>
  <c r="F258" i="5" s="1"/>
  <c r="C51" i="5"/>
  <c r="C255" i="5"/>
  <c r="E255" i="5" s="1"/>
  <c r="F255" i="5" s="1"/>
  <c r="C229" i="5"/>
  <c r="E229" i="5" s="1"/>
  <c r="F229" i="5" s="1"/>
  <c r="E143" i="5"/>
  <c r="F143" i="5" s="1"/>
  <c r="C139" i="5"/>
  <c r="E103" i="5"/>
  <c r="F103" i="5" s="1"/>
  <c r="E59" i="5"/>
  <c r="F59" i="5" s="1"/>
  <c r="C74" i="5"/>
  <c r="E47" i="5"/>
  <c r="F47" i="5" s="1"/>
  <c r="C42" i="5"/>
  <c r="E32" i="5"/>
  <c r="F32" i="5" s="1"/>
  <c r="C15" i="5"/>
  <c r="E99" i="5"/>
  <c r="F99" i="5" s="1"/>
  <c r="C94" i="5"/>
  <c r="C62" i="5"/>
  <c r="C19" i="5"/>
  <c r="E87" i="5"/>
  <c r="F87" i="5" s="1"/>
  <c r="C82" i="5"/>
  <c r="E55" i="5"/>
  <c r="F55" i="5" s="1"/>
  <c r="C50" i="5"/>
  <c r="C23" i="5"/>
  <c r="E8" i="5"/>
  <c r="F8" i="5" s="1"/>
  <c r="C102" i="5"/>
  <c r="E75" i="5"/>
  <c r="F75" i="5" s="1"/>
  <c r="C70" i="5"/>
  <c r="C27" i="5"/>
  <c r="C114" i="5"/>
  <c r="E114" i="5" s="1"/>
  <c r="F114" i="5" s="1"/>
  <c r="E95" i="5"/>
  <c r="F95" i="5" s="1"/>
  <c r="C90" i="5"/>
  <c r="E63" i="5"/>
  <c r="F63" i="5" s="1"/>
  <c r="C58" i="5"/>
  <c r="C31" i="5"/>
  <c r="E16" i="5"/>
  <c r="F16" i="5" s="1"/>
  <c r="C78" i="5"/>
  <c r="C46" i="5"/>
  <c r="C35" i="5"/>
  <c r="C98" i="5"/>
  <c r="C66" i="5"/>
  <c r="C39" i="5"/>
  <c r="E24" i="5"/>
  <c r="F24" i="5" s="1"/>
  <c r="C7" i="5"/>
  <c r="E38" i="5"/>
  <c r="F38" i="5" s="1"/>
  <c r="E34" i="5"/>
  <c r="F34" i="5" s="1"/>
  <c r="E30" i="5"/>
  <c r="F30" i="5" s="1"/>
  <c r="E22" i="5"/>
  <c r="F22" i="5" s="1"/>
  <c r="E18" i="5"/>
  <c r="F18" i="5" s="1"/>
  <c r="E14" i="5"/>
  <c r="F14" i="5" s="1"/>
  <c r="E10" i="5"/>
  <c r="F10" i="5" s="1"/>
  <c r="E549" i="13"/>
  <c r="F549" i="13" s="1"/>
  <c r="E541" i="13"/>
  <c r="F541" i="13" s="1"/>
  <c r="E533" i="13"/>
  <c r="F533" i="13" s="1"/>
  <c r="E525" i="13"/>
  <c r="F525" i="13" s="1"/>
  <c r="C515" i="13"/>
  <c r="E515" i="13" s="1"/>
  <c r="F515" i="13" s="1"/>
  <c r="E506" i="13"/>
  <c r="F506" i="13" s="1"/>
  <c r="E470" i="13"/>
  <c r="F470" i="13" s="1"/>
  <c r="E454" i="13"/>
  <c r="F454" i="13" s="1"/>
  <c r="C419" i="13"/>
  <c r="E406" i="13"/>
  <c r="F406" i="13" s="1"/>
  <c r="C387" i="13"/>
  <c r="C427" i="13"/>
  <c r="C395" i="13"/>
  <c r="C361" i="13"/>
  <c r="E361" i="13" s="1"/>
  <c r="F361" i="13" s="1"/>
  <c r="E570" i="13"/>
  <c r="F570" i="13" s="1"/>
  <c r="C359" i="13"/>
  <c r="E578" i="13"/>
  <c r="F578" i="13" s="1"/>
  <c r="E562" i="13"/>
  <c r="F562" i="13" s="1"/>
  <c r="E516" i="13"/>
  <c r="F516" i="13" s="1"/>
  <c r="E491" i="13"/>
  <c r="F491" i="13" s="1"/>
  <c r="C435" i="13"/>
  <c r="E293" i="13"/>
  <c r="F293" i="13" s="1"/>
  <c r="C355" i="13"/>
  <c r="E618" i="13"/>
  <c r="F618" i="13" s="1"/>
  <c r="E614" i="13"/>
  <c r="F614" i="13" s="1"/>
  <c r="E610" i="13"/>
  <c r="F610" i="13" s="1"/>
  <c r="E606" i="13"/>
  <c r="F606" i="13" s="1"/>
  <c r="E602" i="13"/>
  <c r="F602" i="13" s="1"/>
  <c r="E598" i="13"/>
  <c r="F598" i="13" s="1"/>
  <c r="E594" i="13"/>
  <c r="F594" i="13" s="1"/>
  <c r="E590" i="13"/>
  <c r="F590" i="13" s="1"/>
  <c r="E586" i="13"/>
  <c r="F586" i="13" s="1"/>
  <c r="E582" i="13"/>
  <c r="F582" i="13" s="1"/>
  <c r="E575" i="13"/>
  <c r="F575" i="13" s="1"/>
  <c r="E572" i="13"/>
  <c r="F572" i="13" s="1"/>
  <c r="E553" i="13"/>
  <c r="F553" i="13" s="1"/>
  <c r="E545" i="13"/>
  <c r="F545" i="13" s="1"/>
  <c r="E537" i="13"/>
  <c r="F537" i="13" s="1"/>
  <c r="E529" i="13"/>
  <c r="F529" i="13" s="1"/>
  <c r="E514" i="13"/>
  <c r="F514" i="13" s="1"/>
  <c r="E483" i="13"/>
  <c r="F483" i="13" s="1"/>
  <c r="C475" i="13"/>
  <c r="E475" i="13" s="1"/>
  <c r="F475" i="13" s="1"/>
  <c r="C443" i="13"/>
  <c r="E422" i="13"/>
  <c r="F422" i="13" s="1"/>
  <c r="C403" i="13"/>
  <c r="E390" i="13"/>
  <c r="F390" i="13" s="1"/>
  <c r="E312" i="13"/>
  <c r="F312" i="13" s="1"/>
  <c r="C180" i="13"/>
  <c r="C499" i="13"/>
  <c r="E569" i="13"/>
  <c r="F569" i="13" s="1"/>
  <c r="E566" i="13"/>
  <c r="F566" i="13" s="1"/>
  <c r="C451" i="13"/>
  <c r="C365" i="13"/>
  <c r="E554" i="13"/>
  <c r="F554" i="13" s="1"/>
  <c r="C551" i="13"/>
  <c r="E551" i="13" s="1"/>
  <c r="F551" i="13" s="1"/>
  <c r="E546" i="13"/>
  <c r="F546" i="13" s="1"/>
  <c r="C543" i="13"/>
  <c r="E543" i="13" s="1"/>
  <c r="F543" i="13" s="1"/>
  <c r="E538" i="13"/>
  <c r="F538" i="13" s="1"/>
  <c r="C535" i="13"/>
  <c r="E535" i="13" s="1"/>
  <c r="F535" i="13" s="1"/>
  <c r="E530" i="13"/>
  <c r="F530" i="13" s="1"/>
  <c r="C527" i="13"/>
  <c r="E527" i="13" s="1"/>
  <c r="F527" i="13" s="1"/>
  <c r="E522" i="13"/>
  <c r="F522" i="13" s="1"/>
  <c r="E510" i="13"/>
  <c r="F510" i="13" s="1"/>
  <c r="E486" i="13"/>
  <c r="F486" i="13" s="1"/>
  <c r="C459" i="13"/>
  <c r="E438" i="13"/>
  <c r="F438" i="13" s="1"/>
  <c r="C411" i="13"/>
  <c r="E398" i="13"/>
  <c r="F398" i="13" s="1"/>
  <c r="E372" i="13"/>
  <c r="F372" i="13" s="1"/>
  <c r="C383" i="13"/>
  <c r="C351" i="13"/>
  <c r="E219" i="13"/>
  <c r="F219" i="13" s="1"/>
  <c r="C495" i="13"/>
  <c r="E495" i="13" s="1"/>
  <c r="F495" i="13" s="1"/>
  <c r="C487" i="13"/>
  <c r="E487" i="13" s="1"/>
  <c r="F487" i="13" s="1"/>
  <c r="C479" i="13"/>
  <c r="E479" i="13" s="1"/>
  <c r="F479" i="13" s="1"/>
  <c r="C471" i="13"/>
  <c r="E471" i="13" s="1"/>
  <c r="F471" i="13" s="1"/>
  <c r="C463" i="13"/>
  <c r="E463" i="13" s="1"/>
  <c r="F463" i="13" s="1"/>
  <c r="C455" i="13"/>
  <c r="E455" i="13" s="1"/>
  <c r="F455" i="13" s="1"/>
  <c r="C447" i="13"/>
  <c r="E447" i="13" s="1"/>
  <c r="F447" i="13" s="1"/>
  <c r="C439" i="13"/>
  <c r="E439" i="13" s="1"/>
  <c r="F439" i="13" s="1"/>
  <c r="C431" i="13"/>
  <c r="E431" i="13" s="1"/>
  <c r="F431" i="13" s="1"/>
  <c r="C423" i="13"/>
  <c r="E423" i="13" s="1"/>
  <c r="F423" i="13" s="1"/>
  <c r="C415" i="13"/>
  <c r="E415" i="13" s="1"/>
  <c r="F415" i="13" s="1"/>
  <c r="C407" i="13"/>
  <c r="E407" i="13" s="1"/>
  <c r="F407" i="13" s="1"/>
  <c r="C399" i="13"/>
  <c r="E399" i="13" s="1"/>
  <c r="F399" i="13" s="1"/>
  <c r="C391" i="13"/>
  <c r="E391" i="13" s="1"/>
  <c r="F391" i="13" s="1"/>
  <c r="C379" i="13"/>
  <c r="E360" i="13"/>
  <c r="F360" i="13" s="1"/>
  <c r="C349" i="13"/>
  <c r="E349" i="13" s="1"/>
  <c r="F349" i="13" s="1"/>
  <c r="C347" i="13"/>
  <c r="C343" i="13"/>
  <c r="E324" i="13"/>
  <c r="F324" i="13" s="1"/>
  <c r="E292" i="13"/>
  <c r="F292" i="13" s="1"/>
  <c r="E277" i="13"/>
  <c r="F277" i="13" s="1"/>
  <c r="C49" i="13"/>
  <c r="E384" i="13"/>
  <c r="F384" i="13" s="1"/>
  <c r="C377" i="13"/>
  <c r="E377" i="13" s="1"/>
  <c r="F377" i="13" s="1"/>
  <c r="C375" i="13"/>
  <c r="E356" i="13"/>
  <c r="F356" i="13" s="1"/>
  <c r="E328" i="13"/>
  <c r="F328" i="13" s="1"/>
  <c r="E296" i="13"/>
  <c r="F296" i="13" s="1"/>
  <c r="E269" i="13"/>
  <c r="F269" i="13" s="1"/>
  <c r="E235" i="13"/>
  <c r="F235" i="13" s="1"/>
  <c r="C176" i="13"/>
  <c r="C371" i="13"/>
  <c r="C271" i="13"/>
  <c r="C89" i="13"/>
  <c r="E380" i="13"/>
  <c r="F380" i="13" s="1"/>
  <c r="C369" i="13"/>
  <c r="E369" i="13" s="1"/>
  <c r="F369" i="13" s="1"/>
  <c r="C367" i="13"/>
  <c r="E348" i="13"/>
  <c r="F348" i="13" s="1"/>
  <c r="E336" i="13"/>
  <c r="F336" i="13" s="1"/>
  <c r="E304" i="13"/>
  <c r="F304" i="13" s="1"/>
  <c r="C263" i="13"/>
  <c r="E187" i="13"/>
  <c r="F187" i="13" s="1"/>
  <c r="C184" i="13"/>
  <c r="E376" i="13"/>
  <c r="F376" i="13" s="1"/>
  <c r="C363" i="13"/>
  <c r="E340" i="13"/>
  <c r="F340" i="13" s="1"/>
  <c r="E308" i="13"/>
  <c r="F308" i="13" s="1"/>
  <c r="C255" i="13"/>
  <c r="C246" i="13"/>
  <c r="C230" i="13"/>
  <c r="C214" i="13"/>
  <c r="C198" i="13"/>
  <c r="C9" i="13"/>
  <c r="C242" i="13"/>
  <c r="C226" i="13"/>
  <c r="E215" i="13"/>
  <c r="F215" i="13" s="1"/>
  <c r="C210" i="13"/>
  <c r="E199" i="13"/>
  <c r="F199" i="13" s="1"/>
  <c r="C194" i="13"/>
  <c r="E273" i="13"/>
  <c r="F273" i="13" s="1"/>
  <c r="E265" i="13"/>
  <c r="F265" i="13" s="1"/>
  <c r="E257" i="13"/>
  <c r="F257" i="13" s="1"/>
  <c r="E339" i="13"/>
  <c r="F339" i="13" s="1"/>
  <c r="E335" i="13"/>
  <c r="F335" i="13" s="1"/>
  <c r="E331" i="13"/>
  <c r="F331" i="13" s="1"/>
  <c r="E327" i="13"/>
  <c r="F327" i="13" s="1"/>
  <c r="E323" i="13"/>
  <c r="F323" i="13" s="1"/>
  <c r="E319" i="13"/>
  <c r="F319" i="13" s="1"/>
  <c r="E315" i="13"/>
  <c r="F315" i="13" s="1"/>
  <c r="E311" i="13"/>
  <c r="F311" i="13" s="1"/>
  <c r="E307" i="13"/>
  <c r="F307" i="13" s="1"/>
  <c r="E303" i="13"/>
  <c r="F303" i="13" s="1"/>
  <c r="E299" i="13"/>
  <c r="F299" i="13" s="1"/>
  <c r="E295" i="13"/>
  <c r="F295" i="13" s="1"/>
  <c r="E291" i="13"/>
  <c r="F291" i="13" s="1"/>
  <c r="E287" i="13"/>
  <c r="F287" i="13" s="1"/>
  <c r="E283" i="13"/>
  <c r="F283" i="13" s="1"/>
  <c r="E279" i="13"/>
  <c r="F279" i="13" s="1"/>
  <c r="E243" i="13"/>
  <c r="F243" i="13" s="1"/>
  <c r="C238" i="13"/>
  <c r="E227" i="13"/>
  <c r="F227" i="13" s="1"/>
  <c r="C222" i="13"/>
  <c r="C206" i="13"/>
  <c r="C190" i="13"/>
  <c r="E174" i="13"/>
  <c r="F174" i="13" s="1"/>
  <c r="E121" i="13"/>
  <c r="F121" i="13" s="1"/>
  <c r="C17" i="13"/>
  <c r="E276" i="13"/>
  <c r="F276" i="13" s="1"/>
  <c r="E268" i="13"/>
  <c r="F268" i="13" s="1"/>
  <c r="E260" i="13"/>
  <c r="F260" i="13" s="1"/>
  <c r="E252" i="13"/>
  <c r="F252" i="13" s="1"/>
  <c r="E241" i="13"/>
  <c r="F241" i="13" s="1"/>
  <c r="E225" i="13"/>
  <c r="F225" i="13" s="1"/>
  <c r="C41" i="13"/>
  <c r="C250" i="13"/>
  <c r="E239" i="13"/>
  <c r="F239" i="13" s="1"/>
  <c r="C234" i="13"/>
  <c r="C218" i="13"/>
  <c r="E207" i="13"/>
  <c r="F207" i="13" s="1"/>
  <c r="C202" i="13"/>
  <c r="E191" i="13"/>
  <c r="F191" i="13" s="1"/>
  <c r="C186" i="13"/>
  <c r="C182" i="13"/>
  <c r="C178" i="13"/>
  <c r="E178" i="13"/>
  <c r="F178" i="13" s="1"/>
  <c r="C87" i="13"/>
  <c r="C123" i="13"/>
  <c r="E112" i="13"/>
  <c r="F112" i="13" s="1"/>
  <c r="C107" i="13"/>
  <c r="E96" i="13"/>
  <c r="F96" i="13" s="1"/>
  <c r="C91" i="13"/>
  <c r="E45" i="13"/>
  <c r="F45" i="13" s="1"/>
  <c r="E13" i="13"/>
  <c r="F13" i="13" s="1"/>
  <c r="C119" i="13"/>
  <c r="C103" i="13"/>
  <c r="E103" i="13"/>
  <c r="F103" i="13" s="1"/>
  <c r="E85" i="13"/>
  <c r="F85" i="13" s="1"/>
  <c r="C83" i="13"/>
  <c r="E83" i="13"/>
  <c r="F83" i="13" s="1"/>
  <c r="C79" i="13"/>
  <c r="C75" i="13"/>
  <c r="C71" i="13"/>
  <c r="C67" i="13"/>
  <c r="E67" i="13"/>
  <c r="F67" i="13" s="1"/>
  <c r="C63" i="13"/>
  <c r="C59" i="13"/>
  <c r="E53" i="13"/>
  <c r="F53" i="13" s="1"/>
  <c r="E77" i="13"/>
  <c r="F77" i="13" s="1"/>
  <c r="E73" i="13"/>
  <c r="F73" i="13" s="1"/>
  <c r="E69" i="13"/>
  <c r="F69" i="13" s="1"/>
  <c r="E65" i="13"/>
  <c r="F65" i="13" s="1"/>
  <c r="E61" i="13"/>
  <c r="F61" i="13" s="1"/>
  <c r="E57" i="13"/>
  <c r="F57" i="13" s="1"/>
  <c r="E25" i="13"/>
  <c r="F25" i="13" s="1"/>
  <c r="E120" i="13"/>
  <c r="F120" i="13" s="1"/>
  <c r="C115" i="13"/>
  <c r="E104" i="13"/>
  <c r="F104" i="13" s="1"/>
  <c r="C99" i="13"/>
  <c r="C33" i="13"/>
  <c r="E33" i="13" s="1"/>
  <c r="F33" i="13" s="1"/>
  <c r="E29" i="13"/>
  <c r="F29" i="13" s="1"/>
  <c r="E116" i="13"/>
  <c r="F116" i="13" s="1"/>
  <c r="C111" i="13"/>
  <c r="E100" i="13"/>
  <c r="F100" i="13" s="1"/>
  <c r="C95" i="13"/>
  <c r="E55" i="13"/>
  <c r="F55" i="13" s="1"/>
  <c r="E51" i="13"/>
  <c r="F51" i="13" s="1"/>
  <c r="E47" i="13"/>
  <c r="F47" i="13" s="1"/>
  <c r="E43" i="13"/>
  <c r="F43" i="13" s="1"/>
  <c r="E39" i="13"/>
  <c r="F39" i="13" s="1"/>
  <c r="E35" i="13"/>
  <c r="F35" i="13" s="1"/>
  <c r="E31" i="13"/>
  <c r="F31" i="13" s="1"/>
  <c r="E27" i="13"/>
  <c r="F27" i="13" s="1"/>
  <c r="E23" i="13"/>
  <c r="F23" i="13" s="1"/>
  <c r="E19" i="13"/>
  <c r="F19" i="13" s="1"/>
  <c r="E15" i="13"/>
  <c r="F15" i="13" s="1"/>
  <c r="E11" i="13"/>
  <c r="F11" i="13" s="1"/>
  <c r="E7" i="13"/>
  <c r="F7" i="13" s="1"/>
  <c r="C754" i="4"/>
  <c r="C944" i="4"/>
  <c r="C936" i="4"/>
  <c r="C768" i="4"/>
  <c r="E766" i="4"/>
  <c r="F766" i="4" s="1"/>
  <c r="C770" i="4"/>
  <c r="C816" i="4"/>
  <c r="C799" i="4"/>
  <c r="C858" i="4"/>
  <c r="C920" i="4"/>
  <c r="E910" i="4"/>
  <c r="F910" i="4" s="1"/>
  <c r="C750" i="4"/>
  <c r="C928" i="4"/>
  <c r="E890" i="4"/>
  <c r="F890" i="4" s="1"/>
  <c r="C890" i="4"/>
  <c r="C831" i="4"/>
  <c r="C820" i="4"/>
  <c r="C827" i="4"/>
  <c r="C795" i="4"/>
  <c r="C776" i="4"/>
  <c r="C736" i="4"/>
  <c r="C730" i="4"/>
  <c r="C728" i="4"/>
  <c r="C854" i="4"/>
  <c r="E854" i="4" s="1"/>
  <c r="F854" i="4" s="1"/>
  <c r="E847" i="4"/>
  <c r="F847" i="4" s="1"/>
  <c r="E836" i="4"/>
  <c r="F836" i="4" s="1"/>
  <c r="E804" i="4"/>
  <c r="F804" i="4" s="1"/>
  <c r="C786" i="4"/>
  <c r="C674" i="4"/>
  <c r="C819" i="4"/>
  <c r="E773" i="4"/>
  <c r="F773" i="4" s="1"/>
  <c r="C738" i="4"/>
  <c r="C666" i="4"/>
  <c r="C664" i="4"/>
  <c r="E828" i="4"/>
  <c r="F828" i="4" s="1"/>
  <c r="E796" i="4"/>
  <c r="F796" i="4" s="1"/>
  <c r="C672" i="4"/>
  <c r="C946" i="4"/>
  <c r="E946" i="4" s="1"/>
  <c r="F946" i="4" s="1"/>
  <c r="C938" i="4"/>
  <c r="E938" i="4" s="1"/>
  <c r="F938" i="4" s="1"/>
  <c r="C930" i="4"/>
  <c r="E930" i="4" s="1"/>
  <c r="F930" i="4" s="1"/>
  <c r="C922" i="4"/>
  <c r="E922" i="4" s="1"/>
  <c r="F922" i="4" s="1"/>
  <c r="C914" i="4"/>
  <c r="E914" i="4" s="1"/>
  <c r="F914" i="4" s="1"/>
  <c r="C882" i="4"/>
  <c r="E882" i="4" s="1"/>
  <c r="F882" i="4" s="1"/>
  <c r="C850" i="4"/>
  <c r="E850" i="4" s="1"/>
  <c r="F850" i="4" s="1"/>
  <c r="C843" i="4"/>
  <c r="E839" i="4"/>
  <c r="F839" i="4" s="1"/>
  <c r="E824" i="4"/>
  <c r="F824" i="4" s="1"/>
  <c r="C811" i="4"/>
  <c r="E807" i="4"/>
  <c r="F807" i="4" s="1"/>
  <c r="E794" i="4"/>
  <c r="F794" i="4" s="1"/>
  <c r="C742" i="4"/>
  <c r="C744" i="4"/>
  <c r="C640" i="4"/>
  <c r="C835" i="4"/>
  <c r="C803" i="4"/>
  <c r="C787" i="4"/>
  <c r="C746" i="4"/>
  <c r="E693" i="4"/>
  <c r="F693" i="4" s="1"/>
  <c r="C648" i="4"/>
  <c r="E782" i="4"/>
  <c r="F782" i="4" s="1"/>
  <c r="E762" i="4"/>
  <c r="F762" i="4" s="1"/>
  <c r="E741" i="4"/>
  <c r="F741" i="4" s="1"/>
  <c r="C722" i="4"/>
  <c r="C720" i="4"/>
  <c r="E677" i="4"/>
  <c r="F677" i="4" s="1"/>
  <c r="C658" i="4"/>
  <c r="C656" i="4"/>
  <c r="C760" i="4"/>
  <c r="C714" i="4"/>
  <c r="C712" i="4"/>
  <c r="C630" i="4"/>
  <c r="C608" i="4"/>
  <c r="E790" i="4"/>
  <c r="F790" i="4" s="1"/>
  <c r="C778" i="4"/>
  <c r="E725" i="4"/>
  <c r="F725" i="4" s="1"/>
  <c r="C706" i="4"/>
  <c r="C704" i="4"/>
  <c r="C698" i="4"/>
  <c r="C696" i="4"/>
  <c r="E757" i="4"/>
  <c r="F757" i="4" s="1"/>
  <c r="C752" i="4"/>
  <c r="E709" i="4"/>
  <c r="F709" i="4" s="1"/>
  <c r="C690" i="4"/>
  <c r="C688" i="4"/>
  <c r="E701" i="4"/>
  <c r="F701" i="4" s="1"/>
  <c r="C682" i="4"/>
  <c r="C680" i="4"/>
  <c r="E628" i="4"/>
  <c r="F628" i="4" s="1"/>
  <c r="C616" i="4"/>
  <c r="E616" i="4" s="1"/>
  <c r="F616" i="4" s="1"/>
  <c r="C606" i="4"/>
  <c r="E606" i="4" s="1"/>
  <c r="F606" i="4" s="1"/>
  <c r="E592" i="4"/>
  <c r="F592" i="4" s="1"/>
  <c r="E560" i="4"/>
  <c r="F560" i="4" s="1"/>
  <c r="E530" i="4"/>
  <c r="F530" i="4" s="1"/>
  <c r="C522" i="4"/>
  <c r="C517" i="4"/>
  <c r="E510" i="4"/>
  <c r="F510" i="4" s="1"/>
  <c r="E442" i="4"/>
  <c r="F442" i="4" s="1"/>
  <c r="C294" i="4"/>
  <c r="C492" i="4"/>
  <c r="C460" i="4"/>
  <c r="E460" i="4"/>
  <c r="F460" i="4" s="1"/>
  <c r="E636" i="4"/>
  <c r="F636" i="4" s="1"/>
  <c r="E604" i="4"/>
  <c r="F604" i="4" s="1"/>
  <c r="E584" i="4"/>
  <c r="F584" i="4" s="1"/>
  <c r="C538" i="4"/>
  <c r="C352" i="4"/>
  <c r="C634" i="4"/>
  <c r="E634" i="4" s="1"/>
  <c r="F634" i="4" s="1"/>
  <c r="E624" i="4"/>
  <c r="F624" i="4" s="1"/>
  <c r="C612" i="4"/>
  <c r="E612" i="4" s="1"/>
  <c r="F612" i="4" s="1"/>
  <c r="C602" i="4"/>
  <c r="E602" i="4" s="1"/>
  <c r="F602" i="4" s="1"/>
  <c r="C600" i="4"/>
  <c r="E600" i="4" s="1"/>
  <c r="F600" i="4" s="1"/>
  <c r="E580" i="4"/>
  <c r="F580" i="4" s="1"/>
  <c r="E548" i="4"/>
  <c r="F548" i="4" s="1"/>
  <c r="C521" i="4"/>
  <c r="C514" i="4"/>
  <c r="C650" i="4"/>
  <c r="E650" i="4" s="1"/>
  <c r="F650" i="4" s="1"/>
  <c r="C642" i="4"/>
  <c r="E642" i="4" s="1"/>
  <c r="F642" i="4" s="1"/>
  <c r="C632" i="4"/>
  <c r="E632" i="4" s="1"/>
  <c r="F632" i="4" s="1"/>
  <c r="C622" i="4"/>
  <c r="E622" i="4" s="1"/>
  <c r="F622" i="4" s="1"/>
  <c r="C476" i="4"/>
  <c r="E620" i="4"/>
  <c r="F620" i="4" s="1"/>
  <c r="E568" i="4"/>
  <c r="F568" i="4" s="1"/>
  <c r="E535" i="4"/>
  <c r="F535" i="4" s="1"/>
  <c r="C513" i="4"/>
  <c r="E505" i="4"/>
  <c r="F505" i="4" s="1"/>
  <c r="E490" i="4"/>
  <c r="F490" i="4" s="1"/>
  <c r="E488" i="4"/>
  <c r="F488" i="4" s="1"/>
  <c r="E474" i="4"/>
  <c r="F474" i="4" s="1"/>
  <c r="E472" i="4"/>
  <c r="F472" i="4" s="1"/>
  <c r="E458" i="4"/>
  <c r="F458" i="4" s="1"/>
  <c r="E435" i="4"/>
  <c r="F435" i="4" s="1"/>
  <c r="E419" i="4"/>
  <c r="F419" i="4" s="1"/>
  <c r="E403" i="4"/>
  <c r="F403" i="4" s="1"/>
  <c r="C375" i="4"/>
  <c r="E375" i="4" s="1"/>
  <c r="F375" i="4" s="1"/>
  <c r="C327" i="4"/>
  <c r="C319" i="4"/>
  <c r="C234" i="4"/>
  <c r="C452" i="4"/>
  <c r="C444" i="4"/>
  <c r="C373" i="4"/>
  <c r="C344" i="4"/>
  <c r="C316" i="4"/>
  <c r="C311" i="4"/>
  <c r="E486" i="4"/>
  <c r="F486" i="4" s="1"/>
  <c r="E470" i="4"/>
  <c r="F470" i="4" s="1"/>
  <c r="E382" i="4"/>
  <c r="F382" i="4" s="1"/>
  <c r="C346" i="4"/>
  <c r="E506" i="4"/>
  <c r="F506" i="4" s="1"/>
  <c r="C439" i="4"/>
  <c r="C370" i="4"/>
  <c r="C360" i="4"/>
  <c r="C303" i="4"/>
  <c r="E509" i="4"/>
  <c r="F509" i="4" s="1"/>
  <c r="E501" i="4"/>
  <c r="F501" i="4" s="1"/>
  <c r="E498" i="4"/>
  <c r="F498" i="4" s="1"/>
  <c r="E496" i="4"/>
  <c r="F496" i="4" s="1"/>
  <c r="E482" i="4"/>
  <c r="F482" i="4" s="1"/>
  <c r="E480" i="4"/>
  <c r="F480" i="4" s="1"/>
  <c r="E464" i="4"/>
  <c r="F464" i="4" s="1"/>
  <c r="E427" i="4"/>
  <c r="F427" i="4" s="1"/>
  <c r="E411" i="4"/>
  <c r="F411" i="4" s="1"/>
  <c r="C386" i="4"/>
  <c r="E386" i="4" s="1"/>
  <c r="F386" i="4" s="1"/>
  <c r="E384" i="4"/>
  <c r="F384" i="4" s="1"/>
  <c r="C336" i="4"/>
  <c r="C451" i="4"/>
  <c r="C443" i="4"/>
  <c r="C362" i="4"/>
  <c r="C302" i="4"/>
  <c r="E494" i="4"/>
  <c r="F494" i="4" s="1"/>
  <c r="E478" i="4"/>
  <c r="F478" i="4" s="1"/>
  <c r="E462" i="4"/>
  <c r="F462" i="4" s="1"/>
  <c r="E431" i="4"/>
  <c r="F431" i="4" s="1"/>
  <c r="E415" i="4"/>
  <c r="F415" i="4" s="1"/>
  <c r="E390" i="4"/>
  <c r="F390" i="4" s="1"/>
  <c r="E388" i="4"/>
  <c r="F388" i="4" s="1"/>
  <c r="E359" i="4"/>
  <c r="F359" i="4" s="1"/>
  <c r="C357" i="4"/>
  <c r="E446" i="4"/>
  <c r="F446" i="4" s="1"/>
  <c r="E438" i="4"/>
  <c r="F438" i="4" s="1"/>
  <c r="E436" i="4"/>
  <c r="F436" i="4" s="1"/>
  <c r="E434" i="4"/>
  <c r="F434" i="4" s="1"/>
  <c r="E432" i="4"/>
  <c r="F432" i="4" s="1"/>
  <c r="E430" i="4"/>
  <c r="F430" i="4" s="1"/>
  <c r="E428" i="4"/>
  <c r="F428" i="4" s="1"/>
  <c r="E426" i="4"/>
  <c r="F426" i="4" s="1"/>
  <c r="E422" i="4"/>
  <c r="F422" i="4" s="1"/>
  <c r="E420" i="4"/>
  <c r="F420" i="4" s="1"/>
  <c r="E416" i="4"/>
  <c r="F416" i="4" s="1"/>
  <c r="E414" i="4"/>
  <c r="F414" i="4" s="1"/>
  <c r="E412" i="4"/>
  <c r="F412" i="4" s="1"/>
  <c r="E410" i="4"/>
  <c r="F410" i="4" s="1"/>
  <c r="E408" i="4"/>
  <c r="F408" i="4" s="1"/>
  <c r="E406" i="4"/>
  <c r="F406" i="4" s="1"/>
  <c r="E404" i="4"/>
  <c r="F404" i="4" s="1"/>
  <c r="E398" i="4"/>
  <c r="F398" i="4" s="1"/>
  <c r="E396" i="4"/>
  <c r="F396" i="4" s="1"/>
  <c r="E392" i="4"/>
  <c r="F392" i="4" s="1"/>
  <c r="E372" i="4"/>
  <c r="F372" i="4" s="1"/>
  <c r="C368" i="4"/>
  <c r="E343" i="4"/>
  <c r="F343" i="4" s="1"/>
  <c r="C341" i="4"/>
  <c r="C290" i="4"/>
  <c r="C282" i="4"/>
  <c r="C266" i="4"/>
  <c r="E449" i="4"/>
  <c r="F449" i="4" s="1"/>
  <c r="E441" i="4"/>
  <c r="F441" i="4" s="1"/>
  <c r="C365" i="4"/>
  <c r="C354" i="4"/>
  <c r="C338" i="4"/>
  <c r="C320" i="4"/>
  <c r="C157" i="4"/>
  <c r="C141" i="4"/>
  <c r="C125" i="4"/>
  <c r="C378" i="4"/>
  <c r="C376" i="4"/>
  <c r="E369" i="4"/>
  <c r="F369" i="4" s="1"/>
  <c r="C349" i="4"/>
  <c r="C324" i="4"/>
  <c r="C308" i="4"/>
  <c r="C301" i="4"/>
  <c r="E337" i="4"/>
  <c r="F337" i="4" s="1"/>
  <c r="C333" i="4"/>
  <c r="C286" i="4"/>
  <c r="C330" i="4"/>
  <c r="C328" i="4"/>
  <c r="C312" i="4"/>
  <c r="C297" i="4"/>
  <c r="E335" i="4"/>
  <c r="F335" i="4" s="1"/>
  <c r="E323" i="4"/>
  <c r="F323" i="4" s="1"/>
  <c r="E315" i="4"/>
  <c r="F315" i="4" s="1"/>
  <c r="E307" i="4"/>
  <c r="F307" i="4" s="1"/>
  <c r="E295" i="4"/>
  <c r="F295" i="4" s="1"/>
  <c r="C242" i="4"/>
  <c r="C210" i="4"/>
  <c r="C143" i="4"/>
  <c r="C127" i="4"/>
  <c r="C145" i="4"/>
  <c r="C129" i="4"/>
  <c r="E355" i="4"/>
  <c r="F355" i="4" s="1"/>
  <c r="E339" i="4"/>
  <c r="F339" i="4" s="1"/>
  <c r="C250" i="4"/>
  <c r="C218" i="4"/>
  <c r="C149" i="4"/>
  <c r="C133" i="4"/>
  <c r="C53" i="4"/>
  <c r="C258" i="4"/>
  <c r="C226" i="4"/>
  <c r="C151" i="4"/>
  <c r="C135" i="4"/>
  <c r="C55" i="4"/>
  <c r="C278" i="4"/>
  <c r="C153" i="4"/>
  <c r="C137" i="4"/>
  <c r="E293" i="4"/>
  <c r="F293" i="4" s="1"/>
  <c r="E289" i="4"/>
  <c r="F289" i="4" s="1"/>
  <c r="E285" i="4"/>
  <c r="F285" i="4" s="1"/>
  <c r="E281" i="4"/>
  <c r="F281" i="4" s="1"/>
  <c r="E277" i="4"/>
  <c r="F277" i="4" s="1"/>
  <c r="C79" i="4"/>
  <c r="C77" i="4"/>
  <c r="C69" i="4"/>
  <c r="C63" i="4"/>
  <c r="E57" i="4"/>
  <c r="F57" i="4" s="1"/>
  <c r="C268" i="4"/>
  <c r="E268" i="4" s="1"/>
  <c r="F268" i="4" s="1"/>
  <c r="C260" i="4"/>
  <c r="E260" i="4" s="1"/>
  <c r="F260" i="4" s="1"/>
  <c r="C252" i="4"/>
  <c r="E252" i="4" s="1"/>
  <c r="F252" i="4" s="1"/>
  <c r="C244" i="4"/>
  <c r="E244" i="4" s="1"/>
  <c r="F244" i="4" s="1"/>
  <c r="C236" i="4"/>
  <c r="E236" i="4" s="1"/>
  <c r="F236" i="4" s="1"/>
  <c r="C228" i="4"/>
  <c r="E228" i="4" s="1"/>
  <c r="F228" i="4" s="1"/>
  <c r="C220" i="4"/>
  <c r="E220" i="4" s="1"/>
  <c r="F220" i="4" s="1"/>
  <c r="C212" i="4"/>
  <c r="E212" i="4" s="1"/>
  <c r="F212" i="4" s="1"/>
  <c r="C204" i="4"/>
  <c r="E204" i="4" s="1"/>
  <c r="F204" i="4" s="1"/>
  <c r="C196" i="4"/>
  <c r="E196" i="4" s="1"/>
  <c r="F196" i="4" s="1"/>
  <c r="C188" i="4"/>
  <c r="E188" i="4" s="1"/>
  <c r="F188" i="4" s="1"/>
  <c r="C180" i="4"/>
  <c r="E180" i="4" s="1"/>
  <c r="F180" i="4" s="1"/>
  <c r="C175" i="4"/>
  <c r="E175" i="4" s="1"/>
  <c r="F175" i="4" s="1"/>
  <c r="E73" i="4"/>
  <c r="F73" i="4" s="1"/>
  <c r="C89" i="4"/>
  <c r="C87" i="4"/>
  <c r="C85" i="4"/>
  <c r="C202" i="4"/>
  <c r="E202" i="4" s="1"/>
  <c r="F202" i="4" s="1"/>
  <c r="C194" i="4"/>
  <c r="E194" i="4" s="1"/>
  <c r="F194" i="4" s="1"/>
  <c r="C186" i="4"/>
  <c r="E186" i="4" s="1"/>
  <c r="F186" i="4" s="1"/>
  <c r="E178" i="4"/>
  <c r="F178" i="4" s="1"/>
  <c r="C173" i="4"/>
  <c r="C169" i="4"/>
  <c r="C167" i="4"/>
  <c r="E167" i="4" s="1"/>
  <c r="F167" i="4" s="1"/>
  <c r="C97" i="4"/>
  <c r="C95" i="4"/>
  <c r="C93" i="4"/>
  <c r="C105" i="4"/>
  <c r="C103" i="4"/>
  <c r="C101" i="4"/>
  <c r="C165" i="4"/>
  <c r="C161" i="4"/>
  <c r="C113" i="4"/>
  <c r="C111" i="4"/>
  <c r="C109" i="4"/>
  <c r="C47" i="4"/>
  <c r="C45" i="4"/>
  <c r="C37" i="4"/>
  <c r="C121" i="4"/>
  <c r="C119" i="4"/>
  <c r="C117" i="4"/>
  <c r="E41" i="4"/>
  <c r="F41" i="4" s="1"/>
  <c r="E75" i="4"/>
  <c r="F75" i="4" s="1"/>
  <c r="E31" i="4"/>
  <c r="F31" i="4" s="1"/>
  <c r="E83" i="4"/>
  <c r="F83" i="4" s="1"/>
  <c r="E71" i="4"/>
  <c r="F71" i="4" s="1"/>
  <c r="E39" i="4"/>
  <c r="F39" i="4" s="1"/>
  <c r="E19" i="4"/>
  <c r="F19" i="4" s="1"/>
  <c r="E59" i="4"/>
  <c r="F59" i="4" s="1"/>
  <c r="E67" i="4"/>
  <c r="F67" i="4" s="1"/>
  <c r="E35" i="4"/>
  <c r="F35" i="4" s="1"/>
  <c r="E7" i="4"/>
  <c r="F7" i="4" s="1"/>
  <c r="E6" i="13"/>
  <c r="F6" i="13" s="1"/>
  <c r="C6" i="7"/>
  <c r="C6" i="5"/>
  <c r="C6" i="4"/>
  <c r="C6" i="3"/>
  <c r="E377" i="7" l="1"/>
  <c r="F377" i="7" s="1"/>
  <c r="E515" i="7"/>
  <c r="F515" i="7" s="1"/>
  <c r="E115" i="5"/>
  <c r="F115" i="5" s="1"/>
  <c r="E256" i="5"/>
  <c r="F256" i="5" s="1"/>
  <c r="E197" i="16"/>
  <c r="F197" i="16" s="1"/>
  <c r="E147" i="5"/>
  <c r="F147" i="5" s="1"/>
  <c r="E164" i="16"/>
  <c r="F164" i="16" s="1"/>
  <c r="E221" i="16"/>
  <c r="F221" i="16" s="1"/>
  <c r="E311" i="16"/>
  <c r="F311" i="16" s="1"/>
  <c r="E504" i="7"/>
  <c r="F504" i="7" s="1"/>
  <c r="E240" i="7"/>
  <c r="F240" i="7" s="1"/>
  <c r="E512" i="7"/>
  <c r="F512" i="7" s="1"/>
  <c r="E177" i="14"/>
  <c r="F177" i="14" s="1"/>
  <c r="E166" i="14"/>
  <c r="F166" i="14" s="1"/>
  <c r="E185" i="14"/>
  <c r="F185" i="14" s="1"/>
  <c r="I7" i="16"/>
  <c r="E330" i="16"/>
  <c r="F330" i="16" s="1"/>
  <c r="E181" i="16"/>
  <c r="F181" i="16" s="1"/>
  <c r="I8" i="16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I71" i="16" s="1"/>
  <c r="I72" i="16" s="1"/>
  <c r="I73" i="16" s="1"/>
  <c r="I74" i="16" s="1"/>
  <c r="I75" i="16" s="1"/>
  <c r="I76" i="16" s="1"/>
  <c r="I77" i="16" s="1"/>
  <c r="I78" i="16" s="1"/>
  <c r="I79" i="16" s="1"/>
  <c r="I80" i="16" s="1"/>
  <c r="I81" i="16" s="1"/>
  <c r="I82" i="16" s="1"/>
  <c r="I83" i="16" s="1"/>
  <c r="I84" i="16" s="1"/>
  <c r="I85" i="16" s="1"/>
  <c r="I86" i="16" s="1"/>
  <c r="I87" i="16" s="1"/>
  <c r="I88" i="16" s="1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I100" i="16" s="1"/>
  <c r="I101" i="16" s="1"/>
  <c r="I102" i="16" s="1"/>
  <c r="I103" i="16" s="1"/>
  <c r="I104" i="16" s="1"/>
  <c r="I105" i="16" s="1"/>
  <c r="I106" i="16" s="1"/>
  <c r="I107" i="16" s="1"/>
  <c r="I108" i="16" s="1"/>
  <c r="I109" i="16" s="1"/>
  <c r="I110" i="16" s="1"/>
  <c r="I111" i="16" s="1"/>
  <c r="I112" i="16" s="1"/>
  <c r="I113" i="16" s="1"/>
  <c r="I114" i="16" s="1"/>
  <c r="I115" i="16" s="1"/>
  <c r="I116" i="16" s="1"/>
  <c r="I117" i="16" s="1"/>
  <c r="I118" i="16" s="1"/>
  <c r="I119" i="16" s="1"/>
  <c r="I120" i="16" s="1"/>
  <c r="I121" i="16" s="1"/>
  <c r="I122" i="16" s="1"/>
  <c r="I123" i="16" s="1"/>
  <c r="I124" i="16" s="1"/>
  <c r="I125" i="16" s="1"/>
  <c r="I126" i="16" s="1"/>
  <c r="I127" i="16" s="1"/>
  <c r="I128" i="16" s="1"/>
  <c r="I129" i="16" s="1"/>
  <c r="I130" i="16" s="1"/>
  <c r="I131" i="16" s="1"/>
  <c r="I132" i="16" s="1"/>
  <c r="I133" i="16" s="1"/>
  <c r="I134" i="16" s="1"/>
  <c r="I135" i="16" s="1"/>
  <c r="I136" i="16" s="1"/>
  <c r="I137" i="16" s="1"/>
  <c r="I138" i="16" s="1"/>
  <c r="I139" i="16" s="1"/>
  <c r="I140" i="16" s="1"/>
  <c r="I141" i="16" s="1"/>
  <c r="I142" i="16" s="1"/>
  <c r="I143" i="16" s="1"/>
  <c r="I144" i="16" s="1"/>
  <c r="I145" i="16" s="1"/>
  <c r="I146" i="16" s="1"/>
  <c r="I147" i="16" s="1"/>
  <c r="I148" i="16" s="1"/>
  <c r="I149" i="16" s="1"/>
  <c r="I150" i="16" s="1"/>
  <c r="I151" i="16" s="1"/>
  <c r="I152" i="16" s="1"/>
  <c r="I153" i="16" s="1"/>
  <c r="I154" i="16" s="1"/>
  <c r="I155" i="16" s="1"/>
  <c r="I156" i="16" s="1"/>
  <c r="I157" i="16" s="1"/>
  <c r="I158" i="16" s="1"/>
  <c r="I159" i="16" s="1"/>
  <c r="I160" i="16" s="1"/>
  <c r="I161" i="16" s="1"/>
  <c r="I162" i="16" s="1"/>
  <c r="I163" i="16" s="1"/>
  <c r="I164" i="16" s="1"/>
  <c r="I165" i="16" s="1"/>
  <c r="I166" i="16" s="1"/>
  <c r="I167" i="16" s="1"/>
  <c r="I168" i="16" s="1"/>
  <c r="I169" i="16" s="1"/>
  <c r="I170" i="16" s="1"/>
  <c r="I171" i="16" s="1"/>
  <c r="I172" i="16" s="1"/>
  <c r="I173" i="16" s="1"/>
  <c r="I174" i="16" s="1"/>
  <c r="I175" i="16" s="1"/>
  <c r="I176" i="16" s="1"/>
  <c r="I177" i="16" s="1"/>
  <c r="I178" i="16" s="1"/>
  <c r="I179" i="16" s="1"/>
  <c r="I180" i="16" s="1"/>
  <c r="I181" i="16" s="1"/>
  <c r="I182" i="16" s="1"/>
  <c r="I183" i="16" s="1"/>
  <c r="I184" i="16" s="1"/>
  <c r="I185" i="16" s="1"/>
  <c r="I186" i="16" s="1"/>
  <c r="I187" i="16" s="1"/>
  <c r="I188" i="16" s="1"/>
  <c r="I189" i="16" s="1"/>
  <c r="I190" i="16" s="1"/>
  <c r="I191" i="16" s="1"/>
  <c r="I192" i="16" s="1"/>
  <c r="I193" i="16" s="1"/>
  <c r="I194" i="16" s="1"/>
  <c r="I195" i="16" s="1"/>
  <c r="I196" i="16" s="1"/>
  <c r="I197" i="16" s="1"/>
  <c r="I198" i="16" s="1"/>
  <c r="I199" i="16" s="1"/>
  <c r="I200" i="16" s="1"/>
  <c r="I201" i="16" s="1"/>
  <c r="I202" i="16" s="1"/>
  <c r="I203" i="16" s="1"/>
  <c r="I204" i="16" s="1"/>
  <c r="I205" i="16" s="1"/>
  <c r="I206" i="16" s="1"/>
  <c r="I207" i="16" s="1"/>
  <c r="I208" i="16" s="1"/>
  <c r="I209" i="16" s="1"/>
  <c r="I210" i="16" s="1"/>
  <c r="I211" i="16" s="1"/>
  <c r="I212" i="16" s="1"/>
  <c r="I213" i="16" s="1"/>
  <c r="I214" i="16" s="1"/>
  <c r="I215" i="16" s="1"/>
  <c r="I216" i="16" s="1"/>
  <c r="I217" i="16" s="1"/>
  <c r="I218" i="16" s="1"/>
  <c r="I219" i="16" s="1"/>
  <c r="I220" i="16" s="1"/>
  <c r="I221" i="16" s="1"/>
  <c r="I222" i="16" s="1"/>
  <c r="I223" i="16" s="1"/>
  <c r="I224" i="16" s="1"/>
  <c r="I225" i="16" s="1"/>
  <c r="I226" i="16" s="1"/>
  <c r="I227" i="16" s="1"/>
  <c r="I228" i="16" s="1"/>
  <c r="I229" i="16" s="1"/>
  <c r="I230" i="16" s="1"/>
  <c r="I231" i="16" s="1"/>
  <c r="I232" i="16" s="1"/>
  <c r="I233" i="16" s="1"/>
  <c r="I234" i="16" s="1"/>
  <c r="I235" i="16" s="1"/>
  <c r="I236" i="16" s="1"/>
  <c r="I237" i="16" s="1"/>
  <c r="I238" i="16" s="1"/>
  <c r="I239" i="16" s="1"/>
  <c r="I240" i="16" s="1"/>
  <c r="I241" i="16" s="1"/>
  <c r="I242" i="16" s="1"/>
  <c r="I243" i="16" s="1"/>
  <c r="I244" i="16" s="1"/>
  <c r="I245" i="16" s="1"/>
  <c r="I246" i="16" s="1"/>
  <c r="I247" i="16" s="1"/>
  <c r="I248" i="16" s="1"/>
  <c r="I249" i="16" s="1"/>
  <c r="I250" i="16" s="1"/>
  <c r="I251" i="16" s="1"/>
  <c r="I252" i="16" s="1"/>
  <c r="I253" i="16" s="1"/>
  <c r="I254" i="16" s="1"/>
  <c r="I255" i="16" s="1"/>
  <c r="I256" i="16" s="1"/>
  <c r="I257" i="16" s="1"/>
  <c r="I258" i="16" s="1"/>
  <c r="I259" i="16" s="1"/>
  <c r="I260" i="16" s="1"/>
  <c r="I261" i="16" s="1"/>
  <c r="I262" i="16" s="1"/>
  <c r="I263" i="16" s="1"/>
  <c r="I264" i="16" s="1"/>
  <c r="I265" i="16" s="1"/>
  <c r="I266" i="16" s="1"/>
  <c r="I267" i="16" s="1"/>
  <c r="I268" i="16" s="1"/>
  <c r="I269" i="16" s="1"/>
  <c r="I270" i="16" s="1"/>
  <c r="I271" i="16" s="1"/>
  <c r="I272" i="16" s="1"/>
  <c r="I273" i="16" s="1"/>
  <c r="I274" i="16" s="1"/>
  <c r="I275" i="16" s="1"/>
  <c r="I276" i="16" s="1"/>
  <c r="I277" i="16" s="1"/>
  <c r="I278" i="16" s="1"/>
  <c r="I279" i="16" s="1"/>
  <c r="I280" i="16" s="1"/>
  <c r="I281" i="16" s="1"/>
  <c r="I282" i="16" s="1"/>
  <c r="I283" i="16" s="1"/>
  <c r="I284" i="16" s="1"/>
  <c r="I285" i="16" s="1"/>
  <c r="I286" i="16" s="1"/>
  <c r="I287" i="16" s="1"/>
  <c r="I288" i="16" s="1"/>
  <c r="I289" i="16" s="1"/>
  <c r="I290" i="16" s="1"/>
  <c r="I291" i="16" s="1"/>
  <c r="I292" i="16" s="1"/>
  <c r="I293" i="16" s="1"/>
  <c r="I294" i="16" s="1"/>
  <c r="I295" i="16" s="1"/>
  <c r="I296" i="16" s="1"/>
  <c r="I297" i="16" s="1"/>
  <c r="I298" i="16" s="1"/>
  <c r="I299" i="16" s="1"/>
  <c r="I300" i="16" s="1"/>
  <c r="I301" i="16" s="1"/>
  <c r="I302" i="16" s="1"/>
  <c r="I303" i="16" s="1"/>
  <c r="I304" i="16" s="1"/>
  <c r="I305" i="16" s="1"/>
  <c r="I306" i="16" s="1"/>
  <c r="I307" i="16" s="1"/>
  <c r="I308" i="16" s="1"/>
  <c r="I309" i="16" s="1"/>
  <c r="I310" i="16" s="1"/>
  <c r="I311" i="16" s="1"/>
  <c r="I312" i="16" s="1"/>
  <c r="I313" i="16" s="1"/>
  <c r="I314" i="16" s="1"/>
  <c r="I315" i="16" s="1"/>
  <c r="I316" i="16" s="1"/>
  <c r="I317" i="16" s="1"/>
  <c r="I318" i="16" s="1"/>
  <c r="I319" i="16" s="1"/>
  <c r="I320" i="16" s="1"/>
  <c r="I321" i="16" s="1"/>
  <c r="I322" i="16" s="1"/>
  <c r="I323" i="16" s="1"/>
  <c r="I324" i="16" s="1"/>
  <c r="I325" i="16" s="1"/>
  <c r="I326" i="16" s="1"/>
  <c r="I327" i="16" s="1"/>
  <c r="I328" i="16" s="1"/>
  <c r="I329" i="16" s="1"/>
  <c r="I330" i="16" s="1"/>
  <c r="I331" i="16" s="1"/>
  <c r="I332" i="16" s="1"/>
  <c r="I333" i="16" s="1"/>
  <c r="I334" i="16" s="1"/>
  <c r="I335" i="16" s="1"/>
  <c r="I336" i="16" s="1"/>
  <c r="I337" i="16" s="1"/>
  <c r="I338" i="16" s="1"/>
  <c r="I339" i="16" s="1"/>
  <c r="I340" i="16" s="1"/>
  <c r="I341" i="16" s="1"/>
  <c r="I342" i="16" s="1"/>
  <c r="I343" i="16" s="1"/>
  <c r="I344" i="16" s="1"/>
  <c r="I345" i="16" s="1"/>
  <c r="I346" i="16" s="1"/>
  <c r="I347" i="16" s="1"/>
  <c r="I348" i="16" s="1"/>
  <c r="I349" i="16" s="1"/>
  <c r="I350" i="16" s="1"/>
  <c r="I351" i="16" s="1"/>
  <c r="I352" i="16" s="1"/>
  <c r="I353" i="16" s="1"/>
  <c r="I354" i="16" s="1"/>
  <c r="I355" i="16" s="1"/>
  <c r="I356" i="16" s="1"/>
  <c r="I357" i="16" s="1"/>
  <c r="I358" i="16" s="1"/>
  <c r="I359" i="16" s="1"/>
  <c r="I360" i="16" s="1"/>
  <c r="I361" i="16" s="1"/>
  <c r="I362" i="16" s="1"/>
  <c r="I363" i="16" s="1"/>
  <c r="I364" i="16" s="1"/>
  <c r="I365" i="16" s="1"/>
  <c r="I366" i="16" s="1"/>
  <c r="I367" i="16" s="1"/>
  <c r="I368" i="16" s="1"/>
  <c r="I369" i="16" s="1"/>
  <c r="I370" i="16" s="1"/>
  <c r="I371" i="16" s="1"/>
  <c r="I372" i="16" s="1"/>
  <c r="I373" i="16" s="1"/>
  <c r="I374" i="16" s="1"/>
  <c r="I375" i="16" s="1"/>
  <c r="I376" i="16" s="1"/>
  <c r="I377" i="16" s="1"/>
  <c r="I378" i="16" s="1"/>
  <c r="I379" i="16" s="1"/>
  <c r="I380" i="16" s="1"/>
  <c r="I381" i="16" s="1"/>
  <c r="I382" i="16" s="1"/>
  <c r="I383" i="16" s="1"/>
  <c r="I384" i="16" s="1"/>
  <c r="I385" i="16" s="1"/>
  <c r="I386" i="16" s="1"/>
  <c r="I387" i="16" s="1"/>
  <c r="I388" i="16" s="1"/>
  <c r="I389" i="16" s="1"/>
  <c r="I390" i="16" s="1"/>
  <c r="I391" i="16" s="1"/>
  <c r="I392" i="16" s="1"/>
  <c r="I393" i="16" s="1"/>
  <c r="I394" i="16" s="1"/>
  <c r="I395" i="16" s="1"/>
  <c r="I396" i="16" s="1"/>
  <c r="I397" i="16" s="1"/>
  <c r="I398" i="16" s="1"/>
  <c r="I399" i="16" s="1"/>
  <c r="I400" i="16" s="1"/>
  <c r="I401" i="16" s="1"/>
  <c r="I402" i="16" s="1"/>
  <c r="I403" i="16" s="1"/>
  <c r="I404" i="16" s="1"/>
  <c r="I405" i="16" s="1"/>
  <c r="I406" i="16" s="1"/>
  <c r="I407" i="16" s="1"/>
  <c r="I408" i="16" s="1"/>
  <c r="I409" i="16" s="1"/>
  <c r="I410" i="16" s="1"/>
  <c r="I411" i="16" s="1"/>
  <c r="I412" i="16" s="1"/>
  <c r="I413" i="16" s="1"/>
  <c r="I414" i="16" s="1"/>
  <c r="I415" i="16" s="1"/>
  <c r="I416" i="16" s="1"/>
  <c r="I417" i="16" s="1"/>
  <c r="I418" i="16" s="1"/>
  <c r="I419" i="16" s="1"/>
  <c r="I420" i="16" s="1"/>
  <c r="I421" i="16" s="1"/>
  <c r="I422" i="16" s="1"/>
  <c r="I423" i="16" s="1"/>
  <c r="I424" i="16" s="1"/>
  <c r="I425" i="16" s="1"/>
  <c r="I426" i="16" s="1"/>
  <c r="I427" i="16" s="1"/>
  <c r="I428" i="16" s="1"/>
  <c r="I429" i="16" s="1"/>
  <c r="I430" i="16" s="1"/>
  <c r="I431" i="16" s="1"/>
  <c r="I432" i="16" s="1"/>
  <c r="I433" i="16" s="1"/>
  <c r="I434" i="16" s="1"/>
  <c r="I435" i="16" s="1"/>
  <c r="I436" i="16" s="1"/>
  <c r="I437" i="16" s="1"/>
  <c r="I438" i="16" s="1"/>
  <c r="I439" i="16" s="1"/>
  <c r="I440" i="16" s="1"/>
  <c r="I441" i="16" s="1"/>
  <c r="I442" i="16" s="1"/>
  <c r="I443" i="16" s="1"/>
  <c r="I444" i="16" s="1"/>
  <c r="I445" i="16" s="1"/>
  <c r="I446" i="16" s="1"/>
  <c r="I447" i="16" s="1"/>
  <c r="I448" i="16" s="1"/>
  <c r="I449" i="16" s="1"/>
  <c r="I450" i="16" s="1"/>
  <c r="I451" i="16" s="1"/>
  <c r="I452" i="16" s="1"/>
  <c r="I453" i="16" s="1"/>
  <c r="I454" i="16" s="1"/>
  <c r="I455" i="16" s="1"/>
  <c r="I456" i="16" s="1"/>
  <c r="I457" i="16" s="1"/>
  <c r="I458" i="16" s="1"/>
  <c r="I459" i="16" s="1"/>
  <c r="I460" i="16" s="1"/>
  <c r="I461" i="16" s="1"/>
  <c r="I462" i="16" s="1"/>
  <c r="I463" i="16" s="1"/>
  <c r="E359" i="7"/>
  <c r="F359" i="7" s="1"/>
  <c r="E556" i="7"/>
  <c r="F556" i="7" s="1"/>
  <c r="E183" i="7"/>
  <c r="F183" i="7" s="1"/>
  <c r="E290" i="7"/>
  <c r="F290" i="7" s="1"/>
  <c r="E483" i="7"/>
  <c r="F483" i="7" s="1"/>
  <c r="E185" i="7"/>
  <c r="F185" i="7" s="1"/>
  <c r="E155" i="7"/>
  <c r="F155" i="7" s="1"/>
  <c r="E481" i="7"/>
  <c r="F481" i="7" s="1"/>
  <c r="E177" i="7"/>
  <c r="F177" i="7" s="1"/>
  <c r="E489" i="7"/>
  <c r="F489" i="7" s="1"/>
  <c r="E280" i="7"/>
  <c r="F280" i="7" s="1"/>
  <c r="E605" i="7"/>
  <c r="F605" i="7" s="1"/>
  <c r="E320" i="7"/>
  <c r="F320" i="7" s="1"/>
  <c r="E216" i="7"/>
  <c r="F216" i="7" s="1"/>
  <c r="E590" i="7"/>
  <c r="F590" i="7" s="1"/>
  <c r="E309" i="7"/>
  <c r="F309" i="7" s="1"/>
  <c r="E344" i="7"/>
  <c r="F344" i="7" s="1"/>
  <c r="E274" i="7"/>
  <c r="F274" i="7" s="1"/>
  <c r="E564" i="7"/>
  <c r="F564" i="7" s="1"/>
  <c r="E698" i="7"/>
  <c r="F698" i="7" s="1"/>
  <c r="E493" i="7"/>
  <c r="F493" i="7" s="1"/>
  <c r="E380" i="7"/>
  <c r="F380" i="7" s="1"/>
  <c r="E51" i="7"/>
  <c r="F51" i="7" s="1"/>
  <c r="E457" i="7"/>
  <c r="F457" i="7" s="1"/>
  <c r="E55" i="7"/>
  <c r="F55" i="7" s="1"/>
  <c r="E357" i="7"/>
  <c r="F357" i="7" s="1"/>
  <c r="E486" i="7"/>
  <c r="F486" i="7" s="1"/>
  <c r="E171" i="7"/>
  <c r="F171" i="7" s="1"/>
  <c r="E198" i="7"/>
  <c r="F198" i="7" s="1"/>
  <c r="E225" i="7"/>
  <c r="F225" i="7" s="1"/>
  <c r="E262" i="7"/>
  <c r="F262" i="7" s="1"/>
  <c r="E356" i="7"/>
  <c r="F356" i="7" s="1"/>
  <c r="E423" i="7"/>
  <c r="F423" i="7" s="1"/>
  <c r="E248" i="7"/>
  <c r="F248" i="7" s="1"/>
  <c r="E333" i="7"/>
  <c r="F333" i="7" s="1"/>
  <c r="E230" i="7"/>
  <c r="F230" i="7" s="1"/>
  <c r="E257" i="7"/>
  <c r="F257" i="7" s="1"/>
  <c r="E173" i="7"/>
  <c r="F173" i="7" s="1"/>
  <c r="E301" i="7"/>
  <c r="F301" i="7" s="1"/>
  <c r="E339" i="7"/>
  <c r="F339" i="7" s="1"/>
  <c r="E237" i="7"/>
  <c r="F237" i="7" s="1"/>
  <c r="E418" i="7"/>
  <c r="F418" i="7" s="1"/>
  <c r="E464" i="7"/>
  <c r="F464" i="7" s="1"/>
  <c r="E15" i="7"/>
  <c r="F15" i="7" s="1"/>
  <c r="E35" i="7"/>
  <c r="F35" i="7" s="1"/>
  <c r="E67" i="7"/>
  <c r="F67" i="7" s="1"/>
  <c r="E147" i="7"/>
  <c r="F147" i="7" s="1"/>
  <c r="E442" i="7"/>
  <c r="F442" i="7" s="1"/>
  <c r="E420" i="7"/>
  <c r="F420" i="7" s="1"/>
  <c r="E412" i="7"/>
  <c r="F412" i="7" s="1"/>
  <c r="E521" i="7"/>
  <c r="F521" i="7" s="1"/>
  <c r="E242" i="7"/>
  <c r="F242" i="7" s="1"/>
  <c r="E261" i="7"/>
  <c r="F261" i="7" s="1"/>
  <c r="E349" i="7"/>
  <c r="F349" i="7" s="1"/>
  <c r="E400" i="7"/>
  <c r="F400" i="7" s="1"/>
  <c r="E452" i="7"/>
  <c r="F452" i="7" s="1"/>
  <c r="E340" i="7"/>
  <c r="F340" i="7" s="1"/>
  <c r="E689" i="7"/>
  <c r="F689" i="7" s="1"/>
  <c r="E551" i="7"/>
  <c r="F551" i="7" s="1"/>
  <c r="E507" i="7"/>
  <c r="F507" i="7" s="1"/>
  <c r="E468" i="7"/>
  <c r="F468" i="7" s="1"/>
  <c r="E397" i="7"/>
  <c r="F397" i="7" s="1"/>
  <c r="I8" i="7"/>
  <c r="E407" i="7"/>
  <c r="F407" i="7" s="1"/>
  <c r="E385" i="7"/>
  <c r="F385" i="7" s="1"/>
  <c r="E543" i="7"/>
  <c r="F543" i="7" s="1"/>
  <c r="E361" i="7"/>
  <c r="F361" i="7" s="1"/>
  <c r="E444" i="7"/>
  <c r="F444" i="7" s="1"/>
  <c r="E224" i="7"/>
  <c r="F224" i="7" s="1"/>
  <c r="E208" i="7"/>
  <c r="F208" i="7" s="1"/>
  <c r="I9" i="7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I233" i="7" s="1"/>
  <c r="I234" i="7" s="1"/>
  <c r="I235" i="7" s="1"/>
  <c r="I236" i="7" s="1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  <c r="I258" i="7" s="1"/>
  <c r="I259" i="7" s="1"/>
  <c r="I260" i="7" s="1"/>
  <c r="I261" i="7" s="1"/>
  <c r="I262" i="7" s="1"/>
  <c r="I263" i="7" s="1"/>
  <c r="I264" i="7" s="1"/>
  <c r="I265" i="7" s="1"/>
  <c r="I266" i="7" s="1"/>
  <c r="I267" i="7" s="1"/>
  <c r="I268" i="7" s="1"/>
  <c r="I269" i="7" s="1"/>
  <c r="I270" i="7" s="1"/>
  <c r="I271" i="7" s="1"/>
  <c r="I272" i="7" s="1"/>
  <c r="I273" i="7" s="1"/>
  <c r="I274" i="7" s="1"/>
  <c r="I275" i="7" s="1"/>
  <c r="I276" i="7" s="1"/>
  <c r="I277" i="7" s="1"/>
  <c r="I278" i="7" s="1"/>
  <c r="I279" i="7" s="1"/>
  <c r="I280" i="7" s="1"/>
  <c r="I281" i="7" s="1"/>
  <c r="I282" i="7" s="1"/>
  <c r="I283" i="7" s="1"/>
  <c r="I284" i="7" s="1"/>
  <c r="I285" i="7" s="1"/>
  <c r="I286" i="7" s="1"/>
  <c r="I287" i="7" s="1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 s="1"/>
  <c r="I304" i="7" s="1"/>
  <c r="I305" i="7" s="1"/>
  <c r="I306" i="7" s="1"/>
  <c r="I307" i="7" s="1"/>
  <c r="I308" i="7" s="1"/>
  <c r="I309" i="7" s="1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24" i="7" s="1"/>
  <c r="I325" i="7" s="1"/>
  <c r="I326" i="7" s="1"/>
  <c r="I327" i="7" s="1"/>
  <c r="I328" i="7" s="1"/>
  <c r="I329" i="7" s="1"/>
  <c r="I330" i="7" s="1"/>
  <c r="I331" i="7" s="1"/>
  <c r="I332" i="7" s="1"/>
  <c r="I333" i="7" s="1"/>
  <c r="I334" i="7" s="1"/>
  <c r="I335" i="7" s="1"/>
  <c r="I336" i="7" s="1"/>
  <c r="I337" i="7" s="1"/>
  <c r="I338" i="7" s="1"/>
  <c r="I339" i="7" s="1"/>
  <c r="I340" i="7" s="1"/>
  <c r="I341" i="7" s="1"/>
  <c r="I342" i="7" s="1"/>
  <c r="I343" i="7" s="1"/>
  <c r="I344" i="7" s="1"/>
  <c r="I345" i="7" s="1"/>
  <c r="I346" i="7" s="1"/>
  <c r="I347" i="7" s="1"/>
  <c r="I348" i="7" s="1"/>
  <c r="I349" i="7" s="1"/>
  <c r="I350" i="7" s="1"/>
  <c r="I351" i="7" s="1"/>
  <c r="I352" i="7" s="1"/>
  <c r="I353" i="7" s="1"/>
  <c r="I354" i="7" s="1"/>
  <c r="I355" i="7" s="1"/>
  <c r="I356" i="7" s="1"/>
  <c r="I357" i="7" s="1"/>
  <c r="I358" i="7" s="1"/>
  <c r="I359" i="7" s="1"/>
  <c r="I360" i="7" s="1"/>
  <c r="I361" i="7" s="1"/>
  <c r="I362" i="7" s="1"/>
  <c r="I363" i="7" s="1"/>
  <c r="I364" i="7" s="1"/>
  <c r="I365" i="7" s="1"/>
  <c r="I366" i="7" s="1"/>
  <c r="I367" i="7" s="1"/>
  <c r="I368" i="7" s="1"/>
  <c r="I369" i="7" s="1"/>
  <c r="I370" i="7" s="1"/>
  <c r="I371" i="7" s="1"/>
  <c r="I372" i="7" s="1"/>
  <c r="I373" i="7" s="1"/>
  <c r="I374" i="7" s="1"/>
  <c r="I375" i="7" s="1"/>
  <c r="I376" i="7" s="1"/>
  <c r="I377" i="7" s="1"/>
  <c r="I378" i="7" s="1"/>
  <c r="I379" i="7" s="1"/>
  <c r="I380" i="7" s="1"/>
  <c r="I381" i="7" s="1"/>
  <c r="I382" i="7" s="1"/>
  <c r="I383" i="7" s="1"/>
  <c r="I384" i="7" s="1"/>
  <c r="I385" i="7" s="1"/>
  <c r="I386" i="7" s="1"/>
  <c r="I387" i="7" s="1"/>
  <c r="I388" i="7" s="1"/>
  <c r="I389" i="7" s="1"/>
  <c r="I390" i="7" s="1"/>
  <c r="I391" i="7" s="1"/>
  <c r="I392" i="7" s="1"/>
  <c r="I393" i="7" s="1"/>
  <c r="I394" i="7" s="1"/>
  <c r="I395" i="7" s="1"/>
  <c r="I396" i="7" s="1"/>
  <c r="I397" i="7" s="1"/>
  <c r="I398" i="7" s="1"/>
  <c r="I399" i="7" s="1"/>
  <c r="I400" i="7" s="1"/>
  <c r="I401" i="7" s="1"/>
  <c r="I402" i="7" s="1"/>
  <c r="I403" i="7" s="1"/>
  <c r="I404" i="7" s="1"/>
  <c r="I405" i="7" s="1"/>
  <c r="I406" i="7" s="1"/>
  <c r="I407" i="7" s="1"/>
  <c r="I408" i="7" s="1"/>
  <c r="I409" i="7" s="1"/>
  <c r="I410" i="7" s="1"/>
  <c r="I411" i="7" s="1"/>
  <c r="I412" i="7" s="1"/>
  <c r="I413" i="7" s="1"/>
  <c r="I414" i="7" s="1"/>
  <c r="I415" i="7" s="1"/>
  <c r="I416" i="7" s="1"/>
  <c r="I417" i="7" s="1"/>
  <c r="I418" i="7" s="1"/>
  <c r="I419" i="7" s="1"/>
  <c r="I420" i="7" s="1"/>
  <c r="I421" i="7" s="1"/>
  <c r="I422" i="7" s="1"/>
  <c r="I423" i="7" s="1"/>
  <c r="I424" i="7" s="1"/>
  <c r="I425" i="7" s="1"/>
  <c r="I426" i="7" s="1"/>
  <c r="I427" i="7" s="1"/>
  <c r="I428" i="7" s="1"/>
  <c r="I429" i="7" s="1"/>
  <c r="I430" i="7" s="1"/>
  <c r="I431" i="7" s="1"/>
  <c r="I432" i="7" s="1"/>
  <c r="I433" i="7" s="1"/>
  <c r="I434" i="7" s="1"/>
  <c r="I435" i="7" s="1"/>
  <c r="I436" i="7" s="1"/>
  <c r="I437" i="7" s="1"/>
  <c r="I438" i="7" s="1"/>
  <c r="I439" i="7" s="1"/>
  <c r="I440" i="7" s="1"/>
  <c r="I441" i="7" s="1"/>
  <c r="I442" i="7" s="1"/>
  <c r="I443" i="7" s="1"/>
  <c r="I444" i="7" s="1"/>
  <c r="I445" i="7" s="1"/>
  <c r="I446" i="7" s="1"/>
  <c r="I447" i="7" s="1"/>
  <c r="I448" i="7" s="1"/>
  <c r="I449" i="7" s="1"/>
  <c r="I450" i="7" s="1"/>
  <c r="I451" i="7" s="1"/>
  <c r="I452" i="7" s="1"/>
  <c r="I453" i="7" s="1"/>
  <c r="I454" i="7" s="1"/>
  <c r="I455" i="7" s="1"/>
  <c r="I456" i="7" s="1"/>
  <c r="I457" i="7" s="1"/>
  <c r="I458" i="7" s="1"/>
  <c r="I459" i="7" s="1"/>
  <c r="I460" i="7" s="1"/>
  <c r="I461" i="7" s="1"/>
  <c r="I462" i="7" s="1"/>
  <c r="I463" i="7" s="1"/>
  <c r="I464" i="7" s="1"/>
  <c r="I465" i="7" s="1"/>
  <c r="I466" i="7" s="1"/>
  <c r="I467" i="7" s="1"/>
  <c r="I468" i="7" s="1"/>
  <c r="I469" i="7" s="1"/>
  <c r="I470" i="7" s="1"/>
  <c r="I471" i="7" s="1"/>
  <c r="I472" i="7" s="1"/>
  <c r="I473" i="7" s="1"/>
  <c r="I474" i="7" s="1"/>
  <c r="I475" i="7" s="1"/>
  <c r="I476" i="7" s="1"/>
  <c r="I477" i="7" s="1"/>
  <c r="I478" i="7" s="1"/>
  <c r="I479" i="7" s="1"/>
  <c r="I480" i="7" s="1"/>
  <c r="I481" i="7" s="1"/>
  <c r="I482" i="7" s="1"/>
  <c r="I483" i="7" s="1"/>
  <c r="I484" i="7" s="1"/>
  <c r="I485" i="7" s="1"/>
  <c r="I486" i="7" s="1"/>
  <c r="I487" i="7" s="1"/>
  <c r="I488" i="7" s="1"/>
  <c r="I489" i="7" s="1"/>
  <c r="I490" i="7" s="1"/>
  <c r="I491" i="7" s="1"/>
  <c r="I492" i="7" s="1"/>
  <c r="I493" i="7" s="1"/>
  <c r="I494" i="7" s="1"/>
  <c r="I495" i="7" s="1"/>
  <c r="I496" i="7" s="1"/>
  <c r="I497" i="7" s="1"/>
  <c r="I498" i="7" s="1"/>
  <c r="I499" i="7" s="1"/>
  <c r="I500" i="7" s="1"/>
  <c r="I501" i="7" s="1"/>
  <c r="I502" i="7" s="1"/>
  <c r="I503" i="7" s="1"/>
  <c r="I504" i="7" s="1"/>
  <c r="I505" i="7" s="1"/>
  <c r="I506" i="7" s="1"/>
  <c r="I507" i="7" s="1"/>
  <c r="I508" i="7" s="1"/>
  <c r="I509" i="7" s="1"/>
  <c r="I510" i="7" s="1"/>
  <c r="I511" i="7" s="1"/>
  <c r="I512" i="7" s="1"/>
  <c r="I513" i="7" s="1"/>
  <c r="I514" i="7" s="1"/>
  <c r="I515" i="7" s="1"/>
  <c r="I516" i="7" s="1"/>
  <c r="I517" i="7" s="1"/>
  <c r="I518" i="7" s="1"/>
  <c r="I519" i="7" s="1"/>
  <c r="I520" i="7" s="1"/>
  <c r="I521" i="7" s="1"/>
  <c r="I522" i="7" s="1"/>
  <c r="I523" i="7" s="1"/>
  <c r="I524" i="7" s="1"/>
  <c r="I525" i="7" s="1"/>
  <c r="I526" i="7" s="1"/>
  <c r="I527" i="7" s="1"/>
  <c r="I528" i="7" s="1"/>
  <c r="I529" i="7" s="1"/>
  <c r="I530" i="7" s="1"/>
  <c r="I531" i="7" s="1"/>
  <c r="I532" i="7" s="1"/>
  <c r="I533" i="7" s="1"/>
  <c r="I534" i="7" s="1"/>
  <c r="I535" i="7" s="1"/>
  <c r="I536" i="7" s="1"/>
  <c r="I537" i="7" s="1"/>
  <c r="I538" i="7" s="1"/>
  <c r="I539" i="7" s="1"/>
  <c r="I540" i="7" s="1"/>
  <c r="I541" i="7" s="1"/>
  <c r="I542" i="7" s="1"/>
  <c r="I543" i="7" s="1"/>
  <c r="I544" i="7" s="1"/>
  <c r="I545" i="7" s="1"/>
  <c r="I546" i="7" s="1"/>
  <c r="I547" i="7" s="1"/>
  <c r="I548" i="7" s="1"/>
  <c r="I549" i="7" s="1"/>
  <c r="I550" i="7" s="1"/>
  <c r="I551" i="7" s="1"/>
  <c r="I552" i="7" s="1"/>
  <c r="I553" i="7" s="1"/>
  <c r="I554" i="7" s="1"/>
  <c r="I555" i="7" s="1"/>
  <c r="I556" i="7" s="1"/>
  <c r="I557" i="7" s="1"/>
  <c r="I558" i="7" s="1"/>
  <c r="I559" i="7" s="1"/>
  <c r="I560" i="7" s="1"/>
  <c r="I561" i="7" s="1"/>
  <c r="I562" i="7" s="1"/>
  <c r="I563" i="7" s="1"/>
  <c r="I564" i="7" s="1"/>
  <c r="I565" i="7" s="1"/>
  <c r="I566" i="7" s="1"/>
  <c r="I567" i="7" s="1"/>
  <c r="I568" i="7" s="1"/>
  <c r="I569" i="7" s="1"/>
  <c r="I570" i="7" s="1"/>
  <c r="I571" i="7" s="1"/>
  <c r="I572" i="7" s="1"/>
  <c r="I573" i="7" s="1"/>
  <c r="I574" i="7" s="1"/>
  <c r="I575" i="7" s="1"/>
  <c r="I576" i="7" s="1"/>
  <c r="I577" i="7" s="1"/>
  <c r="I578" i="7" s="1"/>
  <c r="I579" i="7" s="1"/>
  <c r="I580" i="7" s="1"/>
  <c r="I581" i="7" s="1"/>
  <c r="I582" i="7" s="1"/>
  <c r="I583" i="7" s="1"/>
  <c r="I584" i="7" s="1"/>
  <c r="I585" i="7" s="1"/>
  <c r="I586" i="7" s="1"/>
  <c r="I587" i="7" s="1"/>
  <c r="I588" i="7" s="1"/>
  <c r="I589" i="7" s="1"/>
  <c r="I590" i="7" s="1"/>
  <c r="I591" i="7" s="1"/>
  <c r="I592" i="7" s="1"/>
  <c r="I593" i="7" s="1"/>
  <c r="I594" i="7" s="1"/>
  <c r="I595" i="7" s="1"/>
  <c r="I596" i="7" s="1"/>
  <c r="I597" i="7" s="1"/>
  <c r="I598" i="7" s="1"/>
  <c r="I599" i="7" s="1"/>
  <c r="I600" i="7" s="1"/>
  <c r="I601" i="7" s="1"/>
  <c r="I602" i="7" s="1"/>
  <c r="I603" i="7" s="1"/>
  <c r="I604" i="7" s="1"/>
  <c r="I605" i="7" s="1"/>
  <c r="I606" i="7" s="1"/>
  <c r="I607" i="7" s="1"/>
  <c r="I608" i="7" s="1"/>
  <c r="I609" i="7" s="1"/>
  <c r="I610" i="7" s="1"/>
  <c r="I611" i="7" s="1"/>
  <c r="I612" i="7" s="1"/>
  <c r="I613" i="7" s="1"/>
  <c r="I614" i="7" s="1"/>
  <c r="I615" i="7" s="1"/>
  <c r="I616" i="7" s="1"/>
  <c r="I617" i="7" s="1"/>
  <c r="I618" i="7" s="1"/>
  <c r="I619" i="7" s="1"/>
  <c r="I620" i="7" s="1"/>
  <c r="I621" i="7" s="1"/>
  <c r="I622" i="7" s="1"/>
  <c r="I623" i="7" s="1"/>
  <c r="I624" i="7" s="1"/>
  <c r="I625" i="7" s="1"/>
  <c r="I626" i="7" s="1"/>
  <c r="I627" i="7" s="1"/>
  <c r="I628" i="7" s="1"/>
  <c r="I629" i="7" s="1"/>
  <c r="I630" i="7" s="1"/>
  <c r="I631" i="7" s="1"/>
  <c r="I632" i="7" s="1"/>
  <c r="I633" i="7" s="1"/>
  <c r="I634" i="7" s="1"/>
  <c r="I635" i="7" s="1"/>
  <c r="I636" i="7" s="1"/>
  <c r="I637" i="7" s="1"/>
  <c r="I638" i="7" s="1"/>
  <c r="I639" i="7" s="1"/>
  <c r="I640" i="7" s="1"/>
  <c r="I641" i="7" s="1"/>
  <c r="I642" i="7" s="1"/>
  <c r="I643" i="7" s="1"/>
  <c r="I644" i="7" s="1"/>
  <c r="I645" i="7" s="1"/>
  <c r="I646" i="7" s="1"/>
  <c r="I647" i="7" s="1"/>
  <c r="I648" i="7" s="1"/>
  <c r="I649" i="7" s="1"/>
  <c r="I650" i="7" s="1"/>
  <c r="I651" i="7" s="1"/>
  <c r="I652" i="7" s="1"/>
  <c r="I653" i="7" s="1"/>
  <c r="I654" i="7" s="1"/>
  <c r="I655" i="7" s="1"/>
  <c r="I656" i="7" s="1"/>
  <c r="I657" i="7" s="1"/>
  <c r="I658" i="7" s="1"/>
  <c r="I659" i="7" s="1"/>
  <c r="I660" i="7" s="1"/>
  <c r="I661" i="7" s="1"/>
  <c r="I662" i="7" s="1"/>
  <c r="I663" i="7" s="1"/>
  <c r="I664" i="7" s="1"/>
  <c r="I665" i="7" s="1"/>
  <c r="I666" i="7" s="1"/>
  <c r="I667" i="7" s="1"/>
  <c r="I668" i="7" s="1"/>
  <c r="I669" i="7" s="1"/>
  <c r="I670" i="7" s="1"/>
  <c r="I671" i="7" s="1"/>
  <c r="I672" i="7" s="1"/>
  <c r="I673" i="7" s="1"/>
  <c r="I674" i="7" s="1"/>
  <c r="I675" i="7" s="1"/>
  <c r="I676" i="7" s="1"/>
  <c r="I677" i="7" s="1"/>
  <c r="I678" i="7" s="1"/>
  <c r="I679" i="7" s="1"/>
  <c r="I680" i="7" s="1"/>
  <c r="I681" i="7" s="1"/>
  <c r="I682" i="7" s="1"/>
  <c r="I683" i="7" s="1"/>
  <c r="I684" i="7" s="1"/>
  <c r="I685" i="7" s="1"/>
  <c r="I686" i="7" s="1"/>
  <c r="I687" i="7" s="1"/>
  <c r="I688" i="7" s="1"/>
  <c r="I689" i="7" s="1"/>
  <c r="I690" i="7" s="1"/>
  <c r="I691" i="7" s="1"/>
  <c r="I692" i="7" s="1"/>
  <c r="I693" i="7" s="1"/>
  <c r="I694" i="7" s="1"/>
  <c r="I695" i="7" s="1"/>
  <c r="I696" i="7" s="1"/>
  <c r="I697" i="7" s="1"/>
  <c r="I698" i="7" s="1"/>
  <c r="I699" i="7" s="1"/>
  <c r="I700" i="7" s="1"/>
  <c r="I701" i="7" s="1"/>
  <c r="I702" i="7" s="1"/>
  <c r="I703" i="7" s="1"/>
  <c r="I704" i="7" s="1"/>
  <c r="I705" i="7" s="1"/>
  <c r="I706" i="7" s="1"/>
  <c r="I707" i="7" s="1"/>
  <c r="I708" i="7" s="1"/>
  <c r="I709" i="7" s="1"/>
  <c r="I710" i="7" s="1"/>
  <c r="I711" i="7" s="1"/>
  <c r="I712" i="7" s="1"/>
  <c r="I713" i="7" s="1"/>
  <c r="I714" i="7" s="1"/>
  <c r="E391" i="7"/>
  <c r="F391" i="7" s="1"/>
  <c r="E577" i="7"/>
  <c r="F577" i="7" s="1"/>
  <c r="E323" i="7"/>
  <c r="F323" i="7" s="1"/>
  <c r="I8" i="14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I112" i="14" s="1"/>
  <c r="I113" i="14" s="1"/>
  <c r="I114" i="14" s="1"/>
  <c r="I115" i="14" s="1"/>
  <c r="I116" i="14" s="1"/>
  <c r="I117" i="14" s="1"/>
  <c r="I118" i="14" s="1"/>
  <c r="I119" i="14" s="1"/>
  <c r="I120" i="14" s="1"/>
  <c r="I121" i="14" s="1"/>
  <c r="I122" i="14" s="1"/>
  <c r="I123" i="14" s="1"/>
  <c r="I124" i="14" s="1"/>
  <c r="I125" i="14" s="1"/>
  <c r="I126" i="14" s="1"/>
  <c r="I127" i="14" s="1"/>
  <c r="I128" i="14" s="1"/>
  <c r="I129" i="14" s="1"/>
  <c r="I130" i="14" s="1"/>
  <c r="I131" i="14" s="1"/>
  <c r="I132" i="14" s="1"/>
  <c r="I133" i="14" s="1"/>
  <c r="I134" i="14" s="1"/>
  <c r="I135" i="14" s="1"/>
  <c r="I136" i="14" s="1"/>
  <c r="I137" i="14" s="1"/>
  <c r="I138" i="14" s="1"/>
  <c r="I139" i="14" s="1"/>
  <c r="I140" i="14" s="1"/>
  <c r="I141" i="14" s="1"/>
  <c r="I142" i="14" s="1"/>
  <c r="I143" i="14" s="1"/>
  <c r="I144" i="14" s="1"/>
  <c r="I145" i="14" s="1"/>
  <c r="I146" i="14" s="1"/>
  <c r="I147" i="14" s="1"/>
  <c r="I148" i="14" s="1"/>
  <c r="I149" i="14" s="1"/>
  <c r="I150" i="14" s="1"/>
  <c r="I151" i="14" s="1"/>
  <c r="I152" i="14" s="1"/>
  <c r="I153" i="14" s="1"/>
  <c r="I154" i="14" s="1"/>
  <c r="I155" i="14" s="1"/>
  <c r="I156" i="14" s="1"/>
  <c r="I157" i="14" s="1"/>
  <c r="I158" i="14" s="1"/>
  <c r="I159" i="14" s="1"/>
  <c r="I160" i="14" s="1"/>
  <c r="I161" i="14" s="1"/>
  <c r="I162" i="14" s="1"/>
  <c r="I163" i="14" s="1"/>
  <c r="I164" i="14" s="1"/>
  <c r="I165" i="14" s="1"/>
  <c r="I166" i="14" s="1"/>
  <c r="I167" i="14" s="1"/>
  <c r="I168" i="14" s="1"/>
  <c r="I169" i="14" s="1"/>
  <c r="I170" i="14" s="1"/>
  <c r="I171" i="14" s="1"/>
  <c r="I172" i="14" s="1"/>
  <c r="I173" i="14" s="1"/>
  <c r="I174" i="14" s="1"/>
  <c r="I175" i="14" s="1"/>
  <c r="I176" i="14" s="1"/>
  <c r="I177" i="14" s="1"/>
  <c r="I178" i="14" s="1"/>
  <c r="I179" i="14" s="1"/>
  <c r="I180" i="14" s="1"/>
  <c r="I181" i="14" s="1"/>
  <c r="I182" i="14" s="1"/>
  <c r="I183" i="14" s="1"/>
  <c r="I184" i="14" s="1"/>
  <c r="I185" i="14" s="1"/>
  <c r="I186" i="14" s="1"/>
  <c r="I187" i="14" s="1"/>
  <c r="I188" i="14" s="1"/>
  <c r="I189" i="14" s="1"/>
  <c r="I190" i="14" s="1"/>
  <c r="I191" i="14" s="1"/>
  <c r="I192" i="14" s="1"/>
  <c r="I193" i="14" s="1"/>
  <c r="I194" i="14" s="1"/>
  <c r="I195" i="14" s="1"/>
  <c r="I196" i="14" s="1"/>
  <c r="I197" i="14" s="1"/>
  <c r="I198" i="14" s="1"/>
  <c r="I199" i="14" s="1"/>
  <c r="I200" i="14" s="1"/>
  <c r="I201" i="14" s="1"/>
  <c r="I202" i="14" s="1"/>
  <c r="I203" i="14" s="1"/>
  <c r="I204" i="14" s="1"/>
  <c r="I205" i="14" s="1"/>
  <c r="I206" i="14" s="1"/>
  <c r="I207" i="14" s="1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E403" i="13"/>
  <c r="F403" i="13" s="1"/>
  <c r="E78" i="14"/>
  <c r="F78" i="14" s="1"/>
  <c r="E234" i="13"/>
  <c r="F234" i="13" s="1"/>
  <c r="E280" i="4"/>
  <c r="F280" i="4" s="1"/>
  <c r="E352" i="4"/>
  <c r="F352" i="4" s="1"/>
  <c r="E593" i="13"/>
  <c r="F593" i="13" s="1"/>
  <c r="E698" i="4"/>
  <c r="F698" i="4" s="1"/>
  <c r="E435" i="13"/>
  <c r="F435" i="13" s="1"/>
  <c r="E139" i="16"/>
  <c r="F139" i="16" s="1"/>
  <c r="E99" i="4"/>
  <c r="F99" i="4" s="1"/>
  <c r="E224" i="4"/>
  <c r="F224" i="4" s="1"/>
  <c r="E358" i="13"/>
  <c r="F358" i="13" s="1"/>
  <c r="E433" i="13"/>
  <c r="F433" i="13" s="1"/>
  <c r="E454" i="7"/>
  <c r="F454" i="7" s="1"/>
  <c r="E130" i="13"/>
  <c r="F130" i="13" s="1"/>
  <c r="E322" i="13"/>
  <c r="F322" i="13" s="1"/>
  <c r="E353" i="13"/>
  <c r="F353" i="13" s="1"/>
  <c r="E267" i="13"/>
  <c r="F267" i="13" s="1"/>
  <c r="E217" i="13"/>
  <c r="F217" i="13" s="1"/>
  <c r="E690" i="4"/>
  <c r="F690" i="4" s="1"/>
  <c r="E714" i="4"/>
  <c r="F714" i="4" s="1"/>
  <c r="E173" i="4"/>
  <c r="F173" i="4" s="1"/>
  <c r="E87" i="4"/>
  <c r="F87" i="4" s="1"/>
  <c r="E263" i="13"/>
  <c r="F263" i="13" s="1"/>
  <c r="E383" i="13"/>
  <c r="F383" i="13" s="1"/>
  <c r="E285" i="16"/>
  <c r="F285" i="16" s="1"/>
  <c r="E193" i="16"/>
  <c r="F193" i="16" s="1"/>
  <c r="E293" i="16"/>
  <c r="F293" i="16" s="1"/>
  <c r="E277" i="16"/>
  <c r="F277" i="16" s="1"/>
  <c r="E357" i="16"/>
  <c r="F357" i="16" s="1"/>
  <c r="E199" i="16"/>
  <c r="F199" i="16" s="1"/>
  <c r="E345" i="16"/>
  <c r="F345" i="16" s="1"/>
  <c r="E247" i="16"/>
  <c r="F247" i="16" s="1"/>
  <c r="E371" i="16"/>
  <c r="F371" i="16" s="1"/>
  <c r="E361" i="16"/>
  <c r="F361" i="16" s="1"/>
  <c r="E249" i="16"/>
  <c r="F249" i="16" s="1"/>
  <c r="E513" i="4"/>
  <c r="F513" i="4" s="1"/>
  <c r="E39" i="5"/>
  <c r="F39" i="5" s="1"/>
  <c r="E46" i="5"/>
  <c r="F46" i="5" s="1"/>
  <c r="E402" i="4"/>
  <c r="F402" i="4" s="1"/>
  <c r="E137" i="4"/>
  <c r="F137" i="4" s="1"/>
  <c r="E312" i="4"/>
  <c r="F312" i="4" s="1"/>
  <c r="E333" i="4"/>
  <c r="F333" i="4" s="1"/>
  <c r="E378" i="4"/>
  <c r="F378" i="4" s="1"/>
  <c r="E320" i="4"/>
  <c r="F320" i="4" s="1"/>
  <c r="E341" i="4"/>
  <c r="F341" i="4" s="1"/>
  <c r="E362" i="4"/>
  <c r="F362" i="4" s="1"/>
  <c r="E742" i="4"/>
  <c r="F742" i="4" s="1"/>
  <c r="E190" i="13"/>
  <c r="F190" i="13" s="1"/>
  <c r="E246" i="13"/>
  <c r="F246" i="13" s="1"/>
  <c r="E271" i="13"/>
  <c r="F271" i="13" s="1"/>
  <c r="E115" i="16"/>
  <c r="F115" i="16" s="1"/>
  <c r="E147" i="16"/>
  <c r="F147" i="16" s="1"/>
  <c r="E206" i="16"/>
  <c r="F206" i="16" s="1"/>
  <c r="E250" i="13"/>
  <c r="F250" i="13" s="1"/>
  <c r="E110" i="16"/>
  <c r="F110" i="16" s="1"/>
  <c r="E70" i="16"/>
  <c r="F70" i="16" s="1"/>
  <c r="E94" i="16"/>
  <c r="F94" i="16" s="1"/>
  <c r="E198" i="4"/>
  <c r="F198" i="4" s="1"/>
  <c r="E371" i="4"/>
  <c r="F371" i="4" s="1"/>
  <c r="E250" i="4"/>
  <c r="F250" i="4" s="1"/>
  <c r="E609" i="13"/>
  <c r="F609" i="13" s="1"/>
  <c r="E143" i="4"/>
  <c r="F143" i="4" s="1"/>
  <c r="E330" i="4"/>
  <c r="F330" i="4" s="1"/>
  <c r="E354" i="4"/>
  <c r="F354" i="4" s="1"/>
  <c r="E282" i="4"/>
  <c r="F282" i="4" s="1"/>
  <c r="E746" i="4"/>
  <c r="F746" i="4" s="1"/>
  <c r="E640" i="4"/>
  <c r="F640" i="4" s="1"/>
  <c r="E134" i="14"/>
  <c r="F134" i="14" s="1"/>
  <c r="E94" i="14"/>
  <c r="F94" i="14" s="1"/>
  <c r="E158" i="14"/>
  <c r="F158" i="14" s="1"/>
  <c r="E50" i="16"/>
  <c r="F50" i="16" s="1"/>
  <c r="E66" i="16"/>
  <c r="F66" i="16" s="1"/>
  <c r="E269" i="16"/>
  <c r="F269" i="16" s="1"/>
  <c r="E341" i="16"/>
  <c r="F341" i="16" s="1"/>
  <c r="E381" i="16"/>
  <c r="F381" i="16" s="1"/>
  <c r="E389" i="16"/>
  <c r="F389" i="16" s="1"/>
  <c r="E397" i="16"/>
  <c r="F397" i="16" s="1"/>
  <c r="E405" i="16"/>
  <c r="F405" i="16" s="1"/>
  <c r="E413" i="16"/>
  <c r="F413" i="16" s="1"/>
  <c r="E421" i="16"/>
  <c r="F421" i="16" s="1"/>
  <c r="E429" i="16"/>
  <c r="F429" i="16" s="1"/>
  <c r="E233" i="16"/>
  <c r="F233" i="16" s="1"/>
  <c r="E353" i="16"/>
  <c r="F353" i="16" s="1"/>
  <c r="E86" i="16"/>
  <c r="F86" i="16" s="1"/>
  <c r="E44" i="13"/>
  <c r="F44" i="13" s="1"/>
  <c r="E105" i="13"/>
  <c r="F105" i="13" s="1"/>
  <c r="E163" i="13"/>
  <c r="F163" i="13" s="1"/>
  <c r="E21" i="13"/>
  <c r="F21" i="13" s="1"/>
  <c r="E117" i="13"/>
  <c r="F117" i="13" s="1"/>
  <c r="E290" i="13"/>
  <c r="F290" i="13" s="1"/>
  <c r="E155" i="4"/>
  <c r="F155" i="4" s="1"/>
  <c r="E536" i="13"/>
  <c r="F536" i="13" s="1"/>
  <c r="E418" i="4"/>
  <c r="F418" i="4" s="1"/>
  <c r="E394" i="4"/>
  <c r="F394" i="4" s="1"/>
  <c r="E543" i="4"/>
  <c r="F543" i="4" s="1"/>
  <c r="E348" i="4"/>
  <c r="F348" i="4" s="1"/>
  <c r="E521" i="4"/>
  <c r="F521" i="4" s="1"/>
  <c r="E795" i="4"/>
  <c r="F795" i="4" s="1"/>
  <c r="E265" i="16"/>
  <c r="F265" i="16" s="1"/>
  <c r="E537" i="4"/>
  <c r="F537" i="4" s="1"/>
  <c r="E658" i="4"/>
  <c r="F658" i="4" s="1"/>
  <c r="E131" i="13"/>
  <c r="F131" i="13" s="1"/>
  <c r="E167" i="13"/>
  <c r="F167" i="13" s="1"/>
  <c r="E509" i="13"/>
  <c r="F509" i="13" s="1"/>
  <c r="E444" i="4"/>
  <c r="F444" i="4" s="1"/>
  <c r="E22" i="14"/>
  <c r="F22" i="14" s="1"/>
  <c r="E30" i="14"/>
  <c r="F30" i="14" s="1"/>
  <c r="E66" i="14"/>
  <c r="F66" i="14" s="1"/>
  <c r="E142" i="14"/>
  <c r="F142" i="14" s="1"/>
  <c r="E74" i="14"/>
  <c r="F74" i="14" s="1"/>
  <c r="E357" i="4"/>
  <c r="F357" i="4" s="1"/>
  <c r="E835" i="4"/>
  <c r="F835" i="4" s="1"/>
  <c r="E820" i="4"/>
  <c r="F820" i="4" s="1"/>
  <c r="E30" i="16"/>
  <c r="F30" i="16" s="1"/>
  <c r="E253" i="16"/>
  <c r="F253" i="16" s="1"/>
  <c r="E377" i="16"/>
  <c r="F377" i="16" s="1"/>
  <c r="E367" i="16"/>
  <c r="F367" i="16" s="1"/>
  <c r="E309" i="13"/>
  <c r="F309" i="13" s="1"/>
  <c r="E274" i="13"/>
  <c r="F274" i="13" s="1"/>
  <c r="E256" i="13"/>
  <c r="F256" i="13" s="1"/>
  <c r="E368" i="13"/>
  <c r="F368" i="13" s="1"/>
  <c r="E245" i="13"/>
  <c r="F245" i="13" s="1"/>
  <c r="E441" i="13"/>
  <c r="F441" i="13" s="1"/>
  <c r="E283" i="4"/>
  <c r="F283" i="4" s="1"/>
  <c r="E296" i="4"/>
  <c r="F296" i="4" s="1"/>
  <c r="E303" i="4"/>
  <c r="F303" i="4" s="1"/>
  <c r="E682" i="4"/>
  <c r="F682" i="4" s="1"/>
  <c r="E816" i="4"/>
  <c r="F816" i="4" s="1"/>
  <c r="E35" i="5"/>
  <c r="F35" i="5" s="1"/>
  <c r="E27" i="5"/>
  <c r="F27" i="5" s="1"/>
  <c r="E54" i="14"/>
  <c r="F54" i="14" s="1"/>
  <c r="E58" i="14"/>
  <c r="F58" i="14" s="1"/>
  <c r="E205" i="14"/>
  <c r="F205" i="14" s="1"/>
  <c r="E130" i="14"/>
  <c r="F130" i="14" s="1"/>
  <c r="E46" i="16"/>
  <c r="F46" i="16" s="1"/>
  <c r="E74" i="16"/>
  <c r="F74" i="16" s="1"/>
  <c r="E238" i="16"/>
  <c r="F238" i="16" s="1"/>
  <c r="E131" i="16"/>
  <c r="F131" i="16" s="1"/>
  <c r="E191" i="16"/>
  <c r="F191" i="16" s="1"/>
  <c r="E214" i="16"/>
  <c r="F214" i="16" s="1"/>
  <c r="E297" i="16"/>
  <c r="F297" i="16" s="1"/>
  <c r="E215" i="16"/>
  <c r="F215" i="16" s="1"/>
  <c r="E437" i="16"/>
  <c r="F437" i="16" s="1"/>
  <c r="E369" i="16"/>
  <c r="F369" i="16" s="1"/>
  <c r="E78" i="13"/>
  <c r="F78" i="13" s="1"/>
  <c r="E317" i="13"/>
  <c r="F317" i="13" s="1"/>
  <c r="E425" i="13"/>
  <c r="F425" i="13" s="1"/>
  <c r="E291" i="4"/>
  <c r="F291" i="4" s="1"/>
  <c r="E318" i="4"/>
  <c r="F318" i="4" s="1"/>
  <c r="E545" i="4"/>
  <c r="F545" i="4" s="1"/>
  <c r="E49" i="13"/>
  <c r="F49" i="13" s="1"/>
  <c r="E127" i="13"/>
  <c r="F127" i="13" s="1"/>
  <c r="E86" i="13"/>
  <c r="F86" i="13" s="1"/>
  <c r="E285" i="13"/>
  <c r="F285" i="13" s="1"/>
  <c r="E489" i="13"/>
  <c r="F489" i="13" s="1"/>
  <c r="E341" i="13"/>
  <c r="F341" i="13" s="1"/>
  <c r="E507" i="13"/>
  <c r="F507" i="13" s="1"/>
  <c r="E208" i="4"/>
  <c r="F208" i="4" s="1"/>
  <c r="E55" i="4"/>
  <c r="F55" i="4" s="1"/>
  <c r="E95" i="13"/>
  <c r="F95" i="13" s="1"/>
  <c r="E99" i="13"/>
  <c r="F99" i="13" s="1"/>
  <c r="E59" i="13"/>
  <c r="F59" i="13" s="1"/>
  <c r="E146" i="14"/>
  <c r="F146" i="14" s="1"/>
  <c r="E14" i="14"/>
  <c r="F14" i="14" s="1"/>
  <c r="E185" i="16"/>
  <c r="F185" i="16" s="1"/>
  <c r="E166" i="16"/>
  <c r="F166" i="16" s="1"/>
  <c r="E223" i="16"/>
  <c r="F223" i="16" s="1"/>
  <c r="E26" i="16"/>
  <c r="F26" i="16" s="1"/>
  <c r="E133" i="13"/>
  <c r="F133" i="13" s="1"/>
  <c r="E188" i="13"/>
  <c r="F188" i="13" s="1"/>
  <c r="E259" i="13"/>
  <c r="F259" i="13" s="1"/>
  <c r="E333" i="13"/>
  <c r="F333" i="13" s="1"/>
  <c r="E345" i="13"/>
  <c r="F345" i="13" s="1"/>
  <c r="E393" i="13"/>
  <c r="F393" i="13" s="1"/>
  <c r="E432" i="13"/>
  <c r="F432" i="13" s="1"/>
  <c r="E487" i="4"/>
  <c r="F487" i="4" s="1"/>
  <c r="E66" i="5"/>
  <c r="F66" i="5" s="1"/>
  <c r="E78" i="5"/>
  <c r="F78" i="5" s="1"/>
  <c r="E90" i="5"/>
  <c r="F90" i="5" s="1"/>
  <c r="E42" i="5"/>
  <c r="F42" i="5" s="1"/>
  <c r="E139" i="5"/>
  <c r="F139" i="5" s="1"/>
  <c r="E118" i="14"/>
  <c r="F118" i="14" s="1"/>
  <c r="E106" i="14"/>
  <c r="F106" i="14" s="1"/>
  <c r="E58" i="16"/>
  <c r="F58" i="16" s="1"/>
  <c r="E14" i="16"/>
  <c r="F14" i="16" s="1"/>
  <c r="E102" i="16"/>
  <c r="F102" i="16" s="1"/>
  <c r="E281" i="16"/>
  <c r="F281" i="16" s="1"/>
  <c r="E375" i="16"/>
  <c r="F375" i="16" s="1"/>
  <c r="E373" i="16"/>
  <c r="F373" i="16" s="1"/>
  <c r="E201" i="16"/>
  <c r="F201" i="16" s="1"/>
  <c r="E231" i="16"/>
  <c r="F231" i="16" s="1"/>
  <c r="E477" i="13"/>
  <c r="F477" i="13" s="1"/>
  <c r="E461" i="13"/>
  <c r="F461" i="13" s="1"/>
  <c r="E325" i="4"/>
  <c r="F325" i="4" s="1"/>
  <c r="E311" i="4"/>
  <c r="F311" i="4" s="1"/>
  <c r="E680" i="4"/>
  <c r="F680" i="4" s="1"/>
  <c r="E328" i="4"/>
  <c r="F328" i="4" s="1"/>
  <c r="E349" i="4"/>
  <c r="F349" i="4" s="1"/>
  <c r="E338" i="4"/>
  <c r="F338" i="4" s="1"/>
  <c r="E302" i="4"/>
  <c r="F302" i="4" s="1"/>
  <c r="E346" i="4"/>
  <c r="F346" i="4" s="1"/>
  <c r="E819" i="4"/>
  <c r="F819" i="4" s="1"/>
  <c r="E831" i="4"/>
  <c r="F831" i="4" s="1"/>
  <c r="E473" i="13"/>
  <c r="F473" i="13" s="1"/>
  <c r="E448" i="13"/>
  <c r="F448" i="13" s="1"/>
  <c r="E165" i="13"/>
  <c r="F165" i="13" s="1"/>
  <c r="E574" i="13"/>
  <c r="F574" i="13" s="1"/>
  <c r="E123" i="4"/>
  <c r="F123" i="4" s="1"/>
  <c r="E518" i="4"/>
  <c r="F518" i="4" s="1"/>
  <c r="E469" i="4"/>
  <c r="F469" i="4" s="1"/>
  <c r="E512" i="4"/>
  <c r="F512" i="4" s="1"/>
  <c r="E306" i="4"/>
  <c r="F306" i="4" s="1"/>
  <c r="E457" i="4"/>
  <c r="F457" i="4" s="1"/>
  <c r="E373" i="13"/>
  <c r="F373" i="13" s="1"/>
  <c r="E457" i="13"/>
  <c r="F457" i="13" s="1"/>
  <c r="E557" i="13"/>
  <c r="F557" i="13" s="1"/>
  <c r="E233" i="13"/>
  <c r="F233" i="13" s="1"/>
  <c r="E288" i="4"/>
  <c r="F288" i="4" s="1"/>
  <c r="E305" i="4"/>
  <c r="F305" i="4" s="1"/>
  <c r="E485" i="4"/>
  <c r="F485" i="4" s="1"/>
  <c r="E89" i="4"/>
  <c r="F89" i="4" s="1"/>
  <c r="E153" i="4"/>
  <c r="F153" i="4" s="1"/>
  <c r="E656" i="4"/>
  <c r="F656" i="4" s="1"/>
  <c r="E451" i="13"/>
  <c r="F451" i="13" s="1"/>
  <c r="E308" i="4"/>
  <c r="F308" i="4" s="1"/>
  <c r="E370" i="4"/>
  <c r="F370" i="4" s="1"/>
  <c r="E373" i="4"/>
  <c r="F373" i="4" s="1"/>
  <c r="E688" i="4"/>
  <c r="F688" i="4" s="1"/>
  <c r="E696" i="4"/>
  <c r="F696" i="4" s="1"/>
  <c r="E712" i="4"/>
  <c r="F712" i="4" s="1"/>
  <c r="E744" i="4"/>
  <c r="F744" i="4" s="1"/>
  <c r="E91" i="13"/>
  <c r="F91" i="13" s="1"/>
  <c r="E87" i="13"/>
  <c r="F87" i="13" s="1"/>
  <c r="E194" i="13"/>
  <c r="F194" i="13" s="1"/>
  <c r="E242" i="13"/>
  <c r="F242" i="13" s="1"/>
  <c r="E230" i="13"/>
  <c r="F230" i="13" s="1"/>
  <c r="E347" i="13"/>
  <c r="F347" i="13" s="1"/>
  <c r="E56" i="13"/>
  <c r="F56" i="13" s="1"/>
  <c r="E266" i="13"/>
  <c r="F266" i="13" s="1"/>
  <c r="E10" i="13"/>
  <c r="F10" i="13" s="1"/>
  <c r="E211" i="13"/>
  <c r="F211" i="13" s="1"/>
  <c r="E262" i="13"/>
  <c r="F262" i="13" s="1"/>
  <c r="E561" i="13"/>
  <c r="F561" i="13" s="1"/>
  <c r="E222" i="4"/>
  <c r="F222" i="4" s="1"/>
  <c r="E61" i="4"/>
  <c r="F61" i="4" s="1"/>
  <c r="E171" i="13"/>
  <c r="F171" i="13" s="1"/>
  <c r="E264" i="13"/>
  <c r="F264" i="13" s="1"/>
  <c r="E434" i="13"/>
  <c r="F434" i="13" s="1"/>
  <c r="E261" i="13"/>
  <c r="F261" i="13" s="1"/>
  <c r="E519" i="13"/>
  <c r="F519" i="13" s="1"/>
  <c r="E310" i="4"/>
  <c r="F310" i="4" s="1"/>
  <c r="E363" i="4"/>
  <c r="F363" i="4" s="1"/>
  <c r="E524" i="4"/>
  <c r="F524" i="4" s="1"/>
  <c r="E292" i="4"/>
  <c r="F292" i="4" s="1"/>
  <c r="E541" i="4"/>
  <c r="F541" i="4" s="1"/>
  <c r="E135" i="4"/>
  <c r="F135" i="4" s="1"/>
  <c r="E218" i="4"/>
  <c r="F218" i="4" s="1"/>
  <c r="E459" i="13"/>
  <c r="F459" i="13" s="1"/>
  <c r="E297" i="4"/>
  <c r="F297" i="4" s="1"/>
  <c r="E286" i="4"/>
  <c r="F286" i="4" s="1"/>
  <c r="E376" i="4"/>
  <c r="F376" i="4" s="1"/>
  <c r="E365" i="4"/>
  <c r="F365" i="4" s="1"/>
  <c r="E290" i="4"/>
  <c r="F290" i="4" s="1"/>
  <c r="E538" i="4"/>
  <c r="F538" i="4" s="1"/>
  <c r="E492" i="4"/>
  <c r="F492" i="4" s="1"/>
  <c r="E827" i="4"/>
  <c r="F827" i="4" s="1"/>
  <c r="E355" i="13"/>
  <c r="F355" i="13" s="1"/>
  <c r="E126" i="13"/>
  <c r="F126" i="13" s="1"/>
  <c r="E264" i="4"/>
  <c r="F264" i="4" s="1"/>
  <c r="E449" i="13"/>
  <c r="F449" i="13" s="1"/>
  <c r="E65" i="4"/>
  <c r="F65" i="4" s="1"/>
  <c r="E206" i="4"/>
  <c r="F206" i="4" s="1"/>
  <c r="E508" i="4"/>
  <c r="F508" i="4" s="1"/>
  <c r="E389" i="4"/>
  <c r="F389" i="4" s="1"/>
  <c r="E489" i="4"/>
  <c r="F489" i="4" s="1"/>
  <c r="E347" i="4"/>
  <c r="F347" i="4" s="1"/>
  <c r="E672" i="4"/>
  <c r="F672" i="4" s="1"/>
  <c r="E153" i="13"/>
  <c r="F153" i="13" s="1"/>
  <c r="E109" i="13"/>
  <c r="F109" i="13" s="1"/>
  <c r="E497" i="13"/>
  <c r="F497" i="13" s="1"/>
  <c r="E547" i="13"/>
  <c r="F547" i="13" s="1"/>
  <c r="E548" i="13"/>
  <c r="F548" i="13" s="1"/>
  <c r="E284" i="13"/>
  <c r="F284" i="13" s="1"/>
  <c r="E542" i="13"/>
  <c r="F542" i="13" s="1"/>
  <c r="E297" i="13"/>
  <c r="F297" i="13" s="1"/>
  <c r="E520" i="4"/>
  <c r="F520" i="4" s="1"/>
  <c r="E452" i="4"/>
  <c r="F452" i="4" s="1"/>
  <c r="E476" i="4"/>
  <c r="F476" i="4" s="1"/>
  <c r="E704" i="4"/>
  <c r="F704" i="4" s="1"/>
  <c r="E608" i="4"/>
  <c r="F608" i="4" s="1"/>
  <c r="E760" i="4"/>
  <c r="F760" i="4" s="1"/>
  <c r="E799" i="4"/>
  <c r="F799" i="4" s="1"/>
  <c r="E119" i="13"/>
  <c r="F119" i="13" s="1"/>
  <c r="E182" i="13"/>
  <c r="F182" i="13" s="1"/>
  <c r="E218" i="13"/>
  <c r="F218" i="13" s="1"/>
  <c r="E206" i="13"/>
  <c r="F206" i="13" s="1"/>
  <c r="E198" i="13"/>
  <c r="F198" i="13" s="1"/>
  <c r="E255" i="13"/>
  <c r="F255" i="13" s="1"/>
  <c r="E184" i="13"/>
  <c r="F184" i="13" s="1"/>
  <c r="E367" i="13"/>
  <c r="F367" i="13" s="1"/>
  <c r="E371" i="13"/>
  <c r="F371" i="13" s="1"/>
  <c r="E379" i="13"/>
  <c r="F379" i="13" s="1"/>
  <c r="E411" i="13"/>
  <c r="F411" i="13" s="1"/>
  <c r="E387" i="13"/>
  <c r="F387" i="13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I459" i="4" s="1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I483" i="4" s="1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I519" i="4" s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I543" i="4" s="1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I579" i="4" s="1"/>
  <c r="I580" i="4" s="1"/>
  <c r="I581" i="4" s="1"/>
  <c r="I582" i="4" s="1"/>
  <c r="I583" i="4" s="1"/>
  <c r="I584" i="4" s="1"/>
  <c r="I585" i="4" s="1"/>
  <c r="I586" i="4" s="1"/>
  <c r="I587" i="4" s="1"/>
  <c r="I588" i="4" s="1"/>
  <c r="I589" i="4" s="1"/>
  <c r="I590" i="4" s="1"/>
  <c r="I591" i="4" s="1"/>
  <c r="I592" i="4" s="1"/>
  <c r="I593" i="4" s="1"/>
  <c r="I594" i="4" s="1"/>
  <c r="I595" i="4" s="1"/>
  <c r="I596" i="4" s="1"/>
  <c r="I597" i="4" s="1"/>
  <c r="I598" i="4" s="1"/>
  <c r="I599" i="4" s="1"/>
  <c r="I600" i="4" s="1"/>
  <c r="I601" i="4" s="1"/>
  <c r="I602" i="4" s="1"/>
  <c r="I603" i="4" s="1"/>
  <c r="I604" i="4" s="1"/>
  <c r="I605" i="4" s="1"/>
  <c r="I606" i="4" s="1"/>
  <c r="I607" i="4" s="1"/>
  <c r="I608" i="4" s="1"/>
  <c r="I609" i="4" s="1"/>
  <c r="I610" i="4" s="1"/>
  <c r="I611" i="4" s="1"/>
  <c r="I612" i="4" s="1"/>
  <c r="I613" i="4" s="1"/>
  <c r="I614" i="4" s="1"/>
  <c r="I615" i="4" s="1"/>
  <c r="I616" i="4" s="1"/>
  <c r="I617" i="4" s="1"/>
  <c r="I618" i="4" s="1"/>
  <c r="I619" i="4" s="1"/>
  <c r="I620" i="4" s="1"/>
  <c r="I621" i="4" s="1"/>
  <c r="I622" i="4" s="1"/>
  <c r="I623" i="4" s="1"/>
  <c r="I624" i="4" s="1"/>
  <c r="I625" i="4" s="1"/>
  <c r="I626" i="4" s="1"/>
  <c r="I627" i="4" s="1"/>
  <c r="I628" i="4" s="1"/>
  <c r="I629" i="4" s="1"/>
  <c r="I630" i="4" s="1"/>
  <c r="I631" i="4" s="1"/>
  <c r="I632" i="4" s="1"/>
  <c r="I633" i="4" s="1"/>
  <c r="I634" i="4" s="1"/>
  <c r="I635" i="4" s="1"/>
  <c r="I636" i="4" s="1"/>
  <c r="I637" i="4" s="1"/>
  <c r="I638" i="4" s="1"/>
  <c r="I639" i="4" s="1"/>
  <c r="I640" i="4" s="1"/>
  <c r="I641" i="4" s="1"/>
  <c r="I642" i="4" s="1"/>
  <c r="I643" i="4" s="1"/>
  <c r="I644" i="4" s="1"/>
  <c r="I645" i="4" s="1"/>
  <c r="I646" i="4" s="1"/>
  <c r="I647" i="4" s="1"/>
  <c r="I648" i="4" s="1"/>
  <c r="I649" i="4" s="1"/>
  <c r="I650" i="4" s="1"/>
  <c r="I651" i="4" s="1"/>
  <c r="I652" i="4" s="1"/>
  <c r="I653" i="4" s="1"/>
  <c r="I654" i="4" s="1"/>
  <c r="I655" i="4" s="1"/>
  <c r="I656" i="4" s="1"/>
  <c r="I657" i="4" s="1"/>
  <c r="I658" i="4" s="1"/>
  <c r="I659" i="4" s="1"/>
  <c r="I660" i="4" s="1"/>
  <c r="I661" i="4" s="1"/>
  <c r="I662" i="4" s="1"/>
  <c r="I663" i="4" s="1"/>
  <c r="I664" i="4" s="1"/>
  <c r="I665" i="4" s="1"/>
  <c r="I666" i="4" s="1"/>
  <c r="I667" i="4" s="1"/>
  <c r="I668" i="4" s="1"/>
  <c r="I669" i="4" s="1"/>
  <c r="I670" i="4" s="1"/>
  <c r="I671" i="4" s="1"/>
  <c r="I672" i="4" s="1"/>
  <c r="I673" i="4" s="1"/>
  <c r="I674" i="4" s="1"/>
  <c r="I675" i="4" s="1"/>
  <c r="I676" i="4" s="1"/>
  <c r="I677" i="4" s="1"/>
  <c r="I678" i="4" s="1"/>
  <c r="I679" i="4" s="1"/>
  <c r="I680" i="4" s="1"/>
  <c r="I681" i="4" s="1"/>
  <c r="I682" i="4" s="1"/>
  <c r="I683" i="4" s="1"/>
  <c r="I684" i="4" s="1"/>
  <c r="I685" i="4" s="1"/>
  <c r="I686" i="4" s="1"/>
  <c r="I687" i="4" s="1"/>
  <c r="I688" i="4" s="1"/>
  <c r="I689" i="4" s="1"/>
  <c r="I690" i="4" s="1"/>
  <c r="I691" i="4" s="1"/>
  <c r="I692" i="4" s="1"/>
  <c r="I693" i="4" s="1"/>
  <c r="I694" i="4" s="1"/>
  <c r="I695" i="4" s="1"/>
  <c r="I696" i="4" s="1"/>
  <c r="I697" i="4" s="1"/>
  <c r="I698" i="4" s="1"/>
  <c r="I699" i="4" s="1"/>
  <c r="I700" i="4" s="1"/>
  <c r="I701" i="4" s="1"/>
  <c r="I702" i="4" s="1"/>
  <c r="I703" i="4" s="1"/>
  <c r="I704" i="4" s="1"/>
  <c r="I705" i="4" s="1"/>
  <c r="I706" i="4" s="1"/>
  <c r="I707" i="4" s="1"/>
  <c r="I708" i="4" s="1"/>
  <c r="I709" i="4" s="1"/>
  <c r="I710" i="4" s="1"/>
  <c r="I711" i="4" s="1"/>
  <c r="I712" i="4" s="1"/>
  <c r="I713" i="4" s="1"/>
  <c r="I714" i="4" s="1"/>
  <c r="I715" i="4" s="1"/>
  <c r="I716" i="4" s="1"/>
  <c r="I717" i="4" s="1"/>
  <c r="I718" i="4" s="1"/>
  <c r="I719" i="4" s="1"/>
  <c r="I720" i="4" s="1"/>
  <c r="I721" i="4" s="1"/>
  <c r="I722" i="4" s="1"/>
  <c r="I723" i="4" s="1"/>
  <c r="I724" i="4" s="1"/>
  <c r="I725" i="4" s="1"/>
  <c r="I726" i="4" s="1"/>
  <c r="I727" i="4" s="1"/>
  <c r="I728" i="4" s="1"/>
  <c r="I729" i="4" s="1"/>
  <c r="I730" i="4" s="1"/>
  <c r="I731" i="4" s="1"/>
  <c r="I732" i="4" s="1"/>
  <c r="I733" i="4" s="1"/>
  <c r="I734" i="4" s="1"/>
  <c r="I735" i="4" s="1"/>
  <c r="I736" i="4" s="1"/>
  <c r="I737" i="4" s="1"/>
  <c r="I738" i="4" s="1"/>
  <c r="I739" i="4" s="1"/>
  <c r="I740" i="4" s="1"/>
  <c r="I741" i="4" s="1"/>
  <c r="I742" i="4" s="1"/>
  <c r="I743" i="4" s="1"/>
  <c r="I744" i="4" s="1"/>
  <c r="I745" i="4" s="1"/>
  <c r="I746" i="4" s="1"/>
  <c r="I747" i="4" s="1"/>
  <c r="I748" i="4" s="1"/>
  <c r="I749" i="4" s="1"/>
  <c r="I750" i="4" s="1"/>
  <c r="I751" i="4" s="1"/>
  <c r="I752" i="4" s="1"/>
  <c r="I753" i="4" s="1"/>
  <c r="I754" i="4" s="1"/>
  <c r="I755" i="4" s="1"/>
  <c r="I756" i="4" s="1"/>
  <c r="I757" i="4" s="1"/>
  <c r="I758" i="4" s="1"/>
  <c r="I759" i="4" s="1"/>
  <c r="I760" i="4" s="1"/>
  <c r="I761" i="4" s="1"/>
  <c r="I762" i="4" s="1"/>
  <c r="I763" i="4" s="1"/>
  <c r="I764" i="4" s="1"/>
  <c r="I765" i="4" s="1"/>
  <c r="I766" i="4" s="1"/>
  <c r="I767" i="4" s="1"/>
  <c r="I768" i="4" s="1"/>
  <c r="I769" i="4" s="1"/>
  <c r="I770" i="4" s="1"/>
  <c r="I771" i="4" s="1"/>
  <c r="I772" i="4" s="1"/>
  <c r="I773" i="4" s="1"/>
  <c r="I774" i="4" s="1"/>
  <c r="I775" i="4" s="1"/>
  <c r="I776" i="4" s="1"/>
  <c r="I777" i="4" s="1"/>
  <c r="I778" i="4" s="1"/>
  <c r="I779" i="4" s="1"/>
  <c r="I780" i="4" s="1"/>
  <c r="I781" i="4" s="1"/>
  <c r="I782" i="4" s="1"/>
  <c r="I783" i="4" s="1"/>
  <c r="I784" i="4" s="1"/>
  <c r="I785" i="4" s="1"/>
  <c r="I786" i="4" s="1"/>
  <c r="I787" i="4" s="1"/>
  <c r="I788" i="4" s="1"/>
  <c r="I789" i="4" s="1"/>
  <c r="I790" i="4" s="1"/>
  <c r="I791" i="4" s="1"/>
  <c r="I792" i="4" s="1"/>
  <c r="I793" i="4" s="1"/>
  <c r="I794" i="4" s="1"/>
  <c r="I795" i="4" s="1"/>
  <c r="I796" i="4" s="1"/>
  <c r="I797" i="4" s="1"/>
  <c r="I798" i="4" s="1"/>
  <c r="I799" i="4" s="1"/>
  <c r="I800" i="4" s="1"/>
  <c r="I801" i="4" s="1"/>
  <c r="I802" i="4" s="1"/>
  <c r="I803" i="4" s="1"/>
  <c r="I804" i="4" s="1"/>
  <c r="I805" i="4" s="1"/>
  <c r="I806" i="4" s="1"/>
  <c r="I807" i="4" s="1"/>
  <c r="I808" i="4" s="1"/>
  <c r="I809" i="4" s="1"/>
  <c r="I810" i="4" s="1"/>
  <c r="I811" i="4" s="1"/>
  <c r="I812" i="4" s="1"/>
  <c r="I813" i="4" s="1"/>
  <c r="I814" i="4" s="1"/>
  <c r="I815" i="4" s="1"/>
  <c r="I816" i="4" s="1"/>
  <c r="I817" i="4" s="1"/>
  <c r="I818" i="4" s="1"/>
  <c r="I819" i="4" s="1"/>
  <c r="I820" i="4" s="1"/>
  <c r="I821" i="4" s="1"/>
  <c r="I822" i="4" s="1"/>
  <c r="I823" i="4" s="1"/>
  <c r="I824" i="4" s="1"/>
  <c r="I825" i="4" s="1"/>
  <c r="I826" i="4" s="1"/>
  <c r="I827" i="4" s="1"/>
  <c r="I828" i="4" s="1"/>
  <c r="I829" i="4" s="1"/>
  <c r="I830" i="4" s="1"/>
  <c r="I831" i="4" s="1"/>
  <c r="I832" i="4" s="1"/>
  <c r="I833" i="4" s="1"/>
  <c r="I834" i="4" s="1"/>
  <c r="I835" i="4" s="1"/>
  <c r="I836" i="4" s="1"/>
  <c r="I837" i="4" s="1"/>
  <c r="I838" i="4" s="1"/>
  <c r="I839" i="4" s="1"/>
  <c r="I840" i="4" s="1"/>
  <c r="I841" i="4" s="1"/>
  <c r="I842" i="4" s="1"/>
  <c r="I843" i="4" s="1"/>
  <c r="I844" i="4" s="1"/>
  <c r="I845" i="4" s="1"/>
  <c r="I846" i="4" s="1"/>
  <c r="I847" i="4" s="1"/>
  <c r="I848" i="4" s="1"/>
  <c r="I849" i="4" s="1"/>
  <c r="I850" i="4" s="1"/>
  <c r="I851" i="4" s="1"/>
  <c r="I852" i="4" s="1"/>
  <c r="I853" i="4" s="1"/>
  <c r="I854" i="4" s="1"/>
  <c r="I855" i="4" s="1"/>
  <c r="I856" i="4" s="1"/>
  <c r="I857" i="4" s="1"/>
  <c r="I858" i="4" s="1"/>
  <c r="I859" i="4" s="1"/>
  <c r="I860" i="4" s="1"/>
  <c r="I861" i="4" s="1"/>
  <c r="I862" i="4" s="1"/>
  <c r="I863" i="4" s="1"/>
  <c r="I864" i="4" s="1"/>
  <c r="I865" i="4" s="1"/>
  <c r="I866" i="4" s="1"/>
  <c r="I867" i="4" s="1"/>
  <c r="I868" i="4" s="1"/>
  <c r="I869" i="4" s="1"/>
  <c r="I870" i="4" s="1"/>
  <c r="I871" i="4" s="1"/>
  <c r="I872" i="4" s="1"/>
  <c r="I873" i="4" s="1"/>
  <c r="I874" i="4" s="1"/>
  <c r="I875" i="4" s="1"/>
  <c r="I876" i="4" s="1"/>
  <c r="I877" i="4" s="1"/>
  <c r="I878" i="4" s="1"/>
  <c r="I879" i="4" s="1"/>
  <c r="I880" i="4" s="1"/>
  <c r="I881" i="4" s="1"/>
  <c r="I882" i="4" s="1"/>
  <c r="I883" i="4" s="1"/>
  <c r="I884" i="4" s="1"/>
  <c r="I885" i="4" s="1"/>
  <c r="I886" i="4" s="1"/>
  <c r="I887" i="4" s="1"/>
  <c r="I888" i="4" s="1"/>
  <c r="I889" i="4" s="1"/>
  <c r="I890" i="4" s="1"/>
  <c r="I891" i="4" s="1"/>
  <c r="I892" i="4" s="1"/>
  <c r="I893" i="4" s="1"/>
  <c r="I894" i="4" s="1"/>
  <c r="I895" i="4" s="1"/>
  <c r="I896" i="4" s="1"/>
  <c r="I897" i="4" s="1"/>
  <c r="I898" i="4" s="1"/>
  <c r="I899" i="4" s="1"/>
  <c r="I900" i="4" s="1"/>
  <c r="I901" i="4" s="1"/>
  <c r="I902" i="4" s="1"/>
  <c r="I903" i="4" s="1"/>
  <c r="I904" i="4" s="1"/>
  <c r="I905" i="4" s="1"/>
  <c r="I906" i="4" s="1"/>
  <c r="I907" i="4" s="1"/>
  <c r="I908" i="4" s="1"/>
  <c r="I909" i="4" s="1"/>
  <c r="I910" i="4" s="1"/>
  <c r="I911" i="4" s="1"/>
  <c r="I912" i="4" s="1"/>
  <c r="I913" i="4" s="1"/>
  <c r="I914" i="4" s="1"/>
  <c r="I915" i="4" s="1"/>
  <c r="I916" i="4" s="1"/>
  <c r="I917" i="4" s="1"/>
  <c r="I918" i="4" s="1"/>
  <c r="I919" i="4" s="1"/>
  <c r="I920" i="4" s="1"/>
  <c r="I921" i="4" s="1"/>
  <c r="I922" i="4" s="1"/>
  <c r="I923" i="4" s="1"/>
  <c r="I924" i="4" s="1"/>
  <c r="I925" i="4" s="1"/>
  <c r="I926" i="4" s="1"/>
  <c r="I927" i="4" s="1"/>
  <c r="I928" i="4" s="1"/>
  <c r="I929" i="4" s="1"/>
  <c r="I930" i="4" s="1"/>
  <c r="I931" i="4" s="1"/>
  <c r="I932" i="4" s="1"/>
  <c r="I933" i="4" s="1"/>
  <c r="I934" i="4" s="1"/>
  <c r="I935" i="4" s="1"/>
  <c r="I936" i="4" s="1"/>
  <c r="I937" i="4" s="1"/>
  <c r="I938" i="4" s="1"/>
  <c r="I939" i="4" s="1"/>
  <c r="I940" i="4" s="1"/>
  <c r="I941" i="4" s="1"/>
  <c r="I942" i="4" s="1"/>
  <c r="I943" i="4" s="1"/>
  <c r="I944" i="4" s="1"/>
  <c r="I945" i="4" s="1"/>
  <c r="I946" i="4" s="1"/>
  <c r="I947" i="4" s="1"/>
  <c r="I948" i="4" s="1"/>
  <c r="I949" i="4" s="1"/>
  <c r="I950" i="4" s="1"/>
  <c r="E34" i="16"/>
  <c r="F34" i="16" s="1"/>
  <c r="E75" i="16"/>
  <c r="F75" i="16" s="1"/>
  <c r="E111" i="16"/>
  <c r="F111" i="16" s="1"/>
  <c r="E222" i="16"/>
  <c r="F222" i="16" s="1"/>
  <c r="E289" i="16"/>
  <c r="F289" i="16" s="1"/>
  <c r="E207" i="16"/>
  <c r="F207" i="16" s="1"/>
  <c r="E132" i="16"/>
  <c r="F132" i="16" s="1"/>
  <c r="E273" i="16"/>
  <c r="F273" i="16" s="1"/>
  <c r="E379" i="16"/>
  <c r="F379" i="16" s="1"/>
  <c r="E387" i="16"/>
  <c r="F387" i="16" s="1"/>
  <c r="E395" i="16"/>
  <c r="F395" i="16" s="1"/>
  <c r="E403" i="16"/>
  <c r="F403" i="16" s="1"/>
  <c r="E411" i="16"/>
  <c r="F411" i="16" s="1"/>
  <c r="E419" i="16"/>
  <c r="F419" i="16" s="1"/>
  <c r="E427" i="16"/>
  <c r="F427" i="16" s="1"/>
  <c r="E435" i="16"/>
  <c r="F435" i="16" s="1"/>
  <c r="E177" i="16"/>
  <c r="F177" i="16" s="1"/>
  <c r="E255" i="16"/>
  <c r="F255" i="16" s="1"/>
  <c r="E365" i="16"/>
  <c r="F365" i="16" s="1"/>
  <c r="E126" i="16"/>
  <c r="F126" i="16" s="1"/>
  <c r="E174" i="16"/>
  <c r="F174" i="16" s="1"/>
  <c r="E287" i="16"/>
  <c r="F287" i="16" s="1"/>
  <c r="E90" i="16"/>
  <c r="F90" i="16" s="1"/>
  <c r="E62" i="16"/>
  <c r="F62" i="16" s="1"/>
  <c r="E98" i="16"/>
  <c r="F98" i="16" s="1"/>
  <c r="E142" i="16"/>
  <c r="F142" i="16" s="1"/>
  <c r="E38" i="16"/>
  <c r="F38" i="16" s="1"/>
  <c r="E257" i="16"/>
  <c r="F257" i="16" s="1"/>
  <c r="E261" i="16"/>
  <c r="F261" i="16" s="1"/>
  <c r="E230" i="16"/>
  <c r="F230" i="16" s="1"/>
  <c r="E383" i="16"/>
  <c r="F383" i="16" s="1"/>
  <c r="E391" i="16"/>
  <c r="F391" i="16" s="1"/>
  <c r="E399" i="16"/>
  <c r="F399" i="16" s="1"/>
  <c r="E407" i="16"/>
  <c r="F407" i="16" s="1"/>
  <c r="E415" i="16"/>
  <c r="F415" i="16" s="1"/>
  <c r="E423" i="16"/>
  <c r="F423" i="16" s="1"/>
  <c r="E431" i="16"/>
  <c r="F431" i="16" s="1"/>
  <c r="E301" i="16"/>
  <c r="F301" i="16" s="1"/>
  <c r="E349" i="16"/>
  <c r="F349" i="16" s="1"/>
  <c r="E217" i="16"/>
  <c r="F217" i="16" s="1"/>
  <c r="E82" i="16"/>
  <c r="F82" i="16" s="1"/>
  <c r="E18" i="16"/>
  <c r="F18" i="16" s="1"/>
  <c r="E54" i="16"/>
  <c r="F54" i="16" s="1"/>
  <c r="E172" i="16"/>
  <c r="F172" i="16" s="1"/>
  <c r="E114" i="16"/>
  <c r="F114" i="16" s="1"/>
  <c r="E158" i="16"/>
  <c r="F158" i="16" s="1"/>
  <c r="E42" i="16"/>
  <c r="F42" i="16" s="1"/>
  <c r="E10" i="16"/>
  <c r="F10" i="16" s="1"/>
  <c r="E183" i="16"/>
  <c r="F183" i="16" s="1"/>
  <c r="E106" i="16"/>
  <c r="F106" i="16" s="1"/>
  <c r="E22" i="16"/>
  <c r="F22" i="16" s="1"/>
  <c r="E246" i="16"/>
  <c r="F246" i="16" s="1"/>
  <c r="E385" i="16"/>
  <c r="F385" i="16" s="1"/>
  <c r="E393" i="16"/>
  <c r="F393" i="16" s="1"/>
  <c r="E401" i="16"/>
  <c r="F401" i="16" s="1"/>
  <c r="E409" i="16"/>
  <c r="F409" i="16" s="1"/>
  <c r="E417" i="16"/>
  <c r="F417" i="16" s="1"/>
  <c r="E425" i="16"/>
  <c r="F425" i="16" s="1"/>
  <c r="E433" i="16"/>
  <c r="F433" i="16" s="1"/>
  <c r="E363" i="16"/>
  <c r="F363" i="16" s="1"/>
  <c r="E462" i="7"/>
  <c r="F462" i="7" s="1"/>
  <c r="E394" i="7"/>
  <c r="F394" i="7" s="1"/>
  <c r="E362" i="7"/>
  <c r="F362" i="7" s="1"/>
  <c r="E330" i="7"/>
  <c r="F330" i="7" s="1"/>
  <c r="E446" i="7"/>
  <c r="F446" i="7" s="1"/>
  <c r="E82" i="14"/>
  <c r="F82" i="14" s="1"/>
  <c r="E26" i="14"/>
  <c r="F26" i="14" s="1"/>
  <c r="E122" i="14"/>
  <c r="F122" i="14" s="1"/>
  <c r="E46" i="14"/>
  <c r="F46" i="14" s="1"/>
  <c r="E114" i="14"/>
  <c r="F114" i="14" s="1"/>
  <c r="E18" i="14"/>
  <c r="F18" i="14" s="1"/>
  <c r="E138" i="14"/>
  <c r="F138" i="14" s="1"/>
  <c r="E62" i="14"/>
  <c r="F62" i="14" s="1"/>
  <c r="E38" i="14"/>
  <c r="F38" i="14" s="1"/>
  <c r="E150" i="14"/>
  <c r="F150" i="14" s="1"/>
  <c r="E90" i="14"/>
  <c r="F90" i="14" s="1"/>
  <c r="E154" i="14"/>
  <c r="F154" i="14" s="1"/>
  <c r="E70" i="14"/>
  <c r="F70" i="14" s="1"/>
  <c r="E50" i="14"/>
  <c r="F50" i="14" s="1"/>
  <c r="E86" i="14"/>
  <c r="F86" i="14" s="1"/>
  <c r="E34" i="14"/>
  <c r="F34" i="14" s="1"/>
  <c r="E126" i="14"/>
  <c r="F126" i="14" s="1"/>
  <c r="E98" i="14"/>
  <c r="F98" i="14" s="1"/>
  <c r="E10" i="14"/>
  <c r="F10" i="14" s="1"/>
  <c r="E98" i="5"/>
  <c r="F98" i="5" s="1"/>
  <c r="E102" i="5"/>
  <c r="F102" i="5" s="1"/>
  <c r="E82" i="5"/>
  <c r="F82" i="5" s="1"/>
  <c r="E94" i="5"/>
  <c r="F94" i="5" s="1"/>
  <c r="E155" i="5"/>
  <c r="F155" i="5" s="1"/>
  <c r="E7" i="5"/>
  <c r="F7" i="5" s="1"/>
  <c r="E31" i="5"/>
  <c r="F31" i="5" s="1"/>
  <c r="E74" i="5"/>
  <c r="F74" i="5" s="1"/>
  <c r="E171" i="5"/>
  <c r="F171" i="5" s="1"/>
  <c r="E58" i="5"/>
  <c r="F58" i="5" s="1"/>
  <c r="E23" i="5"/>
  <c r="F23" i="5" s="1"/>
  <c r="E19" i="5"/>
  <c r="F19" i="5" s="1"/>
  <c r="E15" i="5"/>
  <c r="F15" i="5" s="1"/>
  <c r="E51" i="5"/>
  <c r="F51" i="5" s="1"/>
  <c r="E54" i="5"/>
  <c r="F54" i="5" s="1"/>
  <c r="E11" i="5"/>
  <c r="F11" i="5" s="1"/>
  <c r="E70" i="5"/>
  <c r="F70" i="5" s="1"/>
  <c r="E50" i="5"/>
  <c r="F50" i="5" s="1"/>
  <c r="E62" i="5"/>
  <c r="F62" i="5" s="1"/>
  <c r="E83" i="5"/>
  <c r="F83" i="5" s="1"/>
  <c r="E123" i="5"/>
  <c r="F123" i="5" s="1"/>
  <c r="E86" i="5"/>
  <c r="F86" i="5" s="1"/>
  <c r="E106" i="5"/>
  <c r="F106" i="5" s="1"/>
  <c r="E71" i="13"/>
  <c r="F71" i="13" s="1"/>
  <c r="E202" i="13"/>
  <c r="F202" i="13" s="1"/>
  <c r="E238" i="13"/>
  <c r="F238" i="13" s="1"/>
  <c r="E363" i="13"/>
  <c r="F363" i="13" s="1"/>
  <c r="E89" i="13"/>
  <c r="F89" i="13" s="1"/>
  <c r="E395" i="13"/>
  <c r="F395" i="13" s="1"/>
  <c r="E419" i="13"/>
  <c r="F419" i="13" s="1"/>
  <c r="E75" i="13"/>
  <c r="F75" i="13" s="1"/>
  <c r="E107" i="13"/>
  <c r="F107" i="13" s="1"/>
  <c r="E210" i="13"/>
  <c r="F210" i="13" s="1"/>
  <c r="E9" i="13"/>
  <c r="F9" i="13" s="1"/>
  <c r="E427" i="13"/>
  <c r="F427" i="13" s="1"/>
  <c r="E499" i="13"/>
  <c r="F499" i="13" s="1"/>
  <c r="E359" i="13"/>
  <c r="F359" i="13" s="1"/>
  <c r="E111" i="13"/>
  <c r="F111" i="13" s="1"/>
  <c r="E63" i="13"/>
  <c r="F63" i="13" s="1"/>
  <c r="E79" i="13"/>
  <c r="F79" i="13" s="1"/>
  <c r="E41" i="13"/>
  <c r="F41" i="13" s="1"/>
  <c r="E17" i="13"/>
  <c r="F17" i="13" s="1"/>
  <c r="E375" i="13"/>
  <c r="F375" i="13" s="1"/>
  <c r="E351" i="13"/>
  <c r="F351" i="13" s="1"/>
  <c r="E365" i="13"/>
  <c r="F365" i="13" s="1"/>
  <c r="E180" i="13"/>
  <c r="F180" i="13" s="1"/>
  <c r="E443" i="13"/>
  <c r="F443" i="13" s="1"/>
  <c r="E115" i="13"/>
  <c r="F115" i="13" s="1"/>
  <c r="E123" i="13"/>
  <c r="F123" i="13" s="1"/>
  <c r="E186" i="13"/>
  <c r="F186" i="13" s="1"/>
  <c r="E222" i="13"/>
  <c r="F222" i="13" s="1"/>
  <c r="E226" i="13"/>
  <c r="F226" i="13" s="1"/>
  <c r="E214" i="13"/>
  <c r="F214" i="13" s="1"/>
  <c r="E176" i="13"/>
  <c r="F176" i="13" s="1"/>
  <c r="E343" i="13"/>
  <c r="F343" i="13" s="1"/>
  <c r="E117" i="4"/>
  <c r="F117" i="4" s="1"/>
  <c r="E45" i="4"/>
  <c r="F45" i="4" s="1"/>
  <c r="E113" i="4"/>
  <c r="F113" i="4" s="1"/>
  <c r="E103" i="4"/>
  <c r="F103" i="4" s="1"/>
  <c r="E97" i="4"/>
  <c r="F97" i="4" s="1"/>
  <c r="E63" i="4"/>
  <c r="F63" i="4" s="1"/>
  <c r="E258" i="4"/>
  <c r="F258" i="4" s="1"/>
  <c r="E133" i="4"/>
  <c r="F133" i="4" s="1"/>
  <c r="E210" i="4"/>
  <c r="F210" i="4" s="1"/>
  <c r="E301" i="4"/>
  <c r="F301" i="4" s="1"/>
  <c r="E125" i="4"/>
  <c r="F125" i="4" s="1"/>
  <c r="E266" i="4"/>
  <c r="F266" i="4" s="1"/>
  <c r="E368" i="4"/>
  <c r="F368" i="4" s="1"/>
  <c r="E336" i="4"/>
  <c r="F336" i="4" s="1"/>
  <c r="E360" i="4"/>
  <c r="F360" i="4" s="1"/>
  <c r="E344" i="4"/>
  <c r="F344" i="4" s="1"/>
  <c r="E514" i="4"/>
  <c r="F514" i="4" s="1"/>
  <c r="E294" i="4"/>
  <c r="F294" i="4" s="1"/>
  <c r="E803" i="4"/>
  <c r="F803" i="4" s="1"/>
  <c r="E843" i="4"/>
  <c r="F843" i="4" s="1"/>
  <c r="E666" i="4"/>
  <c r="F666" i="4" s="1"/>
  <c r="E674" i="4"/>
  <c r="F674" i="4" s="1"/>
  <c r="E728" i="4"/>
  <c r="F728" i="4" s="1"/>
  <c r="E858" i="4"/>
  <c r="F858" i="4" s="1"/>
  <c r="E47" i="4"/>
  <c r="F47" i="4" s="1"/>
  <c r="E53" i="4"/>
  <c r="F53" i="4" s="1"/>
  <c r="E141" i="4"/>
  <c r="F141" i="4" s="1"/>
  <c r="E234" i="4"/>
  <c r="F234" i="4" s="1"/>
  <c r="E752" i="4"/>
  <c r="F752" i="4" s="1"/>
  <c r="E720" i="4"/>
  <c r="F720" i="4" s="1"/>
  <c r="E648" i="4"/>
  <c r="F648" i="4" s="1"/>
  <c r="E786" i="4"/>
  <c r="F786" i="4" s="1"/>
  <c r="E730" i="4"/>
  <c r="F730" i="4" s="1"/>
  <c r="E920" i="4"/>
  <c r="F920" i="4" s="1"/>
  <c r="E161" i="4"/>
  <c r="F161" i="4" s="1"/>
  <c r="E69" i="4"/>
  <c r="F69" i="4" s="1"/>
  <c r="E169" i="4"/>
  <c r="F169" i="4" s="1"/>
  <c r="E151" i="4"/>
  <c r="F151" i="4" s="1"/>
  <c r="E127" i="4"/>
  <c r="F127" i="4" s="1"/>
  <c r="E706" i="4"/>
  <c r="F706" i="4" s="1"/>
  <c r="E630" i="4"/>
  <c r="F630" i="4" s="1"/>
  <c r="E738" i="4"/>
  <c r="F738" i="4" s="1"/>
  <c r="E770" i="4"/>
  <c r="F770" i="4" s="1"/>
  <c r="E936" i="4"/>
  <c r="F936" i="4" s="1"/>
  <c r="E119" i="4"/>
  <c r="F119" i="4" s="1"/>
  <c r="E105" i="4"/>
  <c r="F105" i="4" s="1"/>
  <c r="E149" i="4"/>
  <c r="F149" i="4" s="1"/>
  <c r="E242" i="4"/>
  <c r="F242" i="4" s="1"/>
  <c r="E85" i="4"/>
  <c r="F85" i="4" s="1"/>
  <c r="E121" i="4"/>
  <c r="F121" i="4" s="1"/>
  <c r="E109" i="4"/>
  <c r="F109" i="4" s="1"/>
  <c r="E165" i="4"/>
  <c r="F165" i="4" s="1"/>
  <c r="E93" i="4"/>
  <c r="F93" i="4" s="1"/>
  <c r="E77" i="4"/>
  <c r="F77" i="4" s="1"/>
  <c r="E278" i="4"/>
  <c r="F278" i="4" s="1"/>
  <c r="E129" i="4"/>
  <c r="F129" i="4" s="1"/>
  <c r="E324" i="4"/>
  <c r="F324" i="4" s="1"/>
  <c r="E157" i="4"/>
  <c r="F157" i="4" s="1"/>
  <c r="E443" i="4"/>
  <c r="F443" i="4" s="1"/>
  <c r="E439" i="4"/>
  <c r="F439" i="4" s="1"/>
  <c r="E319" i="4"/>
  <c r="F319" i="4" s="1"/>
  <c r="E517" i="4"/>
  <c r="F517" i="4" s="1"/>
  <c r="E722" i="4"/>
  <c r="F722" i="4" s="1"/>
  <c r="E811" i="4"/>
  <c r="F811" i="4" s="1"/>
  <c r="E736" i="4"/>
  <c r="F736" i="4" s="1"/>
  <c r="E928" i="4"/>
  <c r="F928" i="4" s="1"/>
  <c r="E37" i="4"/>
  <c r="F37" i="4" s="1"/>
  <c r="E111" i="4"/>
  <c r="F111" i="4" s="1"/>
  <c r="E101" i="4"/>
  <c r="F101" i="4" s="1"/>
  <c r="E95" i="4"/>
  <c r="F95" i="4" s="1"/>
  <c r="E79" i="4"/>
  <c r="F79" i="4" s="1"/>
  <c r="E226" i="4"/>
  <c r="F226" i="4" s="1"/>
  <c r="E145" i="4"/>
  <c r="F145" i="4" s="1"/>
  <c r="E451" i="4"/>
  <c r="F451" i="4" s="1"/>
  <c r="E316" i="4"/>
  <c r="F316" i="4" s="1"/>
  <c r="E327" i="4"/>
  <c r="F327" i="4" s="1"/>
  <c r="E522" i="4"/>
  <c r="F522" i="4" s="1"/>
  <c r="E778" i="4"/>
  <c r="F778" i="4" s="1"/>
  <c r="E787" i="4"/>
  <c r="F787" i="4" s="1"/>
  <c r="E664" i="4"/>
  <c r="F664" i="4" s="1"/>
  <c r="E776" i="4"/>
  <c r="F776" i="4" s="1"/>
  <c r="E750" i="4"/>
  <c r="F750" i="4" s="1"/>
  <c r="E768" i="4"/>
  <c r="F768" i="4" s="1"/>
  <c r="E944" i="4"/>
  <c r="F944" i="4" s="1"/>
  <c r="E754" i="4"/>
  <c r="F754" i="4" s="1"/>
  <c r="E6" i="7"/>
  <c r="F6" i="7" s="1"/>
  <c r="E6" i="5"/>
  <c r="F6" i="5" s="1"/>
  <c r="E6" i="4"/>
  <c r="F6" i="4" s="1"/>
  <c r="E6" i="3"/>
  <c r="F6" i="3" s="1"/>
  <c r="C6" i="1" l="1"/>
  <c r="E6" i="1" l="1"/>
  <c r="F6" i="1" s="1"/>
</calcChain>
</file>

<file path=xl/sharedStrings.xml><?xml version="1.0" encoding="utf-8"?>
<sst xmlns="http://schemas.openxmlformats.org/spreadsheetml/2006/main" count="12247" uniqueCount="80">
  <si>
    <t>Upper Limit Therms</t>
  </si>
  <si>
    <t>Current Bill</t>
  </si>
  <si>
    <t>Proposed Bill</t>
  </si>
  <si>
    <t>Change $</t>
  </si>
  <si>
    <t>Change %</t>
  </si>
  <si>
    <t># of Bills</t>
  </si>
  <si>
    <t>% of Total Bills</t>
  </si>
  <si>
    <t>Cum % of Bills</t>
  </si>
  <si>
    <t>A</t>
  </si>
  <si>
    <t>B</t>
  </si>
  <si>
    <t>D</t>
  </si>
  <si>
    <t>F</t>
  </si>
  <si>
    <t>H</t>
  </si>
  <si>
    <t>J</t>
  </si>
  <si>
    <t>BH Gas Utility</t>
  </si>
  <si>
    <t>BH Gas Distribution</t>
  </si>
  <si>
    <t>Residential</t>
  </si>
  <si>
    <t>Small Commercial</t>
  </si>
  <si>
    <t>Large Commercial</t>
  </si>
  <si>
    <t>Line No.</t>
  </si>
  <si>
    <t>Description</t>
  </si>
  <si>
    <t>Therm Threshold</t>
  </si>
  <si>
    <t>20 Therms</t>
  </si>
  <si>
    <t>40 Therms</t>
  </si>
  <si>
    <t>80 Therms</t>
  </si>
  <si>
    <t>&gt;20 Therms</t>
  </si>
  <si>
    <t>&gt;40 Therms</t>
  </si>
  <si>
    <t>&gt;80 Therms</t>
  </si>
  <si>
    <t>Cost of Gas - Weighted Average $/Therm</t>
  </si>
  <si>
    <t>Volumetric Charge - $/Therm</t>
  </si>
  <si>
    <t>Distribution Charge Tier 1</t>
  </si>
  <si>
    <t>Distribution Charge Tier 2</t>
  </si>
  <si>
    <t>Monthly Charge -$/Month</t>
  </si>
  <si>
    <t>Heat Program -$/Month</t>
  </si>
  <si>
    <t>NPSC Charge -$/Month</t>
  </si>
  <si>
    <t>Pipeline Integrity (PRC) -$/Month</t>
  </si>
  <si>
    <t>Safety &amp; Integrity (SSIR)</t>
  </si>
  <si>
    <t>Fuel Line Replacement Charge -$/Month</t>
  </si>
  <si>
    <t>Pipeline Replacement Charge -$/Month</t>
  </si>
  <si>
    <t>Customer  Charge - $/Month</t>
  </si>
  <si>
    <t>Current Rates</t>
  </si>
  <si>
    <t>&gt; 40 Therms</t>
  </si>
  <si>
    <t>Black Hills Nebraska Gas, LLC</t>
  </si>
  <si>
    <t>FOR THE PRO FORMA PERIOD ENDED DECEMBER 31, 2020</t>
  </si>
  <si>
    <t>C</t>
  </si>
  <si>
    <t>E</t>
  </si>
  <si>
    <t>G</t>
  </si>
  <si>
    <t>I</t>
  </si>
  <si>
    <t>K</t>
  </si>
  <si>
    <t>Winter</t>
  </si>
  <si>
    <t>Small Commercial Winter</t>
  </si>
  <si>
    <t>Small Commercial Non-Winter</t>
  </si>
  <si>
    <t>Large Commercial Winter</t>
  </si>
  <si>
    <t>Large Commercial Non-Winter</t>
  </si>
  <si>
    <t>Company</t>
  </si>
  <si>
    <t>Customer Class</t>
  </si>
  <si>
    <t>Proposed Customer Class</t>
  </si>
  <si>
    <t>SEASON</t>
  </si>
  <si>
    <t>SP_COUNT</t>
  </si>
  <si>
    <t>USAGE_QTY</t>
  </si>
  <si>
    <t>NEGD</t>
  </si>
  <si>
    <t>Commercial</t>
  </si>
  <si>
    <t>Non-Winter</t>
  </si>
  <si>
    <t>NEG</t>
  </si>
  <si>
    <t>NEGD Residential - Winter</t>
  </si>
  <si>
    <t>NEGD Small Commercial - Winter</t>
  </si>
  <si>
    <t>NEGD Large Commercial - Winter</t>
  </si>
  <si>
    <t>NEGD Residential - Non-Winter</t>
  </si>
  <si>
    <t>NEGD Small Commercial - Non-Winter</t>
  </si>
  <si>
    <t>NEGD Large Commercial - Non-Winter</t>
  </si>
  <si>
    <t>Residential Winter</t>
  </si>
  <si>
    <t>Residential Non-Winter</t>
  </si>
  <si>
    <t>Commercial Winter</t>
  </si>
  <si>
    <t>Commercial Non-Winter</t>
  </si>
  <si>
    <t>NEG Residential - Non-Winter</t>
  </si>
  <si>
    <t>NEG Residential - Winter</t>
  </si>
  <si>
    <t>NEG Commercial - Non-Winter</t>
  </si>
  <si>
    <t>NEG Commercial - Winter</t>
  </si>
  <si>
    <t>Average Usage Per Bill</t>
  </si>
  <si>
    <t>Compliance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</si>
</sst>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#,##0.00000_);\(#,##0.00000\)"/>
    <numFmt numFmtId="167" formatCode="_(* #,##0.00000_);_(* \(#,##0.00000\);_(* &quot;-&quot;??_);_(@_)"/>
    <numFmt numFmtId="168" formatCode="0.00000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4" fillId="0" borderId="0" xfId="0" applyNumberFormat="1" applyFont="1"/>
    <xf numFmtId="166" fontId="3" fillId="0" borderId="3" xfId="1" applyNumberFormat="1" applyFont="1" applyFill="1" applyBorder="1"/>
    <xf numFmtId="166" fontId="4" fillId="0" borderId="0" xfId="0" applyNumberFormat="1" applyFont="1"/>
    <xf numFmtId="43" fontId="4" fillId="0" borderId="0" xfId="0" applyNumberFormat="1" applyFont="1"/>
    <xf numFmtId="167" fontId="4" fillId="0" borderId="0" xfId="0" applyNumberFormat="1" applyFont="1"/>
    <xf numFmtId="168" fontId="3" fillId="0" borderId="0" xfId="0" applyNumberFormat="1" applyFont="1" applyAlignment="1">
      <alignment horizontal="center"/>
    </xf>
    <xf numFmtId="165" fontId="3" fillId="0" borderId="0" xfId="0" applyNumberFormat="1" applyFont="1"/>
    <xf numFmtId="37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3" fillId="0" borderId="5" xfId="1" applyNumberFormat="1" applyFont="1" applyFill="1" applyBorder="1"/>
    <xf numFmtId="167" fontId="3" fillId="2" borderId="5" xfId="1" applyNumberFormat="1" applyFont="1" applyFill="1" applyBorder="1"/>
    <xf numFmtId="167" fontId="3" fillId="0" borderId="5" xfId="1" applyNumberFormat="1" applyFont="1" applyFill="1" applyBorder="1"/>
    <xf numFmtId="167" fontId="2" fillId="0" borderId="5" xfId="1" applyNumberFormat="1" applyFont="1" applyFill="1" applyBorder="1" applyAlignment="1">
      <alignment horizontal="center"/>
    </xf>
    <xf numFmtId="167" fontId="4" fillId="0" borderId="5" xfId="1" applyNumberFormat="1" applyFont="1" applyFill="1" applyBorder="1"/>
    <xf numFmtId="167" fontId="6" fillId="0" borderId="5" xfId="1" applyNumberFormat="1" applyFont="1" applyFill="1" applyBorder="1" applyAlignment="1">
      <alignment horizontal="center"/>
    </xf>
    <xf numFmtId="39" fontId="3" fillId="0" borderId="5" xfId="1" applyNumberFormat="1" applyFont="1" applyFill="1" applyBorder="1"/>
    <xf numFmtId="43" fontId="3" fillId="2" borderId="5" xfId="1" applyFont="1" applyFill="1" applyBorder="1"/>
    <xf numFmtId="43" fontId="3" fillId="0" borderId="5" xfId="1" applyFont="1" applyFill="1" applyBorder="1"/>
    <xf numFmtId="164" fontId="3" fillId="0" borderId="3" xfId="1" applyNumberFormat="1" applyFont="1" applyFill="1" applyBorder="1"/>
    <xf numFmtId="164" fontId="2" fillId="0" borderId="3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right"/>
    </xf>
    <xf numFmtId="167" fontId="4" fillId="0" borderId="3" xfId="1" applyNumberFormat="1" applyFont="1" applyFill="1" applyBorder="1"/>
    <xf numFmtId="167" fontId="3" fillId="2" borderId="3" xfId="1" applyNumberFormat="1" applyFont="1" applyFill="1" applyBorder="1"/>
    <xf numFmtId="167" fontId="3" fillId="0" borderId="3" xfId="1" applyNumberFormat="1" applyFont="1" applyFill="1" applyBorder="1"/>
    <xf numFmtId="43" fontId="3" fillId="0" borderId="3" xfId="1" applyFont="1" applyFill="1" applyBorder="1"/>
    <xf numFmtId="164" fontId="3" fillId="0" borderId="5" xfId="1" applyNumberFormat="1" applyFont="1" applyFill="1" applyBorder="1"/>
    <xf numFmtId="164" fontId="2" fillId="0" borderId="5" xfId="1" applyNumberFormat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167" fontId="2" fillId="2" borderId="5" xfId="1" applyNumberFormat="1" applyFont="1" applyFill="1" applyBorder="1"/>
    <xf numFmtId="0" fontId="2" fillId="0" borderId="1" xfId="0" applyFont="1" applyBorder="1" applyAlignment="1">
      <alignment horizontal="center"/>
    </xf>
    <xf numFmtId="37" fontId="3" fillId="0" borderId="3" xfId="0" quotePrefix="1" applyNumberFormat="1" applyFont="1" applyBorder="1" applyAlignment="1">
      <alignment horizontal="left" indent="2"/>
    </xf>
    <xf numFmtId="0" fontId="3" fillId="0" borderId="3" xfId="0" quotePrefix="1" applyFont="1" applyBorder="1" applyAlignment="1">
      <alignment horizontal="left" indent="2"/>
    </xf>
    <xf numFmtId="0" fontId="3" fillId="0" borderId="3" xfId="0" quotePrefix="1" applyFont="1" applyBorder="1" applyAlignment="1">
      <alignment horizontal="left" indent="3"/>
    </xf>
    <xf numFmtId="0" fontId="3" fillId="0" borderId="3" xfId="0" quotePrefix="1" applyFont="1" applyBorder="1" applyAlignment="1">
      <alignment horizontal="left" indent="5"/>
    </xf>
    <xf numFmtId="37" fontId="3" fillId="0" borderId="3" xfId="0" quotePrefix="1" applyNumberFormat="1" applyFont="1" applyBorder="1" applyAlignment="1">
      <alignment horizontal="left" indent="3"/>
    </xf>
    <xf numFmtId="0" fontId="3" fillId="0" borderId="7" xfId="0" applyFont="1" applyBorder="1" applyAlignment="1">
      <alignment horizontal="center"/>
    </xf>
    <xf numFmtId="37" fontId="3" fillId="0" borderId="8" xfId="0" quotePrefix="1" applyNumberFormat="1" applyFont="1" applyBorder="1" applyAlignment="1">
      <alignment horizontal="left" indent="3"/>
    </xf>
    <xf numFmtId="43" fontId="3" fillId="0" borderId="8" xfId="1" applyFont="1" applyFill="1" applyBorder="1"/>
    <xf numFmtId="43" fontId="3" fillId="0" borderId="6" xfId="1" applyFont="1" applyFill="1" applyBorder="1"/>
    <xf numFmtId="43" fontId="3" fillId="2" borderId="6" xfId="1" applyFont="1" applyFill="1" applyBorder="1"/>
    <xf numFmtId="167" fontId="3" fillId="2" borderId="6" xfId="1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37" fontId="8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8" fillId="0" borderId="1" xfId="0" applyFont="1" applyBorder="1"/>
    <xf numFmtId="44" fontId="8" fillId="0" borderId="1" xfId="5" applyFont="1" applyBorder="1"/>
    <xf numFmtId="44" fontId="8" fillId="0" borderId="1" xfId="0" applyNumberFormat="1" applyFont="1" applyBorder="1"/>
    <xf numFmtId="169" fontId="8" fillId="0" borderId="1" xfId="2" applyNumberFormat="1" applyFont="1" applyBorder="1"/>
    <xf numFmtId="10" fontId="8" fillId="0" borderId="1" xfId="2" applyNumberFormat="1" applyFont="1" applyBorder="1"/>
    <xf numFmtId="44" fontId="8" fillId="0" borderId="0" xfId="5" applyFont="1"/>
    <xf numFmtId="44" fontId="8" fillId="0" borderId="0" xfId="0" applyNumberFormat="1" applyFont="1"/>
    <xf numFmtId="37" fontId="8" fillId="0" borderId="1" xfId="0" applyNumberFormat="1" applyFont="1" applyBorder="1"/>
    <xf numFmtId="0" fontId="8" fillId="0" borderId="0" xfId="0" applyFont="1" applyFill="1"/>
    <xf numFmtId="44" fontId="8" fillId="0" borderId="0" xfId="5" applyFont="1" applyFill="1"/>
    <xf numFmtId="44" fontId="8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1" fontId="8" fillId="0" borderId="0" xfId="0" applyNumberFormat="1" applyFont="1" applyFill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8" fillId="0" borderId="0" xfId="0" applyFont="1" applyBorder="1"/>
    <xf numFmtId="43" fontId="3" fillId="0" borderId="5" xfId="1" applyNumberFormat="1" applyFont="1" applyFill="1" applyBorder="1"/>
    <xf numFmtId="0" fontId="7" fillId="3" borderId="1" xfId="0" applyFont="1" applyFill="1" applyBorder="1"/>
    <xf numFmtId="44" fontId="7" fillId="3" borderId="1" xfId="5" applyFont="1" applyFill="1" applyBorder="1"/>
    <xf numFmtId="44" fontId="7" fillId="3" borderId="1" xfId="0" applyNumberFormat="1" applyFont="1" applyFill="1" applyBorder="1"/>
    <xf numFmtId="169" fontId="7" fillId="3" borderId="1" xfId="2" applyNumberFormat="1" applyFont="1" applyFill="1" applyBorder="1"/>
    <xf numFmtId="37" fontId="7" fillId="3" borderId="1" xfId="0" applyNumberFormat="1" applyFont="1" applyFill="1" applyBorder="1"/>
    <xf numFmtId="10" fontId="7" fillId="3" borderId="1" xfId="2" applyNumberFormat="1" applyFont="1" applyFill="1" applyBorder="1"/>
    <xf numFmtId="37" fontId="8" fillId="0" borderId="0" xfId="0" applyNumberFormat="1" applyFont="1" applyFill="1"/>
    <xf numFmtId="166" fontId="3" fillId="0" borderId="0" xfId="0" applyNumberFormat="1" applyFont="1" applyAlignment="1">
      <alignment horizontal="right"/>
    </xf>
  </cellXfs>
  <cellStyles count="6">
    <cellStyle name="Comma" xfId="1" builtinId="3"/>
    <cellStyle name="Currency" xfId="5" builtinId="4"/>
    <cellStyle name="Normal" xfId="0" builtinId="0"/>
    <cellStyle name="Normal 2 4" xfId="4" xr:uid="{D0B230F4-52C8-4B0C-8C2E-DB993F182D9C}"/>
    <cellStyle name="Normal 3" xfId="3" xr:uid="{D3AB352B-A51C-4AC9-B13D-FA6444AF07C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LINDA/L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rubert\AppData\Local\Microsoft\Windows\INetCache\Content.Outlook\B0ZFA826\BH%20Nebraska%20Consolidated%20CCOSS%2005_19_2020%20v1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3.63"/>
      <sheetName val="ENRON"/>
      <sheetName val="PNG PREMIUM"/>
      <sheetName val="NMU PREMIUM"/>
      <sheetName val="228.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"/>
      <sheetName val="Class Allocations"/>
      <sheetName val="FERC Accts by Customer Class"/>
      <sheetName val="Rate Design"/>
      <sheetName val="Revenue Proof"/>
      <sheetName val="Bill Impacts"/>
      <sheetName val="Section 3 Exhibit C"/>
      <sheetName val="COS Statement N"/>
    </sheetNames>
    <sheetDataSet>
      <sheetData sheetId="0">
        <row r="8">
          <cell r="C8">
            <v>0.87250000000000005</v>
          </cell>
          <cell r="D8">
            <v>0.1275</v>
          </cell>
        </row>
        <row r="13">
          <cell r="C13">
            <v>0.41799999999999998</v>
          </cell>
          <cell r="D13">
            <v>6.3E-2</v>
          </cell>
          <cell r="E13">
            <v>0.51900000000000002</v>
          </cell>
          <cell r="F13">
            <v>0.5</v>
          </cell>
          <cell r="G13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BA75-9442-475D-862F-4DB3D87BE20A}">
  <dimension ref="B1:O150"/>
  <sheetViews>
    <sheetView tabSelected="1" zoomScaleNormal="100" workbookViewId="0">
      <selection activeCell="I22" sqref="I22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75</v>
      </c>
      <c r="C2" s="57"/>
      <c r="D2" s="57"/>
      <c r="E2" s="57"/>
      <c r="F2" s="57"/>
      <c r="G2" s="63" t="s">
        <v>78</v>
      </c>
      <c r="H2" s="79"/>
      <c r="I2" s="78">
        <f>'All Residential'!E2</f>
        <v>110.60039424764585</v>
      </c>
      <c r="J2" s="77"/>
    </row>
    <row r="3" spans="2:15" x14ac:dyDescent="0.2">
      <c r="B3" s="61" t="s">
        <v>43</v>
      </c>
      <c r="C3" s="57"/>
      <c r="D3" s="57"/>
      <c r="E3" s="57"/>
      <c r="F3" s="57"/>
      <c r="G3" s="77"/>
      <c r="H3" s="77"/>
      <c r="I3" s="77"/>
      <c r="J3" s="7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64">
        <f>'All Residential'!B4</f>
        <v>0</v>
      </c>
      <c r="C6" s="65">
        <f>B6*(Rates!$C$9+Rates!$C$11)+Rates!$C$19+SUM(Rates!$C$22:$C$27)</f>
        <v>14.15</v>
      </c>
      <c r="D6" s="65">
        <f>IF('NEG Res Win'!B6&gt;20,20*(Rates!$D$9+Rates!$D$14)+('NEG Res Win'!B6-20)*(Rates!$D$9+Rates!$D$17),'NEG Res Win'!B6*(Rates!$D$9+Rates!$D$14))+Rates!$D$19+Rates!$D$22+Rates!$D$23</f>
        <v>15.69</v>
      </c>
      <c r="E6" s="66">
        <f>D6-C6</f>
        <v>1.5399999999999991</v>
      </c>
      <c r="F6" s="67">
        <f>E6/C6</f>
        <v>0.10883392226148404</v>
      </c>
      <c r="G6" s="71">
        <f>'All Residential'!D4</f>
        <v>6527</v>
      </c>
      <c r="H6" s="68">
        <f>G6/SUM($G$6:$G$106)</f>
        <v>6.9472310595618363E-3</v>
      </c>
      <c r="I6" s="68">
        <f>H6</f>
        <v>6.9472310595618363E-3</v>
      </c>
    </row>
    <row r="7" spans="2:15" x14ac:dyDescent="0.2">
      <c r="B7" s="64">
        <f>'All Residential'!B5</f>
        <v>2</v>
      </c>
      <c r="C7" s="65">
        <f>B7*(Rates!$C$9+Rates!$C$11)+Rates!$C$19+SUM(Rates!$C$22:$C$27)</f>
        <v>15.389478868789555</v>
      </c>
      <c r="D7" s="65">
        <f>IF('NEG Res Win'!B7&gt;20,20*(Rates!$D$9+Rates!$D$14)+('NEG Res Win'!B7-20)*(Rates!$D$9+Rates!$D$17),'NEG Res Win'!B7*(Rates!$D$9+Rates!$D$14))+Rates!$D$19+Rates!$D$22+Rates!$D$23</f>
        <v>17.556638868789552</v>
      </c>
      <c r="E7" s="66">
        <f t="shared" ref="E7:E70" si="0">D7-C7</f>
        <v>2.1671599999999973</v>
      </c>
      <c r="F7" s="67">
        <f t="shared" ref="F7:F70" si="1">E7/C7</f>
        <v>0.14082088279123472</v>
      </c>
      <c r="G7" s="71">
        <f>'All Residential'!D5</f>
        <v>4005</v>
      </c>
      <c r="H7" s="68">
        <f t="shared" ref="H7:H70" si="2">G7/SUM($G$6:$G$106)</f>
        <v>4.2628558899257167E-3</v>
      </c>
      <c r="I7" s="68">
        <f>H7+I6</f>
        <v>1.1210086949487552E-2</v>
      </c>
      <c r="L7" s="69"/>
      <c r="M7" s="69"/>
      <c r="N7" s="70"/>
      <c r="O7" s="70"/>
    </row>
    <row r="8" spans="2:15" x14ac:dyDescent="0.2">
      <c r="B8" s="64">
        <f>'All Residential'!B6</f>
        <v>4</v>
      </c>
      <c r="C8" s="65">
        <f>B8*(Rates!$C$9+Rates!$C$11)+Rates!$C$19+SUM(Rates!$C$22:$C$27)</f>
        <v>16.62895773757911</v>
      </c>
      <c r="D8" s="65">
        <f>IF('NEG Res Win'!B8&gt;20,20*(Rates!$D$9+Rates!$D$14)+('NEG Res Win'!B8-20)*(Rates!$D$9+Rates!$D$17),'NEG Res Win'!B8*(Rates!$D$9+Rates!$D$14))+Rates!$D$19+Rates!$D$22+Rates!$D$23</f>
        <v>19.423277737579109</v>
      </c>
      <c r="E8" s="66">
        <f t="shared" si="0"/>
        <v>2.794319999999999</v>
      </c>
      <c r="F8" s="67">
        <f t="shared" si="1"/>
        <v>0.16803939513811067</v>
      </c>
      <c r="G8" s="71">
        <f>'All Residential'!D6</f>
        <v>2948</v>
      </c>
      <c r="H8" s="68">
        <f t="shared" si="2"/>
        <v>3.1378025377031241E-3</v>
      </c>
      <c r="I8" s="68">
        <f t="shared" ref="I8:I71" si="3">H8+I7</f>
        <v>1.4347889487190676E-2</v>
      </c>
      <c r="L8" s="69"/>
      <c r="M8" s="69"/>
      <c r="N8" s="70"/>
      <c r="O8" s="70"/>
    </row>
    <row r="9" spans="2:15" x14ac:dyDescent="0.2">
      <c r="B9" s="64">
        <f>'All Residential'!B7</f>
        <v>6</v>
      </c>
      <c r="C9" s="65">
        <f>B9*(Rates!$C$9+Rates!$C$11)+Rates!$C$19+SUM(Rates!$C$22:$C$27)</f>
        <v>17.868436606368665</v>
      </c>
      <c r="D9" s="65">
        <f>IF('NEG Res Win'!B9&gt;20,20*(Rates!$D$9+Rates!$D$14)+('NEG Res Win'!B9-20)*(Rates!$D$9+Rates!$D$17),'NEG Res Win'!B9*(Rates!$D$9+Rates!$D$14))+Rates!$D$19+Rates!$D$22+Rates!$D$23</f>
        <v>21.289916606368664</v>
      </c>
      <c r="E9" s="66">
        <f t="shared" si="0"/>
        <v>3.421479999999999</v>
      </c>
      <c r="F9" s="67">
        <f t="shared" si="1"/>
        <v>0.1914817773582114</v>
      </c>
      <c r="G9" s="71">
        <f>'All Residential'!D7</f>
        <v>3809</v>
      </c>
      <c r="H9" s="68">
        <f t="shared" si="2"/>
        <v>4.0542367252751699E-3</v>
      </c>
      <c r="I9" s="68">
        <f t="shared" si="3"/>
        <v>1.8402126212465845E-2</v>
      </c>
    </row>
    <row r="10" spans="2:15" x14ac:dyDescent="0.2">
      <c r="B10" s="64">
        <f>'All Residential'!B8</f>
        <v>8</v>
      </c>
      <c r="C10" s="65">
        <f>B10*(Rates!$C$9+Rates!$C$11)+Rates!$C$19+SUM(Rates!$C$22:$C$27)</f>
        <v>19.107915475158219</v>
      </c>
      <c r="D10" s="65">
        <f>IF('NEG Res Win'!B10&gt;20,20*(Rates!$D$9+Rates!$D$14)+('NEG Res Win'!B10-20)*(Rates!$D$9+Rates!$D$17),'NEG Res Win'!B10*(Rates!$D$9+Rates!$D$14))+Rates!$D$19+Rates!$D$22+Rates!$D$23</f>
        <v>23.156555475158218</v>
      </c>
      <c r="E10" s="66">
        <f t="shared" si="0"/>
        <v>4.0486399999999989</v>
      </c>
      <c r="F10" s="67">
        <f t="shared" si="1"/>
        <v>0.21188287153894661</v>
      </c>
      <c r="G10" s="71">
        <f>'All Residential'!D8</f>
        <v>4377</v>
      </c>
      <c r="H10" s="68">
        <f t="shared" si="2"/>
        <v>4.6588065493645102E-3</v>
      </c>
      <c r="I10" s="68">
        <f t="shared" si="3"/>
        <v>2.3060932761830355E-2</v>
      </c>
    </row>
    <row r="11" spans="2:15" x14ac:dyDescent="0.2">
      <c r="B11" s="64">
        <f>'All Residential'!B9</f>
        <v>10</v>
      </c>
      <c r="C11" s="65">
        <f>B11*(Rates!$C$9+Rates!$C$11)+Rates!$C$19+SUM(Rates!$C$22:$C$27)</f>
        <v>20.347394343947773</v>
      </c>
      <c r="D11" s="65">
        <f>IF('NEG Res Win'!B11&gt;20,20*(Rates!$D$9+Rates!$D$14)+('NEG Res Win'!B11-20)*(Rates!$D$9+Rates!$D$17),'NEG Res Win'!B11*(Rates!$D$9+Rates!$D$14))+Rates!$D$19+Rates!$D$22+Rates!$D$23</f>
        <v>25.023194343947772</v>
      </c>
      <c r="E11" s="66">
        <f t="shared" si="0"/>
        <v>4.6757999999999988</v>
      </c>
      <c r="F11" s="67">
        <f t="shared" si="1"/>
        <v>0.22979846563944889</v>
      </c>
      <c r="G11" s="71">
        <f>'All Residential'!D9</f>
        <v>4926</v>
      </c>
      <c r="H11" s="68">
        <f t="shared" si="2"/>
        <v>5.2431530870846645E-3</v>
      </c>
      <c r="I11" s="68">
        <f t="shared" si="3"/>
        <v>2.8304085848915021E-2</v>
      </c>
    </row>
    <row r="12" spans="2:15" x14ac:dyDescent="0.2">
      <c r="B12" s="64">
        <f>'All Residential'!B10</f>
        <v>12</v>
      </c>
      <c r="C12" s="65">
        <f>B12*(Rates!$C$9+Rates!$C$11)+Rates!$C$19+SUM(Rates!$C$22:$C$27)</f>
        <v>21.586873212737331</v>
      </c>
      <c r="D12" s="65">
        <f>IF('NEG Res Win'!B12&gt;20,20*(Rates!$D$9+Rates!$D$14)+('NEG Res Win'!B12-20)*(Rates!$D$9+Rates!$D$17),'NEG Res Win'!B12*(Rates!$D$9+Rates!$D$14))+Rates!$D$19+Rates!$D$22+Rates!$D$23</f>
        <v>26.889833212737326</v>
      </c>
      <c r="E12" s="66">
        <f t="shared" si="0"/>
        <v>5.3029599999999952</v>
      </c>
      <c r="F12" s="67">
        <f t="shared" si="1"/>
        <v>0.24565669829713849</v>
      </c>
      <c r="G12" s="71">
        <f>'All Residential'!D10</f>
        <v>4328</v>
      </c>
      <c r="H12" s="68">
        <f t="shared" si="2"/>
        <v>4.6066517582018735E-3</v>
      </c>
      <c r="I12" s="68">
        <f t="shared" si="3"/>
        <v>3.2910737607116894E-2</v>
      </c>
    </row>
    <row r="13" spans="2:15" x14ac:dyDescent="0.2">
      <c r="B13" s="64">
        <f>'All Residential'!B11</f>
        <v>14</v>
      </c>
      <c r="C13" s="65">
        <f>B13*(Rates!$C$9+Rates!$C$11)+Rates!$C$19+SUM(Rates!$C$22:$C$27)</f>
        <v>22.826352081526885</v>
      </c>
      <c r="D13" s="65">
        <f>IF('NEG Res Win'!B13&gt;20,20*(Rates!$D$9+Rates!$D$14)+('NEG Res Win'!B13-20)*(Rates!$D$9+Rates!$D$17),'NEG Res Win'!B13*(Rates!$D$9+Rates!$D$14))+Rates!$D$19+Rates!$D$22+Rates!$D$23</f>
        <v>28.756472081526883</v>
      </c>
      <c r="E13" s="66">
        <f t="shared" si="0"/>
        <v>5.9301199999999987</v>
      </c>
      <c r="F13" s="67">
        <f t="shared" si="1"/>
        <v>0.25979271584088021</v>
      </c>
      <c r="G13" s="71">
        <f>'All Residential'!D11</f>
        <v>5369</v>
      </c>
      <c r="H13" s="68">
        <f t="shared" si="2"/>
        <v>5.7146749745346252E-3</v>
      </c>
      <c r="I13" s="68">
        <f t="shared" si="3"/>
        <v>3.8625412581651516E-2</v>
      </c>
    </row>
    <row r="14" spans="2:15" x14ac:dyDescent="0.2">
      <c r="B14" s="64">
        <f>'All Residential'!B12</f>
        <v>16</v>
      </c>
      <c r="C14" s="65">
        <f>B14*(Rates!$C$9+Rates!$C$11)+Rates!$C$19+SUM(Rates!$C$22:$C$27)</f>
        <v>24.065830950316439</v>
      </c>
      <c r="D14" s="65">
        <f>IF('NEG Res Win'!B14&gt;20,20*(Rates!$D$9+Rates!$D$14)+('NEG Res Win'!B14-20)*(Rates!$D$9+Rates!$D$17),'NEG Res Win'!B14*(Rates!$D$9+Rates!$D$14))+Rates!$D$19+Rates!$D$22+Rates!$D$23</f>
        <v>30.623110950316438</v>
      </c>
      <c r="E14" s="66">
        <f t="shared" si="0"/>
        <v>6.5572799999999987</v>
      </c>
      <c r="F14" s="67">
        <f t="shared" si="1"/>
        <v>0.2724726195217364</v>
      </c>
      <c r="G14" s="71">
        <f>'All Residential'!D12</f>
        <v>5429</v>
      </c>
      <c r="H14" s="68">
        <f t="shared" si="2"/>
        <v>5.7785379841215267E-3</v>
      </c>
      <c r="I14" s="68">
        <f t="shared" si="3"/>
        <v>4.4403950565773044E-2</v>
      </c>
    </row>
    <row r="15" spans="2:15" x14ac:dyDescent="0.2">
      <c r="B15" s="64">
        <f>'All Residential'!B13</f>
        <v>18</v>
      </c>
      <c r="C15" s="65">
        <f>B15*(Rates!$C$9+Rates!$C$11)+Rates!$C$19+SUM(Rates!$C$22:$C$27)</f>
        <v>25.305309819105993</v>
      </c>
      <c r="D15" s="65">
        <f>IF('NEG Res Win'!B15&gt;20,20*(Rates!$D$9+Rates!$D$14)+('NEG Res Win'!B15-20)*(Rates!$D$9+Rates!$D$17),'NEG Res Win'!B15*(Rates!$D$9+Rates!$D$14))+Rates!$D$19+Rates!$D$22+Rates!$D$23</f>
        <v>32.489749819105995</v>
      </c>
      <c r="E15" s="66">
        <f t="shared" si="0"/>
        <v>7.1844400000000022</v>
      </c>
      <c r="F15" s="67">
        <f t="shared" si="1"/>
        <v>0.28391037499077021</v>
      </c>
      <c r="G15" s="71">
        <f>'All Residential'!D13</f>
        <v>5362</v>
      </c>
      <c r="H15" s="68">
        <f t="shared" si="2"/>
        <v>5.7072242900828201E-3</v>
      </c>
      <c r="I15" s="68">
        <f t="shared" si="3"/>
        <v>5.0111174855855867E-2</v>
      </c>
    </row>
    <row r="16" spans="2:15" x14ac:dyDescent="0.2">
      <c r="B16" s="64">
        <f>'All Residential'!B14</f>
        <v>20</v>
      </c>
      <c r="C16" s="65">
        <f>B16*(Rates!$C$9+Rates!$C$11)+Rates!$C$19+SUM(Rates!$C$22:$C$27)</f>
        <v>26.544788687895547</v>
      </c>
      <c r="D16" s="65">
        <f>IF('NEG Res Win'!B16&gt;20,20*(Rates!$D$9+Rates!$D$14)+('NEG Res Win'!B16-20)*(Rates!$D$9+Rates!$D$17),'NEG Res Win'!B16*(Rates!$D$9+Rates!$D$14))+Rates!$D$19+Rates!$D$22+Rates!$D$23</f>
        <v>34.356388687895553</v>
      </c>
      <c r="E16" s="66">
        <f t="shared" si="0"/>
        <v>7.8116000000000057</v>
      </c>
      <c r="F16" s="67">
        <f t="shared" si="1"/>
        <v>0.29427998436326236</v>
      </c>
      <c r="G16" s="71">
        <f>'All Residential'!D14</f>
        <v>5069</v>
      </c>
      <c r="H16" s="68">
        <f t="shared" si="2"/>
        <v>5.3953599266001141E-3</v>
      </c>
      <c r="I16" s="68">
        <f t="shared" si="3"/>
        <v>5.5506534782455978E-2</v>
      </c>
    </row>
    <row r="17" spans="2:9" x14ac:dyDescent="0.2">
      <c r="B17" s="64">
        <f>'All Residential'!B15</f>
        <v>40</v>
      </c>
      <c r="C17" s="65">
        <f>B17*(Rates!$C$9+Rates!$C$11)+Rates!$C$19+SUM(Rates!$C$22:$C$27)</f>
        <v>38.939577375791096</v>
      </c>
      <c r="D17" s="65">
        <f>IF('NEG Res Win'!B17&gt;20,20*(Rates!$D$9+Rates!$D$14)+('NEG Res Win'!B17-20)*(Rates!$D$9+Rates!$D$17),'NEG Res Win'!B17*(Rates!$D$9+Rates!$D$14))+Rates!$D$19+Rates!$D$22+Rates!$D$23</f>
        <v>45.851177375791103</v>
      </c>
      <c r="E17" s="66">
        <f t="shared" si="0"/>
        <v>6.9116000000000071</v>
      </c>
      <c r="F17" s="67">
        <f t="shared" si="1"/>
        <v>0.177495506263429</v>
      </c>
      <c r="G17" s="71">
        <f>'All Residential'!D15</f>
        <v>68146</v>
      </c>
      <c r="H17" s="68">
        <f t="shared" si="2"/>
        <v>7.25334775218172E-2</v>
      </c>
      <c r="I17" s="68">
        <f t="shared" si="3"/>
        <v>0.12804001230427317</v>
      </c>
    </row>
    <row r="18" spans="2:9" x14ac:dyDescent="0.2">
      <c r="B18" s="64">
        <f>'All Residential'!B16</f>
        <v>60</v>
      </c>
      <c r="C18" s="65">
        <f>B18*(Rates!$C$9+Rates!$C$11)+Rates!$C$19+SUM(Rates!$C$22:$C$27)</f>
        <v>51.334366063686652</v>
      </c>
      <c r="D18" s="65">
        <f>IF('NEG Res Win'!B18&gt;20,20*(Rates!$D$9+Rates!$D$14)+('NEG Res Win'!B18-20)*(Rates!$D$9+Rates!$D$17),'NEG Res Win'!B18*(Rates!$D$9+Rates!$D$14))+Rates!$D$19+Rates!$D$22+Rates!$D$23</f>
        <v>57.345966063686653</v>
      </c>
      <c r="E18" s="66">
        <f t="shared" si="0"/>
        <v>6.0116000000000014</v>
      </c>
      <c r="F18" s="67">
        <f t="shared" si="1"/>
        <v>0.11710673494130357</v>
      </c>
      <c r="G18" s="71">
        <f>'All Residential'!D16</f>
        <v>92619</v>
      </c>
      <c r="H18" s="68">
        <f t="shared" si="2"/>
        <v>9.8582134748821465E-2</v>
      </c>
      <c r="I18" s="68">
        <f t="shared" si="3"/>
        <v>0.22662214705309464</v>
      </c>
    </row>
    <row r="19" spans="2:9" x14ac:dyDescent="0.2">
      <c r="B19" s="64">
        <f>'All Residential'!B17</f>
        <v>80</v>
      </c>
      <c r="C19" s="65">
        <f>B19*(Rates!$C$9+Rates!$C$11)+Rates!$C$19+SUM(Rates!$C$22:$C$27)</f>
        <v>63.7291547515822</v>
      </c>
      <c r="D19" s="65">
        <f>IF('NEG Res Win'!B19&gt;20,20*(Rates!$D$9+Rates!$D$14)+('NEG Res Win'!B19-20)*(Rates!$D$9+Rates!$D$17),'NEG Res Win'!B19*(Rates!$D$9+Rates!$D$14))+Rates!$D$19+Rates!$D$22+Rates!$D$23</f>
        <v>68.84075475158221</v>
      </c>
      <c r="E19" s="66">
        <f t="shared" si="0"/>
        <v>5.1116000000000099</v>
      </c>
      <c r="F19" s="67">
        <f t="shared" si="1"/>
        <v>8.0208187601501252E-2</v>
      </c>
      <c r="G19" s="71">
        <f>'All Residential'!D17</f>
        <v>112989</v>
      </c>
      <c r="H19" s="68">
        <f t="shared" si="2"/>
        <v>0.12026362650357474</v>
      </c>
      <c r="I19" s="68">
        <f t="shared" si="3"/>
        <v>0.34688577355666939</v>
      </c>
    </row>
    <row r="20" spans="2:9" x14ac:dyDescent="0.2">
      <c r="B20" s="81">
        <f>'All Residential'!B18</f>
        <v>100</v>
      </c>
      <c r="C20" s="82">
        <f>B20*(Rates!$C$9+Rates!$C$11)+Rates!$C$19+SUM(Rates!$C$22:$C$27)</f>
        <v>76.123943439477756</v>
      </c>
      <c r="D20" s="82">
        <f>IF('NEG Res Win'!B20&gt;20,20*(Rates!$D$9+Rates!$D$14)+('NEG Res Win'!B20-20)*(Rates!$D$9+Rates!$D$17),'NEG Res Win'!B20*(Rates!$D$9+Rates!$D$14))+Rates!$D$19+Rates!$D$22+Rates!$D$23</f>
        <v>80.33554343947776</v>
      </c>
      <c r="E20" s="83">
        <f t="shared" si="0"/>
        <v>4.2116000000000042</v>
      </c>
      <c r="F20" s="84">
        <f t="shared" si="1"/>
        <v>5.5325562624700744E-2</v>
      </c>
      <c r="G20" s="85">
        <f>'All Residential'!D18</f>
        <v>128297</v>
      </c>
      <c r="H20" s="86">
        <f t="shared" si="2"/>
        <v>0.13655720901617968</v>
      </c>
      <c r="I20" s="86">
        <f t="shared" si="3"/>
        <v>0.48344298257284907</v>
      </c>
    </row>
    <row r="21" spans="2:9" x14ac:dyDescent="0.2">
      <c r="B21" s="64">
        <f>'All Residential'!B19</f>
        <v>120</v>
      </c>
      <c r="C21" s="65">
        <f>B21*(Rates!$C$9+Rates!$C$11)+Rates!$C$19+SUM(Rates!$C$22:$C$27)</f>
        <v>88.518732127373312</v>
      </c>
      <c r="D21" s="65">
        <f>IF('NEG Res Win'!B21&gt;20,20*(Rates!$D$9+Rates!$D$14)+('NEG Res Win'!B21-20)*(Rates!$D$9+Rates!$D$17),'NEG Res Win'!B21*(Rates!$D$9+Rates!$D$14))+Rates!$D$19+Rates!$D$22+Rates!$D$23</f>
        <v>91.83033212737331</v>
      </c>
      <c r="E21" s="66">
        <f t="shared" si="0"/>
        <v>3.3115999999999985</v>
      </c>
      <c r="F21" s="67">
        <f t="shared" si="1"/>
        <v>3.741129047391685E-2</v>
      </c>
      <c r="G21" s="71">
        <f>'All Residential'!D19</f>
        <v>124152</v>
      </c>
      <c r="H21" s="68">
        <f t="shared" si="2"/>
        <v>0.13214533943721787</v>
      </c>
      <c r="I21" s="68">
        <f t="shared" si="3"/>
        <v>0.61558832201006697</v>
      </c>
    </row>
    <row r="22" spans="2:9" x14ac:dyDescent="0.2">
      <c r="B22" s="64">
        <f>'All Residential'!B20</f>
        <v>140</v>
      </c>
      <c r="C22" s="65">
        <f>B22*(Rates!$C$9+Rates!$C$11)+Rates!$C$19+SUM(Rates!$C$22:$C$27)</f>
        <v>100.91352081526885</v>
      </c>
      <c r="D22" s="65">
        <f>IF('NEG Res Win'!B22&gt;20,20*(Rates!$D$9+Rates!$D$14)+('NEG Res Win'!B22-20)*(Rates!$D$9+Rates!$D$17),'NEG Res Win'!B22*(Rates!$D$9+Rates!$D$14))+Rates!$D$19+Rates!$D$22+Rates!$D$23</f>
        <v>103.32512081526886</v>
      </c>
      <c r="E22" s="66">
        <f t="shared" si="0"/>
        <v>2.4116000000000071</v>
      </c>
      <c r="F22" s="67">
        <f t="shared" si="1"/>
        <v>2.3897689630853876E-2</v>
      </c>
      <c r="G22" s="71">
        <f>'All Residential'!D20</f>
        <v>107082</v>
      </c>
      <c r="H22" s="68">
        <f t="shared" si="2"/>
        <v>0.11397631320974422</v>
      </c>
      <c r="I22" s="68">
        <f t="shared" si="3"/>
        <v>0.72956463521981119</v>
      </c>
    </row>
    <row r="23" spans="2:9" x14ac:dyDescent="0.2">
      <c r="B23" s="64">
        <f>'All Residential'!B21</f>
        <v>160</v>
      </c>
      <c r="C23" s="65">
        <f>B23*(Rates!$C$9+Rates!$C$11)+Rates!$C$19+SUM(Rates!$C$22:$C$27)</f>
        <v>113.30830950316441</v>
      </c>
      <c r="D23" s="65">
        <f>IF('NEG Res Win'!B23&gt;20,20*(Rates!$D$9+Rates!$D$14)+('NEG Res Win'!B23-20)*(Rates!$D$9+Rates!$D$17),'NEG Res Win'!B23*(Rates!$D$9+Rates!$D$14))+Rates!$D$19+Rates!$D$22+Rates!$D$23</f>
        <v>114.81990950316441</v>
      </c>
      <c r="E23" s="66">
        <f t="shared" si="0"/>
        <v>1.5116000000000014</v>
      </c>
      <c r="F23" s="67">
        <f t="shared" si="1"/>
        <v>1.3340592641687821E-2</v>
      </c>
      <c r="G23" s="71">
        <f>'All Residential'!D21</f>
        <v>81693</v>
      </c>
      <c r="H23" s="68">
        <f t="shared" si="2"/>
        <v>8.6952680703046584E-2</v>
      </c>
      <c r="I23" s="68">
        <f t="shared" si="3"/>
        <v>0.81651731592285781</v>
      </c>
    </row>
    <row r="24" spans="2:9" x14ac:dyDescent="0.2">
      <c r="B24" s="64">
        <f>'All Residential'!B22</f>
        <v>180</v>
      </c>
      <c r="C24" s="65">
        <f>B24*(Rates!$C$9+Rates!$C$11)+Rates!$C$19+SUM(Rates!$C$22:$C$27)</f>
        <v>125.70309819105996</v>
      </c>
      <c r="D24" s="65">
        <f>IF('NEG Res Win'!B24&gt;20,20*(Rates!$D$9+Rates!$D$14)+('NEG Res Win'!B24-20)*(Rates!$D$9+Rates!$D$17),'NEG Res Win'!B24*(Rates!$D$9+Rates!$D$14))+Rates!$D$19+Rates!$D$22+Rates!$D$23</f>
        <v>126.31469819105996</v>
      </c>
      <c r="E24" s="66">
        <f t="shared" si="0"/>
        <v>0.6115999999999957</v>
      </c>
      <c r="F24" s="67">
        <f t="shared" si="1"/>
        <v>4.8654329829675817E-3</v>
      </c>
      <c r="G24" s="71">
        <f>'All Residential'!D22</f>
        <v>57077</v>
      </c>
      <c r="H24" s="68">
        <f t="shared" si="2"/>
        <v>6.0751816636526873E-2</v>
      </c>
      <c r="I24" s="68">
        <f t="shared" si="3"/>
        <v>0.87726913255938466</v>
      </c>
    </row>
    <row r="25" spans="2:9" x14ac:dyDescent="0.2">
      <c r="B25" s="64">
        <f>'All Residential'!B23</f>
        <v>200</v>
      </c>
      <c r="C25" s="65">
        <f>B25*(Rates!$C$9+Rates!$C$11)+Rates!$C$19+SUM(Rates!$C$22:$C$27)</f>
        <v>138.09788687895551</v>
      </c>
      <c r="D25" s="65">
        <f>IF('NEG Res Win'!B25&gt;20,20*(Rates!$D$9+Rates!$D$14)+('NEG Res Win'!B25-20)*(Rates!$D$9+Rates!$D$17),'NEG Res Win'!B25*(Rates!$D$9+Rates!$D$14))+Rates!$D$19+Rates!$D$22+Rates!$D$23</f>
        <v>137.80948687895551</v>
      </c>
      <c r="E25" s="66">
        <f t="shared" si="0"/>
        <v>-0.28839999999999577</v>
      </c>
      <c r="F25" s="67">
        <f t="shared" si="1"/>
        <v>-2.088373736325031E-3</v>
      </c>
      <c r="G25" s="71">
        <f>'All Residential'!D23</f>
        <v>37357</v>
      </c>
      <c r="H25" s="68">
        <f t="shared" si="2"/>
        <v>3.976217415229838E-2</v>
      </c>
      <c r="I25" s="68">
        <f t="shared" si="3"/>
        <v>0.91703130671168309</v>
      </c>
    </row>
    <row r="26" spans="2:9" x14ac:dyDescent="0.2">
      <c r="B26" s="64">
        <f>'All Residential'!B24</f>
        <v>220</v>
      </c>
      <c r="C26" s="65">
        <f>B26*(Rates!$C$9+Rates!$C$11)+Rates!$C$19+SUM(Rates!$C$22:$C$27)</f>
        <v>150.49267556685106</v>
      </c>
      <c r="D26" s="65">
        <f>IF('NEG Res Win'!B26&gt;20,20*(Rates!$D$9+Rates!$D$14)+('NEG Res Win'!B26-20)*(Rates!$D$9+Rates!$D$17),'NEG Res Win'!B26*(Rates!$D$9+Rates!$D$14))+Rates!$D$19+Rates!$D$22+Rates!$D$23</f>
        <v>149.30427556685106</v>
      </c>
      <c r="E26" s="66">
        <f t="shared" si="0"/>
        <v>-1.1884000000000015</v>
      </c>
      <c r="F26" s="67">
        <f t="shared" si="1"/>
        <v>-7.8967298277057788E-3</v>
      </c>
      <c r="G26" s="71">
        <f>'All Residential'!D24</f>
        <v>24774</v>
      </c>
      <c r="H26" s="68">
        <f t="shared" si="2"/>
        <v>2.6369036658431887E-2</v>
      </c>
      <c r="I26" s="68">
        <f t="shared" si="3"/>
        <v>0.94340034337011502</v>
      </c>
    </row>
    <row r="27" spans="2:9" x14ac:dyDescent="0.2">
      <c r="B27" s="64">
        <f>'All Residential'!B25</f>
        <v>240</v>
      </c>
      <c r="C27" s="65">
        <f>B27*(Rates!$C$9+Rates!$C$11)+Rates!$C$19+SUM(Rates!$C$22:$C$27)</f>
        <v>162.88746425474662</v>
      </c>
      <c r="D27" s="65">
        <f>IF('NEG Res Win'!B27&gt;20,20*(Rates!$D$9+Rates!$D$14)+('NEG Res Win'!B27-20)*(Rates!$D$9+Rates!$D$17),'NEG Res Win'!B27*(Rates!$D$9+Rates!$D$14))+Rates!$D$19+Rates!$D$22+Rates!$D$23</f>
        <v>160.79906425474661</v>
      </c>
      <c r="E27" s="66">
        <f t="shared" si="0"/>
        <v>-2.0884000000000071</v>
      </c>
      <c r="F27" s="67">
        <f t="shared" si="1"/>
        <v>-1.2821121683949046E-2</v>
      </c>
      <c r="G27" s="71">
        <f>'All Residential'!D25</f>
        <v>16746</v>
      </c>
      <c r="H27" s="68">
        <f t="shared" si="2"/>
        <v>1.7824165975704381E-2</v>
      </c>
      <c r="I27" s="68">
        <f t="shared" si="3"/>
        <v>0.96122450934581938</v>
      </c>
    </row>
    <row r="28" spans="2:9" x14ac:dyDescent="0.2">
      <c r="B28" s="64">
        <f>'All Residential'!B26</f>
        <v>260</v>
      </c>
      <c r="C28" s="65">
        <f>B28*(Rates!$C$9+Rates!$C$11)+Rates!$C$19+SUM(Rates!$C$22:$C$27)</f>
        <v>175.28225294264217</v>
      </c>
      <c r="D28" s="65">
        <f>IF('NEG Res Win'!B28&gt;20,20*(Rates!$D$9+Rates!$D$14)+('NEG Res Win'!B28-20)*(Rates!$D$9+Rates!$D$17),'NEG Res Win'!B28*(Rates!$D$9+Rates!$D$14))+Rates!$D$19+Rates!$D$22+Rates!$D$23</f>
        <v>172.29385294264216</v>
      </c>
      <c r="E28" s="66">
        <f t="shared" si="0"/>
        <v>-2.9884000000000128</v>
      </c>
      <c r="F28" s="67">
        <f t="shared" si="1"/>
        <v>-1.7049073422041823E-2</v>
      </c>
      <c r="G28" s="71">
        <f>'All Residential'!D26</f>
        <v>11191</v>
      </c>
      <c r="H28" s="68">
        <f t="shared" si="2"/>
        <v>1.1911515671450362E-2</v>
      </c>
      <c r="I28" s="68">
        <f t="shared" si="3"/>
        <v>0.9731360250172697</v>
      </c>
    </row>
    <row r="29" spans="2:9" x14ac:dyDescent="0.2">
      <c r="B29" s="64">
        <f>'All Residential'!B27</f>
        <v>280</v>
      </c>
      <c r="C29" s="65">
        <f>B29*(Rates!$C$9+Rates!$C$11)+Rates!$C$19+SUM(Rates!$C$22:$C$27)</f>
        <v>187.6770416305377</v>
      </c>
      <c r="D29" s="65">
        <f>IF('NEG Res Win'!B29&gt;20,20*(Rates!$D$9+Rates!$D$14)+('NEG Res Win'!B29-20)*(Rates!$D$9+Rates!$D$17),'NEG Res Win'!B29*(Rates!$D$9+Rates!$D$14))+Rates!$D$19+Rates!$D$22+Rates!$D$23</f>
        <v>183.78864163053771</v>
      </c>
      <c r="E29" s="66">
        <f t="shared" si="0"/>
        <v>-3.8883999999999901</v>
      </c>
      <c r="F29" s="67">
        <f t="shared" si="1"/>
        <v>-2.0718570402738556E-2</v>
      </c>
      <c r="G29" s="71">
        <f>'All Residential'!D27</f>
        <v>7352</v>
      </c>
      <c r="H29" s="68">
        <f t="shared" si="2"/>
        <v>7.82534744138174E-3</v>
      </c>
      <c r="I29" s="68">
        <f t="shared" si="3"/>
        <v>0.98096137245865145</v>
      </c>
    </row>
    <row r="30" spans="2:9" x14ac:dyDescent="0.2">
      <c r="B30" s="64">
        <f>'All Residential'!B28</f>
        <v>300</v>
      </c>
      <c r="C30" s="65">
        <f>B30*(Rates!$C$9+Rates!$C$11)+Rates!$C$19+SUM(Rates!$C$22:$C$27)</f>
        <v>200.07183031843326</v>
      </c>
      <c r="D30" s="65">
        <f>IF('NEG Res Win'!B30&gt;20,20*(Rates!$D$9+Rates!$D$14)+('NEG Res Win'!B30-20)*(Rates!$D$9+Rates!$D$17),'NEG Res Win'!B30*(Rates!$D$9+Rates!$D$14))+Rates!$D$19+Rates!$D$22+Rates!$D$23</f>
        <v>195.28343031843326</v>
      </c>
      <c r="E30" s="66">
        <f t="shared" si="0"/>
        <v>-4.7883999999999958</v>
      </c>
      <c r="F30" s="67">
        <f t="shared" si="1"/>
        <v>-2.393340427974695E-2</v>
      </c>
      <c r="G30" s="71">
        <f>'All Residential'!D28</f>
        <v>5201</v>
      </c>
      <c r="H30" s="68">
        <f t="shared" si="2"/>
        <v>5.5358585476912988E-3</v>
      </c>
      <c r="I30" s="68">
        <f t="shared" si="3"/>
        <v>0.98649723100634279</v>
      </c>
    </row>
    <row r="31" spans="2:9" x14ac:dyDescent="0.2">
      <c r="B31" s="64">
        <f>'All Residential'!B29</f>
        <v>320</v>
      </c>
      <c r="C31" s="65">
        <f>B31*(Rates!$C$9+Rates!$C$11)+Rates!$C$19+SUM(Rates!$C$22:$C$27)</f>
        <v>212.46661900632881</v>
      </c>
      <c r="D31" s="65">
        <f>IF('NEG Res Win'!B31&gt;20,20*(Rates!$D$9+Rates!$D$14)+('NEG Res Win'!B31-20)*(Rates!$D$9+Rates!$D$17),'NEG Res Win'!B31*(Rates!$D$9+Rates!$D$14))+Rates!$D$19+Rates!$D$22+Rates!$D$23</f>
        <v>206.77821900632881</v>
      </c>
      <c r="E31" s="66">
        <f t="shared" si="0"/>
        <v>-5.6884000000000015</v>
      </c>
      <c r="F31" s="67">
        <f t="shared" si="1"/>
        <v>-2.677314689057371E-2</v>
      </c>
      <c r="G31" s="71">
        <f>'All Residential'!D29</f>
        <v>3455</v>
      </c>
      <c r="H31" s="68">
        <f t="shared" si="2"/>
        <v>3.6774449687124473E-3</v>
      </c>
      <c r="I31" s="68">
        <f t="shared" si="3"/>
        <v>0.99017467597505526</v>
      </c>
    </row>
    <row r="32" spans="2:9" x14ac:dyDescent="0.2">
      <c r="B32" s="64">
        <f>'All Residential'!B30</f>
        <v>340</v>
      </c>
      <c r="C32" s="65">
        <f>B32*(Rates!$C$9+Rates!$C$11)+Rates!$C$19+SUM(Rates!$C$22:$C$27)</f>
        <v>224.86140769422437</v>
      </c>
      <c r="D32" s="65">
        <f>IF('NEG Res Win'!B32&gt;20,20*(Rates!$D$9+Rates!$D$14)+('NEG Res Win'!B32-20)*(Rates!$D$9+Rates!$D$17),'NEG Res Win'!B32*(Rates!$D$9+Rates!$D$14))+Rates!$D$19+Rates!$D$22+Rates!$D$23</f>
        <v>218.27300769422436</v>
      </c>
      <c r="E32" s="66">
        <f t="shared" si="0"/>
        <v>-6.5884000000000071</v>
      </c>
      <c r="F32" s="67">
        <f t="shared" si="1"/>
        <v>-2.9299825468313265E-2</v>
      </c>
      <c r="G32" s="71">
        <f>'All Residential'!D30</f>
        <v>2343</v>
      </c>
      <c r="H32" s="68">
        <f t="shared" si="2"/>
        <v>2.4938505243685279E-3</v>
      </c>
      <c r="I32" s="68">
        <f t="shared" si="3"/>
        <v>0.99266852649942383</v>
      </c>
    </row>
    <row r="33" spans="2:9" x14ac:dyDescent="0.2">
      <c r="B33" s="64">
        <f>'All Residential'!B31</f>
        <v>360</v>
      </c>
      <c r="C33" s="65">
        <f>B33*(Rates!$C$9+Rates!$C$11)+Rates!$C$19+SUM(Rates!$C$22:$C$27)</f>
        <v>237.25619638211992</v>
      </c>
      <c r="D33" s="65">
        <f>IF('NEG Res Win'!B33&gt;20,20*(Rates!$D$9+Rates!$D$14)+('NEG Res Win'!B33-20)*(Rates!$D$9+Rates!$D$17),'NEG Res Win'!B33*(Rates!$D$9+Rates!$D$14))+Rates!$D$19+Rates!$D$22+Rates!$D$23</f>
        <v>229.76779638211991</v>
      </c>
      <c r="E33" s="66">
        <f t="shared" si="0"/>
        <v>-7.4884000000000128</v>
      </c>
      <c r="F33" s="67">
        <f t="shared" si="1"/>
        <v>-3.1562505486429325E-2</v>
      </c>
      <c r="G33" s="71">
        <f>'All Residential'!D31</f>
        <v>1611</v>
      </c>
      <c r="H33" s="68">
        <f t="shared" si="2"/>
        <v>1.7147218074083221E-3</v>
      </c>
      <c r="I33" s="68">
        <f t="shared" si="3"/>
        <v>0.99438324830683211</v>
      </c>
    </row>
    <row r="34" spans="2:9" x14ac:dyDescent="0.2">
      <c r="B34" s="64">
        <f>'All Residential'!B32</f>
        <v>380</v>
      </c>
      <c r="C34" s="65">
        <f>B34*(Rates!$C$9+Rates!$C$11)+Rates!$C$19+SUM(Rates!$C$22:$C$27)</f>
        <v>249.65098507001545</v>
      </c>
      <c r="D34" s="65">
        <f>IF('NEG Res Win'!B34&gt;20,20*(Rates!$D$9+Rates!$D$14)+('NEG Res Win'!B34-20)*(Rates!$D$9+Rates!$D$17),'NEG Res Win'!B34*(Rates!$D$9+Rates!$D$14))+Rates!$D$19+Rates!$D$22+Rates!$D$23</f>
        <v>241.26258507001546</v>
      </c>
      <c r="E34" s="66">
        <f t="shared" si="0"/>
        <v>-8.3883999999999901</v>
      </c>
      <c r="F34" s="67">
        <f t="shared" si="1"/>
        <v>-3.3600508316229696E-2</v>
      </c>
      <c r="G34" s="71">
        <f>'All Residential'!D32</f>
        <v>1215</v>
      </c>
      <c r="H34" s="68">
        <f t="shared" si="2"/>
        <v>1.293225944134768E-3</v>
      </c>
      <c r="I34" s="68">
        <f t="shared" si="3"/>
        <v>0.99567647425096684</v>
      </c>
    </row>
    <row r="35" spans="2:9" x14ac:dyDescent="0.2">
      <c r="B35" s="64">
        <f>'All Residential'!B33</f>
        <v>400</v>
      </c>
      <c r="C35" s="65">
        <f>B35*(Rates!$C$9+Rates!$C$11)+Rates!$C$19+SUM(Rates!$C$22:$C$27)</f>
        <v>262.04577375791098</v>
      </c>
      <c r="D35" s="65">
        <f>IF('NEG Res Win'!B35&gt;20,20*(Rates!$D$9+Rates!$D$14)+('NEG Res Win'!B35-20)*(Rates!$D$9+Rates!$D$17),'NEG Res Win'!B35*(Rates!$D$9+Rates!$D$14))+Rates!$D$19+Rates!$D$22+Rates!$D$23</f>
        <v>252.75737375791101</v>
      </c>
      <c r="E35" s="66">
        <f t="shared" si="0"/>
        <v>-9.2883999999999673</v>
      </c>
      <c r="F35" s="67">
        <f t="shared" si="1"/>
        <v>-3.5445715711412258E-2</v>
      </c>
      <c r="G35" s="71">
        <f>'All Residential'!D33</f>
        <v>843</v>
      </c>
      <c r="H35" s="68">
        <f t="shared" si="2"/>
        <v>8.9727528469597481E-4</v>
      </c>
      <c r="I35" s="68">
        <f t="shared" si="3"/>
        <v>0.9965737495356628</v>
      </c>
    </row>
    <row r="36" spans="2:9" x14ac:dyDescent="0.2">
      <c r="B36" s="64">
        <f>'All Residential'!B34</f>
        <v>420</v>
      </c>
      <c r="C36" s="65">
        <f>B36*(Rates!$C$9+Rates!$C$11)+Rates!$C$19+SUM(Rates!$C$22:$C$27)</f>
        <v>274.44056244580656</v>
      </c>
      <c r="D36" s="65">
        <f>IF('NEG Res Win'!B36&gt;20,20*(Rates!$D$9+Rates!$D$14)+('NEG Res Win'!B36-20)*(Rates!$D$9+Rates!$D$17),'NEG Res Win'!B36*(Rates!$D$9+Rates!$D$14))+Rates!$D$19+Rates!$D$22+Rates!$D$23</f>
        <v>264.2521624458065</v>
      </c>
      <c r="E36" s="66">
        <f t="shared" si="0"/>
        <v>-10.188400000000058</v>
      </c>
      <c r="F36" s="67">
        <f t="shared" si="1"/>
        <v>-3.7124249816431379E-2</v>
      </c>
      <c r="G36" s="71">
        <f>'All Residential'!D34</f>
        <v>658</v>
      </c>
      <c r="H36" s="68">
        <f t="shared" si="2"/>
        <v>7.0036433846969322E-4</v>
      </c>
      <c r="I36" s="68">
        <f t="shared" si="3"/>
        <v>0.99727411387413245</v>
      </c>
    </row>
    <row r="37" spans="2:9" x14ac:dyDescent="0.2">
      <c r="B37" s="64">
        <f>'All Residential'!B35</f>
        <v>440</v>
      </c>
      <c r="C37" s="65">
        <f>B37*(Rates!$C$9+Rates!$C$11)+Rates!$C$19+SUM(Rates!$C$22:$C$27)</f>
        <v>286.83535113370209</v>
      </c>
      <c r="D37" s="65">
        <f>IF('NEG Res Win'!B37&gt;20,20*(Rates!$D$9+Rates!$D$14)+('NEG Res Win'!B37-20)*(Rates!$D$9+Rates!$D$17),'NEG Res Win'!B37*(Rates!$D$9+Rates!$D$14))+Rates!$D$19+Rates!$D$22+Rates!$D$23</f>
        <v>275.74695113370205</v>
      </c>
      <c r="E37" s="66">
        <f t="shared" si="0"/>
        <v>-11.088400000000036</v>
      </c>
      <c r="F37" s="67">
        <f t="shared" si="1"/>
        <v>-3.8657717593642837E-2</v>
      </c>
      <c r="G37" s="71">
        <f>'All Residential'!D35</f>
        <v>479</v>
      </c>
      <c r="H37" s="68">
        <f t="shared" si="2"/>
        <v>5.0983969320210194E-4</v>
      </c>
      <c r="I37" s="68">
        <f t="shared" si="3"/>
        <v>0.99778395356733451</v>
      </c>
    </row>
    <row r="38" spans="2:9" x14ac:dyDescent="0.2">
      <c r="B38" s="64">
        <f>'All Residential'!B36</f>
        <v>460</v>
      </c>
      <c r="C38" s="65">
        <f>B38*(Rates!$C$9+Rates!$C$11)+Rates!$C$19+SUM(Rates!$C$22:$C$27)</f>
        <v>299.23013982159762</v>
      </c>
      <c r="D38" s="65">
        <f>IF('NEG Res Win'!B38&gt;20,20*(Rates!$D$9+Rates!$D$14)+('NEG Res Win'!B38-20)*(Rates!$D$9+Rates!$D$17),'NEG Res Win'!B38*(Rates!$D$9+Rates!$D$14))+Rates!$D$19+Rates!$D$22+Rates!$D$23</f>
        <v>287.2417398215976</v>
      </c>
      <c r="E38" s="66">
        <f t="shared" si="0"/>
        <v>-11.988400000000013</v>
      </c>
      <c r="F38" s="67">
        <f t="shared" si="1"/>
        <v>-4.0064145968542984E-2</v>
      </c>
      <c r="G38" s="71">
        <f>'All Residential'!D36</f>
        <v>387</v>
      </c>
      <c r="H38" s="68">
        <f t="shared" si="2"/>
        <v>4.1191641183551867E-4</v>
      </c>
      <c r="I38" s="68">
        <f t="shared" si="3"/>
        <v>0.99819586997916998</v>
      </c>
    </row>
    <row r="39" spans="2:9" x14ac:dyDescent="0.2">
      <c r="B39" s="64">
        <f>'All Residential'!B37</f>
        <v>480</v>
      </c>
      <c r="C39" s="65">
        <f>B39*(Rates!$C$9+Rates!$C$11)+Rates!$C$19+SUM(Rates!$C$22:$C$27)</f>
        <v>311.6249285094932</v>
      </c>
      <c r="D39" s="65">
        <f>IF('NEG Res Win'!B39&gt;20,20*(Rates!$D$9+Rates!$D$14)+('NEG Res Win'!B39-20)*(Rates!$D$9+Rates!$D$17),'NEG Res Win'!B39*(Rates!$D$9+Rates!$D$14))+Rates!$D$19+Rates!$D$22+Rates!$D$23</f>
        <v>298.73652850949316</v>
      </c>
      <c r="E39" s="66">
        <f t="shared" si="0"/>
        <v>-12.888400000000047</v>
      </c>
      <c r="F39" s="67">
        <f t="shared" si="1"/>
        <v>-4.135869380426483E-2</v>
      </c>
      <c r="G39" s="71">
        <f>'All Residential'!D37</f>
        <v>280</v>
      </c>
      <c r="H39" s="68">
        <f t="shared" si="2"/>
        <v>2.980273780722099E-4</v>
      </c>
      <c r="I39" s="68">
        <f t="shared" si="3"/>
        <v>0.99849389735724214</v>
      </c>
    </row>
    <row r="40" spans="2:9" x14ac:dyDescent="0.2">
      <c r="B40" s="64">
        <f>'All Residential'!B38</f>
        <v>500</v>
      </c>
      <c r="C40" s="65">
        <f>B40*(Rates!$C$9+Rates!$C$11)+Rates!$C$19+SUM(Rates!$C$22:$C$27)</f>
        <v>324.01971719738873</v>
      </c>
      <c r="D40" s="65">
        <f>IF('NEG Res Win'!B40&gt;20,20*(Rates!$D$9+Rates!$D$14)+('NEG Res Win'!B40-20)*(Rates!$D$9+Rates!$D$17),'NEG Res Win'!B40*(Rates!$D$9+Rates!$D$14))+Rates!$D$19+Rates!$D$22+Rates!$D$23</f>
        <v>310.23131719738871</v>
      </c>
      <c r="E40" s="66">
        <f t="shared" si="0"/>
        <v>-13.788400000000024</v>
      </c>
      <c r="F40" s="67">
        <f t="shared" si="1"/>
        <v>-4.255420046428935E-2</v>
      </c>
      <c r="G40" s="71">
        <f>'All Residential'!D38</f>
        <v>229</v>
      </c>
      <c r="H40" s="68">
        <f t="shared" si="2"/>
        <v>2.437438199233431E-4</v>
      </c>
      <c r="I40" s="68">
        <f t="shared" si="3"/>
        <v>0.99873764117716546</v>
      </c>
    </row>
    <row r="41" spans="2:9" x14ac:dyDescent="0.2">
      <c r="B41" s="64">
        <f>'All Residential'!B39</f>
        <v>520</v>
      </c>
      <c r="C41" s="65">
        <f>B41*(Rates!$C$9+Rates!$C$11)+Rates!$C$19+SUM(Rates!$C$22:$C$27)</f>
        <v>336.41450588528431</v>
      </c>
      <c r="D41" s="65">
        <f>IF('NEG Res Win'!B41&gt;20,20*(Rates!$D$9+Rates!$D$14)+('NEG Res Win'!B41-20)*(Rates!$D$9+Rates!$D$17),'NEG Res Win'!B41*(Rates!$D$9+Rates!$D$14))+Rates!$D$19+Rates!$D$22+Rates!$D$23</f>
        <v>321.72610588528426</v>
      </c>
      <c r="E41" s="66">
        <f t="shared" si="0"/>
        <v>-14.688400000000058</v>
      </c>
      <c r="F41" s="67">
        <f t="shared" si="1"/>
        <v>-4.3661613108350122E-2</v>
      </c>
      <c r="G41" s="71">
        <f>'All Residential'!D39</f>
        <v>179</v>
      </c>
      <c r="H41" s="68">
        <f t="shared" si="2"/>
        <v>1.9052464526759133E-4</v>
      </c>
      <c r="I41" s="68">
        <f t="shared" si="3"/>
        <v>0.99892816582243305</v>
      </c>
    </row>
    <row r="42" spans="2:9" x14ac:dyDescent="0.2">
      <c r="B42" s="64">
        <f>'All Residential'!B40</f>
        <v>540</v>
      </c>
      <c r="C42" s="65">
        <f>B42*(Rates!$C$9+Rates!$C$11)+Rates!$C$19+SUM(Rates!$C$22:$C$27)</f>
        <v>348.80929457317984</v>
      </c>
      <c r="D42" s="65">
        <f>IF('NEG Res Win'!B42&gt;20,20*(Rates!$D$9+Rates!$D$14)+('NEG Res Win'!B42-20)*(Rates!$D$9+Rates!$D$17),'NEG Res Win'!B42*(Rates!$D$9+Rates!$D$14))+Rates!$D$19+Rates!$D$22+Rates!$D$23</f>
        <v>333.22089457317981</v>
      </c>
      <c r="E42" s="66">
        <f t="shared" si="0"/>
        <v>-15.588400000000036</v>
      </c>
      <c r="F42" s="67">
        <f t="shared" si="1"/>
        <v>-4.4690322885675295E-2</v>
      </c>
      <c r="G42" s="71">
        <f>'All Residential'!D40</f>
        <v>126</v>
      </c>
      <c r="H42" s="68">
        <f t="shared" si="2"/>
        <v>1.3411232013249447E-4</v>
      </c>
      <c r="I42" s="68">
        <f t="shared" si="3"/>
        <v>0.99906227814256554</v>
      </c>
    </row>
    <row r="43" spans="2:9" x14ac:dyDescent="0.2">
      <c r="B43" s="64">
        <f>'All Residential'!B41</f>
        <v>560</v>
      </c>
      <c r="C43" s="65">
        <f>B43*(Rates!$C$9+Rates!$C$11)+Rates!$C$19+SUM(Rates!$C$22:$C$27)</f>
        <v>361.20408326107537</v>
      </c>
      <c r="D43" s="65">
        <f>IF('NEG Res Win'!B43&gt;20,20*(Rates!$D$9+Rates!$D$14)+('NEG Res Win'!B43-20)*(Rates!$D$9+Rates!$D$17),'NEG Res Win'!B43*(Rates!$D$9+Rates!$D$14))+Rates!$D$19+Rates!$D$22+Rates!$D$23</f>
        <v>344.71568326107536</v>
      </c>
      <c r="E43" s="66">
        <f t="shared" si="0"/>
        <v>-16.488400000000013</v>
      </c>
      <c r="F43" s="67">
        <f t="shared" si="1"/>
        <v>-4.5648431909011203E-2</v>
      </c>
      <c r="G43" s="71">
        <f>'All Residential'!D41</f>
        <v>125</v>
      </c>
      <c r="H43" s="68">
        <f t="shared" si="2"/>
        <v>1.3304793663937943E-4</v>
      </c>
      <c r="I43" s="68">
        <f t="shared" si="3"/>
        <v>0.99919532607920492</v>
      </c>
    </row>
    <row r="44" spans="2:9" x14ac:dyDescent="0.2">
      <c r="B44" s="64">
        <f>'All Residential'!B42</f>
        <v>580</v>
      </c>
      <c r="C44" s="65">
        <f>B44*(Rates!$C$9+Rates!$C$11)+Rates!$C$19+SUM(Rates!$C$22:$C$27)</f>
        <v>373.59887194897095</v>
      </c>
      <c r="D44" s="65">
        <f>IF('NEG Res Win'!B44&gt;20,20*(Rates!$D$9+Rates!$D$14)+('NEG Res Win'!B44-20)*(Rates!$D$9+Rates!$D$17),'NEG Res Win'!B44*(Rates!$D$9+Rates!$D$14))+Rates!$D$19+Rates!$D$22+Rates!$D$23</f>
        <v>356.21047194897091</v>
      </c>
      <c r="E44" s="66">
        <f t="shared" si="0"/>
        <v>-17.388400000000047</v>
      </c>
      <c r="F44" s="67">
        <f t="shared" si="1"/>
        <v>-4.6542967084694756E-2</v>
      </c>
      <c r="G44" s="71">
        <f>'All Residential'!D42</f>
        <v>80</v>
      </c>
      <c r="H44" s="68">
        <f t="shared" si="2"/>
        <v>8.5150679449202829E-5</v>
      </c>
      <c r="I44" s="68">
        <f t="shared" si="3"/>
        <v>0.99928047675865417</v>
      </c>
    </row>
    <row r="45" spans="2:9" x14ac:dyDescent="0.2">
      <c r="B45" s="64">
        <f>'All Residential'!B43</f>
        <v>600</v>
      </c>
      <c r="C45" s="65">
        <f>B45*(Rates!$C$9+Rates!$C$11)+Rates!$C$19+SUM(Rates!$C$22:$C$27)</f>
        <v>385.99366063686648</v>
      </c>
      <c r="D45" s="65">
        <f>IF('NEG Res Win'!B45&gt;20,20*(Rates!$D$9+Rates!$D$14)+('NEG Res Win'!B45-20)*(Rates!$D$9+Rates!$D$17),'NEG Res Win'!B45*(Rates!$D$9+Rates!$D$14))+Rates!$D$19+Rates!$D$22+Rates!$D$23</f>
        <v>367.70526063686646</v>
      </c>
      <c r="E45" s="66">
        <f t="shared" si="0"/>
        <v>-18.288400000000024</v>
      </c>
      <c r="F45" s="67">
        <f t="shared" si="1"/>
        <v>-4.7380052744455066E-2</v>
      </c>
      <c r="G45" s="71">
        <f>'All Residential'!D43</f>
        <v>79</v>
      </c>
      <c r="H45" s="68">
        <f t="shared" si="2"/>
        <v>8.4086295956087797E-5</v>
      </c>
      <c r="I45" s="68">
        <f t="shared" si="3"/>
        <v>0.9993645630546103</v>
      </c>
    </row>
    <row r="46" spans="2:9" x14ac:dyDescent="0.2">
      <c r="B46" s="64">
        <f>'All Residential'!B44</f>
        <v>620</v>
      </c>
      <c r="C46" s="65">
        <f>B46*(Rates!$C$9+Rates!$C$11)+Rates!$C$19+SUM(Rates!$C$22:$C$27)</f>
        <v>398.38844932476206</v>
      </c>
      <c r="D46" s="65">
        <f>IF('NEG Res Win'!B46&gt;20,20*(Rates!$D$9+Rates!$D$14)+('NEG Res Win'!B46-20)*(Rates!$D$9+Rates!$D$17),'NEG Res Win'!B46*(Rates!$D$9+Rates!$D$14))+Rates!$D$19+Rates!$D$22+Rates!$D$23</f>
        <v>379.20004932476201</v>
      </c>
      <c r="E46" s="66">
        <f t="shared" si="0"/>
        <v>-19.188400000000058</v>
      </c>
      <c r="F46" s="67">
        <f t="shared" si="1"/>
        <v>-4.8165051051361873E-2</v>
      </c>
      <c r="G46" s="71">
        <f>'All Residential'!D44</f>
        <v>71</v>
      </c>
      <c r="H46" s="68">
        <f t="shared" si="2"/>
        <v>7.5571228011167508E-5</v>
      </c>
      <c r="I46" s="68">
        <f t="shared" si="3"/>
        <v>0.99944013428262146</v>
      </c>
    </row>
    <row r="47" spans="2:9" x14ac:dyDescent="0.2">
      <c r="B47" s="64">
        <f>'All Residential'!B45</f>
        <v>640</v>
      </c>
      <c r="C47" s="65">
        <f>B47*(Rates!$C$9+Rates!$C$11)+Rates!$C$19+SUM(Rates!$C$22:$C$27)</f>
        <v>410.78323801265759</v>
      </c>
      <c r="D47" s="65">
        <f>IF('NEG Res Win'!B47&gt;20,20*(Rates!$D$9+Rates!$D$14)+('NEG Res Win'!B47-20)*(Rates!$D$9+Rates!$D$17),'NEG Res Win'!B47*(Rates!$D$9+Rates!$D$14))+Rates!$D$19+Rates!$D$22+Rates!$D$23</f>
        <v>390.69483801265756</v>
      </c>
      <c r="E47" s="66">
        <f t="shared" si="0"/>
        <v>-20.088400000000036</v>
      </c>
      <c r="F47" s="67">
        <f t="shared" si="1"/>
        <v>-4.8902676986496335E-2</v>
      </c>
      <c r="G47" s="71">
        <f>'All Residential'!D45</f>
        <v>64</v>
      </c>
      <c r="H47" s="68">
        <f t="shared" si="2"/>
        <v>6.8120543559362266E-5</v>
      </c>
      <c r="I47" s="68">
        <f t="shared" si="3"/>
        <v>0.99950825482618078</v>
      </c>
    </row>
    <row r="48" spans="2:9" x14ac:dyDescent="0.2">
      <c r="B48" s="64">
        <f>'All Residential'!B46</f>
        <v>660</v>
      </c>
      <c r="C48" s="65">
        <f>B48*(Rates!$C$9+Rates!$C$11)+Rates!$C$19+SUM(Rates!$C$22:$C$27)</f>
        <v>423.17802670055312</v>
      </c>
      <c r="D48" s="65">
        <f>IF('NEG Res Win'!B48&gt;20,20*(Rates!$D$9+Rates!$D$14)+('NEG Res Win'!B48-20)*(Rates!$D$9+Rates!$D$17),'NEG Res Win'!B48*(Rates!$D$9+Rates!$D$14))+Rates!$D$19+Rates!$D$22+Rates!$D$23</f>
        <v>402.18962670055311</v>
      </c>
      <c r="E48" s="66">
        <f t="shared" si="0"/>
        <v>-20.988400000000013</v>
      </c>
      <c r="F48" s="67">
        <f t="shared" si="1"/>
        <v>-4.9597093128022234E-2</v>
      </c>
      <c r="G48" s="71">
        <f>'All Residential'!D46</f>
        <v>54</v>
      </c>
      <c r="H48" s="68">
        <f t="shared" si="2"/>
        <v>5.7476708628211913E-5</v>
      </c>
      <c r="I48" s="68">
        <f t="shared" si="3"/>
        <v>0.99956573153480899</v>
      </c>
    </row>
    <row r="49" spans="2:9" x14ac:dyDescent="0.2">
      <c r="B49" s="64">
        <f>'All Residential'!B47</f>
        <v>680</v>
      </c>
      <c r="C49" s="65">
        <f>B49*(Rates!$C$9+Rates!$C$11)+Rates!$C$19+SUM(Rates!$C$22:$C$27)</f>
        <v>435.5728153884487</v>
      </c>
      <c r="D49" s="65">
        <f>IF('NEG Res Win'!B49&gt;20,20*(Rates!$D$9+Rates!$D$14)+('NEG Res Win'!B49-20)*(Rates!$D$9+Rates!$D$17),'NEG Res Win'!B49*(Rates!$D$9+Rates!$D$14))+Rates!$D$19+Rates!$D$22+Rates!$D$23</f>
        <v>413.68441538844866</v>
      </c>
      <c r="E49" s="66">
        <f t="shared" si="0"/>
        <v>-21.888400000000047</v>
      </c>
      <c r="F49" s="67">
        <f t="shared" si="1"/>
        <v>-5.0251988247888534E-2</v>
      </c>
      <c r="G49" s="71">
        <f>'All Residential'!D47</f>
        <v>40</v>
      </c>
      <c r="H49" s="68">
        <f t="shared" si="2"/>
        <v>4.2575339724601415E-5</v>
      </c>
      <c r="I49" s="68">
        <f t="shared" si="3"/>
        <v>0.99960830687453361</v>
      </c>
    </row>
    <row r="50" spans="2:9" x14ac:dyDescent="0.2">
      <c r="B50" s="64">
        <f>'All Residential'!B48</f>
        <v>700</v>
      </c>
      <c r="C50" s="65">
        <f>B50*(Rates!$C$9+Rates!$C$11)+Rates!$C$19+SUM(Rates!$C$22:$C$27)</f>
        <v>447.96760407634423</v>
      </c>
      <c r="D50" s="65">
        <f>IF('NEG Res Win'!B50&gt;20,20*(Rates!$D$9+Rates!$D$14)+('NEG Res Win'!B50-20)*(Rates!$D$9+Rates!$D$17),'NEG Res Win'!B50*(Rates!$D$9+Rates!$D$14))+Rates!$D$19+Rates!$D$22+Rates!$D$23</f>
        <v>425.17920407634421</v>
      </c>
      <c r="E50" s="66">
        <f t="shared" si="0"/>
        <v>-22.788400000000024</v>
      </c>
      <c r="F50" s="67">
        <f t="shared" si="1"/>
        <v>-5.0870642860407253E-2</v>
      </c>
      <c r="G50" s="71">
        <f>'All Residential'!D48</f>
        <v>30</v>
      </c>
      <c r="H50" s="68">
        <f t="shared" si="2"/>
        <v>3.1931504793451061E-5</v>
      </c>
      <c r="I50" s="68">
        <f t="shared" si="3"/>
        <v>0.99964023837932703</v>
      </c>
    </row>
    <row r="51" spans="2:9" x14ac:dyDescent="0.2">
      <c r="B51" s="64">
        <f>'All Residential'!B49</f>
        <v>720</v>
      </c>
      <c r="C51" s="65">
        <f>B51*(Rates!$C$9+Rates!$C$11)+Rates!$C$19+SUM(Rates!$C$22:$C$27)</f>
        <v>460.36239276423981</v>
      </c>
      <c r="D51" s="65">
        <f>IF('NEG Res Win'!B51&gt;20,20*(Rates!$D$9+Rates!$D$14)+('NEG Res Win'!B51-20)*(Rates!$D$9+Rates!$D$17),'NEG Res Win'!B51*(Rates!$D$9+Rates!$D$14))+Rates!$D$19+Rates!$D$22+Rates!$D$23</f>
        <v>436.67399276423976</v>
      </c>
      <c r="E51" s="66">
        <f t="shared" si="0"/>
        <v>-23.688400000000058</v>
      </c>
      <c r="F51" s="67">
        <f t="shared" si="1"/>
        <v>-5.1455984181860245E-2</v>
      </c>
      <c r="G51" s="71">
        <f>'All Residential'!D49</f>
        <v>32</v>
      </c>
      <c r="H51" s="68">
        <f t="shared" si="2"/>
        <v>3.4060271779681133E-5</v>
      </c>
      <c r="I51" s="68">
        <f t="shared" si="3"/>
        <v>0.99967429865110669</v>
      </c>
    </row>
    <row r="52" spans="2:9" x14ac:dyDescent="0.2">
      <c r="B52" s="64">
        <f>'All Residential'!B50</f>
        <v>740</v>
      </c>
      <c r="C52" s="65">
        <f>B52*(Rates!$C$9+Rates!$C$11)+Rates!$C$19+SUM(Rates!$C$22:$C$27)</f>
        <v>472.75718145213534</v>
      </c>
      <c r="D52" s="65">
        <f>IF('NEG Res Win'!B52&gt;20,20*(Rates!$D$9+Rates!$D$14)+('NEG Res Win'!B52-20)*(Rates!$D$9+Rates!$D$17),'NEG Res Win'!B52*(Rates!$D$9+Rates!$D$14))+Rates!$D$19+Rates!$D$22+Rates!$D$23</f>
        <v>448.16878145213531</v>
      </c>
      <c r="E52" s="66">
        <f t="shared" si="0"/>
        <v>-24.588400000000036</v>
      </c>
      <c r="F52" s="67">
        <f t="shared" si="1"/>
        <v>-5.2010632444489911E-2</v>
      </c>
      <c r="G52" s="71">
        <f>'All Residential'!D50</f>
        <v>28</v>
      </c>
      <c r="H52" s="68">
        <f t="shared" si="2"/>
        <v>2.9802737807220989E-5</v>
      </c>
      <c r="I52" s="68">
        <f t="shared" si="3"/>
        <v>0.99970410138891386</v>
      </c>
    </row>
    <row r="53" spans="2:9" x14ac:dyDescent="0.2">
      <c r="B53" s="64">
        <f>'All Residential'!B51</f>
        <v>760</v>
      </c>
      <c r="C53" s="65">
        <f>B53*(Rates!$C$9+Rates!$C$11)+Rates!$C$19+SUM(Rates!$C$22:$C$27)</f>
        <v>485.15197014003087</v>
      </c>
      <c r="D53" s="65">
        <f>IF('NEG Res Win'!B53&gt;20,20*(Rates!$D$9+Rates!$D$14)+('NEG Res Win'!B53-20)*(Rates!$D$9+Rates!$D$17),'NEG Res Win'!B53*(Rates!$D$9+Rates!$D$14))+Rates!$D$19+Rates!$D$22+Rates!$D$23</f>
        <v>459.66357014003086</v>
      </c>
      <c r="E53" s="66">
        <f t="shared" si="0"/>
        <v>-25.488400000000013</v>
      </c>
      <c r="F53" s="67">
        <f t="shared" si="1"/>
        <v>-5.2536940111040299E-2</v>
      </c>
      <c r="G53" s="71">
        <f>'All Residential'!D51</f>
        <v>27</v>
      </c>
      <c r="H53" s="68">
        <f t="shared" si="2"/>
        <v>2.8738354314105956E-5</v>
      </c>
      <c r="I53" s="68">
        <f t="shared" si="3"/>
        <v>0.99973283974322791</v>
      </c>
    </row>
    <row r="54" spans="2:9" x14ac:dyDescent="0.2">
      <c r="B54" s="64">
        <f>'All Residential'!B52</f>
        <v>780</v>
      </c>
      <c r="C54" s="65">
        <f>B54*(Rates!$C$9+Rates!$C$11)+Rates!$C$19+SUM(Rates!$C$22:$C$27)</f>
        <v>497.54675882792645</v>
      </c>
      <c r="D54" s="65">
        <f>IF('NEG Res Win'!B54&gt;20,20*(Rates!$D$9+Rates!$D$14)+('NEG Res Win'!B54-20)*(Rates!$D$9+Rates!$D$17),'NEG Res Win'!B54*(Rates!$D$9+Rates!$D$14))+Rates!$D$19+Rates!$D$22+Rates!$D$23</f>
        <v>471.15835882792641</v>
      </c>
      <c r="E54" s="66">
        <f t="shared" si="0"/>
        <v>-26.388400000000047</v>
      </c>
      <c r="F54" s="67">
        <f t="shared" si="1"/>
        <v>-5.3037025227866706E-2</v>
      </c>
      <c r="G54" s="71">
        <f>'All Residential'!D52</f>
        <v>20</v>
      </c>
      <c r="H54" s="68">
        <f t="shared" si="2"/>
        <v>2.1287669862300707E-5</v>
      </c>
      <c r="I54" s="68">
        <f t="shared" si="3"/>
        <v>0.99975412741309022</v>
      </c>
    </row>
    <row r="55" spans="2:9" x14ac:dyDescent="0.2">
      <c r="B55" s="64">
        <f>'All Residential'!B53</f>
        <v>800</v>
      </c>
      <c r="C55" s="65">
        <f>B55*(Rates!$C$9+Rates!$C$11)+Rates!$C$19+SUM(Rates!$C$22:$C$27)</f>
        <v>509.94154751582198</v>
      </c>
      <c r="D55" s="65">
        <f>IF('NEG Res Win'!B55&gt;20,20*(Rates!$D$9+Rates!$D$14)+('NEG Res Win'!B55-20)*(Rates!$D$9+Rates!$D$17),'NEG Res Win'!B55*(Rates!$D$9+Rates!$D$14))+Rates!$D$19+Rates!$D$22+Rates!$D$23</f>
        <v>482.65314751582196</v>
      </c>
      <c r="E55" s="66">
        <f t="shared" si="0"/>
        <v>-27.288400000000024</v>
      </c>
      <c r="F55" s="67">
        <f t="shared" si="1"/>
        <v>-5.3512799913902571E-2</v>
      </c>
      <c r="G55" s="71">
        <f>'All Residential'!D53</f>
        <v>13</v>
      </c>
      <c r="H55" s="68">
        <f t="shared" si="2"/>
        <v>1.383698541049546E-5</v>
      </c>
      <c r="I55" s="68">
        <f t="shared" si="3"/>
        <v>0.99976796439850069</v>
      </c>
    </row>
    <row r="56" spans="2:9" x14ac:dyDescent="0.2">
      <c r="B56" s="64">
        <f>'All Residential'!B54</f>
        <v>820</v>
      </c>
      <c r="C56" s="65">
        <f>B56*(Rates!$C$9+Rates!$C$11)+Rates!$C$19+SUM(Rates!$C$22:$C$27)</f>
        <v>522.33633620371756</v>
      </c>
      <c r="D56" s="65">
        <f>IF('NEG Res Win'!B56&gt;20,20*(Rates!$D$9+Rates!$D$14)+('NEG Res Win'!B56-20)*(Rates!$D$9+Rates!$D$17),'NEG Res Win'!B56*(Rates!$D$9+Rates!$D$14))+Rates!$D$19+Rates!$D$22+Rates!$D$23</f>
        <v>494.14793620371751</v>
      </c>
      <c r="E56" s="66">
        <f t="shared" si="0"/>
        <v>-28.188400000000058</v>
      </c>
      <c r="F56" s="67">
        <f t="shared" si="1"/>
        <v>-5.3965994793450933E-2</v>
      </c>
      <c r="G56" s="71">
        <f>'All Residential'!D54</f>
        <v>17</v>
      </c>
      <c r="H56" s="68">
        <f t="shared" si="2"/>
        <v>1.8094519382955603E-5</v>
      </c>
      <c r="I56" s="68">
        <f t="shared" si="3"/>
        <v>0.99978605891788364</v>
      </c>
    </row>
    <row r="57" spans="2:9" x14ac:dyDescent="0.2">
      <c r="B57" s="64">
        <f>'All Residential'!B55</f>
        <v>840</v>
      </c>
      <c r="C57" s="65">
        <f>B57*(Rates!$C$9+Rates!$C$11)+Rates!$C$19+SUM(Rates!$C$22:$C$27)</f>
        <v>534.73112489161315</v>
      </c>
      <c r="D57" s="65">
        <f>IF('NEG Res Win'!B57&gt;20,20*(Rates!$D$9+Rates!$D$14)+('NEG Res Win'!B57-20)*(Rates!$D$9+Rates!$D$17),'NEG Res Win'!B57*(Rates!$D$9+Rates!$D$14))+Rates!$D$19+Rates!$D$22+Rates!$D$23</f>
        <v>505.64272489161306</v>
      </c>
      <c r="E57" s="66">
        <f t="shared" si="0"/>
        <v>-29.088400000000092</v>
      </c>
      <c r="F57" s="67">
        <f t="shared" si="1"/>
        <v>-5.4398180030938242E-2</v>
      </c>
      <c r="G57" s="71">
        <f>'All Residential'!D55</f>
        <v>18</v>
      </c>
      <c r="H57" s="68">
        <f t="shared" si="2"/>
        <v>1.9158902876070635E-5</v>
      </c>
      <c r="I57" s="68">
        <f t="shared" si="3"/>
        <v>0.99980521782075971</v>
      </c>
    </row>
    <row r="58" spans="2:9" x14ac:dyDescent="0.2">
      <c r="B58" s="64">
        <f>'All Residential'!B56</f>
        <v>860</v>
      </c>
      <c r="C58" s="65">
        <f>B58*(Rates!$C$9+Rates!$C$11)+Rates!$C$19+SUM(Rates!$C$22:$C$27)</f>
        <v>547.12591357950862</v>
      </c>
      <c r="D58" s="65">
        <f>IF('NEG Res Win'!B58&gt;20,20*(Rates!$D$9+Rates!$D$14)+('NEG Res Win'!B58-20)*(Rates!$D$9+Rates!$D$17),'NEG Res Win'!B58*(Rates!$D$9+Rates!$D$14))+Rates!$D$19+Rates!$D$22+Rates!$D$23</f>
        <v>517.13751357950866</v>
      </c>
      <c r="E58" s="66">
        <f t="shared" si="0"/>
        <v>-29.988399999999956</v>
      </c>
      <c r="F58" s="67">
        <f t="shared" si="1"/>
        <v>-5.4810783506495396E-2</v>
      </c>
      <c r="G58" s="71">
        <f>'All Residential'!D56</f>
        <v>15</v>
      </c>
      <c r="H58" s="68">
        <f t="shared" si="2"/>
        <v>1.5965752396725531E-5</v>
      </c>
      <c r="I58" s="68">
        <f t="shared" si="3"/>
        <v>0.99982118357315641</v>
      </c>
    </row>
    <row r="59" spans="2:9" x14ac:dyDescent="0.2">
      <c r="B59" s="64">
        <f>'All Residential'!B57</f>
        <v>880</v>
      </c>
      <c r="C59" s="65">
        <f>B59*(Rates!$C$9+Rates!$C$11)+Rates!$C$19+SUM(Rates!$C$22:$C$27)</f>
        <v>559.5207022674042</v>
      </c>
      <c r="D59" s="65">
        <f>IF('NEG Res Win'!B59&gt;20,20*(Rates!$D$9+Rates!$D$14)+('NEG Res Win'!B59-20)*(Rates!$D$9+Rates!$D$17),'NEG Res Win'!B59*(Rates!$D$9+Rates!$D$14))+Rates!$D$19+Rates!$D$22+Rates!$D$23</f>
        <v>528.63230226740427</v>
      </c>
      <c r="E59" s="66">
        <f t="shared" si="0"/>
        <v>-30.888399999999933</v>
      </c>
      <c r="F59" s="67">
        <f t="shared" si="1"/>
        <v>-5.5205106575731057E-2</v>
      </c>
      <c r="G59" s="71">
        <f>'All Residential'!D57</f>
        <v>14</v>
      </c>
      <c r="H59" s="68">
        <f t="shared" si="2"/>
        <v>1.4901368903610494E-5</v>
      </c>
      <c r="I59" s="68">
        <f t="shared" si="3"/>
        <v>0.99983608494206</v>
      </c>
    </row>
    <row r="60" spans="2:9" x14ac:dyDescent="0.2">
      <c r="B60" s="64">
        <f>'All Residential'!B58</f>
        <v>900</v>
      </c>
      <c r="C60" s="65">
        <f>B60*(Rates!$C$9+Rates!$C$11)+Rates!$C$19+SUM(Rates!$C$22:$C$27)</f>
        <v>571.91549095529979</v>
      </c>
      <c r="D60" s="65">
        <f>IF('NEG Res Win'!B60&gt;20,20*(Rates!$D$9+Rates!$D$14)+('NEG Res Win'!B60-20)*(Rates!$D$9+Rates!$D$17),'NEG Res Win'!B60*(Rates!$D$9+Rates!$D$14))+Rates!$D$19+Rates!$D$22+Rates!$D$23</f>
        <v>540.12709095529976</v>
      </c>
      <c r="E60" s="66">
        <f t="shared" si="0"/>
        <v>-31.788400000000024</v>
      </c>
      <c r="F60" s="67">
        <f t="shared" si="1"/>
        <v>-5.5582337780188867E-2</v>
      </c>
      <c r="G60" s="71">
        <f>'All Residential'!D58</f>
        <v>19</v>
      </c>
      <c r="H60" s="68">
        <f t="shared" si="2"/>
        <v>2.0223286369185671E-5</v>
      </c>
      <c r="I60" s="68">
        <f t="shared" si="3"/>
        <v>0.99985630822842919</v>
      </c>
    </row>
    <row r="61" spans="2:9" x14ac:dyDescent="0.2">
      <c r="B61" s="64">
        <f>'All Residential'!B59</f>
        <v>920</v>
      </c>
      <c r="C61" s="65">
        <f>B61*(Rates!$C$9+Rates!$C$11)+Rates!$C$19+SUM(Rates!$C$22:$C$27)</f>
        <v>584.31027964319526</v>
      </c>
      <c r="D61" s="65">
        <f>IF('NEG Res Win'!B61&gt;20,20*(Rates!$D$9+Rates!$D$14)+('NEG Res Win'!B61-20)*(Rates!$D$9+Rates!$D$17),'NEG Res Win'!B61*(Rates!$D$9+Rates!$D$14))+Rates!$D$19+Rates!$D$22+Rates!$D$23</f>
        <v>551.62187964319526</v>
      </c>
      <c r="E61" s="66">
        <f t="shared" si="0"/>
        <v>-32.688400000000001</v>
      </c>
      <c r="F61" s="67">
        <f t="shared" si="1"/>
        <v>-5.5943564812792494E-2</v>
      </c>
      <c r="G61" s="71">
        <f>'All Residential'!D59</f>
        <v>14</v>
      </c>
      <c r="H61" s="68">
        <f t="shared" si="2"/>
        <v>1.4901368903610494E-5</v>
      </c>
      <c r="I61" s="68">
        <f t="shared" si="3"/>
        <v>0.99987120959733278</v>
      </c>
    </row>
    <row r="62" spans="2:9" x14ac:dyDescent="0.2">
      <c r="B62" s="64">
        <f>'All Residential'!B60</f>
        <v>940</v>
      </c>
      <c r="C62" s="65">
        <f>B62*(Rates!$C$9+Rates!$C$11)+Rates!$C$19+SUM(Rates!$C$22:$C$27)</f>
        <v>596.70506833109084</v>
      </c>
      <c r="D62" s="65">
        <f>IF('NEG Res Win'!B62&gt;20,20*(Rates!$D$9+Rates!$D$14)+('NEG Res Win'!B62-20)*(Rates!$D$9+Rates!$D$17),'NEG Res Win'!B62*(Rates!$D$9+Rates!$D$14))+Rates!$D$19+Rates!$D$22+Rates!$D$23</f>
        <v>563.11666833109086</v>
      </c>
      <c r="E62" s="66">
        <f t="shared" si="0"/>
        <v>-33.588399999999979</v>
      </c>
      <c r="F62" s="67">
        <f t="shared" si="1"/>
        <v>-5.62897849920104E-2</v>
      </c>
      <c r="G62" s="71">
        <f>'All Residential'!D60</f>
        <v>8</v>
      </c>
      <c r="H62" s="68">
        <f t="shared" si="2"/>
        <v>8.5150679449202833E-6</v>
      </c>
      <c r="I62" s="68">
        <f t="shared" si="3"/>
        <v>0.99987972466527775</v>
      </c>
    </row>
    <row r="63" spans="2:9" x14ac:dyDescent="0.2">
      <c r="B63" s="64">
        <f>'All Residential'!B61</f>
        <v>960</v>
      </c>
      <c r="C63" s="65">
        <f>B63*(Rates!$C$9+Rates!$C$11)+Rates!$C$19+SUM(Rates!$C$22:$C$27)</f>
        <v>609.09985701898643</v>
      </c>
      <c r="D63" s="65">
        <f>IF('NEG Res Win'!B63&gt;20,20*(Rates!$D$9+Rates!$D$14)+('NEG Res Win'!B63-20)*(Rates!$D$9+Rates!$D$17),'NEG Res Win'!B63*(Rates!$D$9+Rates!$D$14))+Rates!$D$19+Rates!$D$22+Rates!$D$23</f>
        <v>574.61145701898636</v>
      </c>
      <c r="E63" s="66">
        <f t="shared" si="0"/>
        <v>-34.48840000000007</v>
      </c>
      <c r="F63" s="67">
        <f t="shared" si="1"/>
        <v>-5.6621914457164323E-2</v>
      </c>
      <c r="G63" s="71">
        <f>'All Residential'!D61</f>
        <v>8</v>
      </c>
      <c r="H63" s="68">
        <f t="shared" si="2"/>
        <v>8.5150679449202833E-6</v>
      </c>
      <c r="I63" s="68">
        <f t="shared" si="3"/>
        <v>0.99988823973322272</v>
      </c>
    </row>
    <row r="64" spans="2:9" x14ac:dyDescent="0.2">
      <c r="B64" s="64">
        <f>'All Residential'!B62</f>
        <v>980</v>
      </c>
      <c r="C64" s="65">
        <f>B64*(Rates!$C$9+Rates!$C$11)+Rates!$C$19+SUM(Rates!$C$22:$C$27)</f>
        <v>621.4946457068819</v>
      </c>
      <c r="D64" s="65">
        <f>IF('NEG Res Win'!B64&gt;20,20*(Rates!$D$9+Rates!$D$14)+('NEG Res Win'!B64-20)*(Rates!$D$9+Rates!$D$17),'NEG Res Win'!B64*(Rates!$D$9+Rates!$D$14))+Rates!$D$19+Rates!$D$22+Rates!$D$23</f>
        <v>586.10624570688196</v>
      </c>
      <c r="E64" s="66">
        <f t="shared" si="0"/>
        <v>-35.388399999999933</v>
      </c>
      <c r="F64" s="67">
        <f t="shared" si="1"/>
        <v>-5.6940796263416742E-2</v>
      </c>
      <c r="G64" s="71">
        <f>'All Residential'!D62</f>
        <v>10</v>
      </c>
      <c r="H64" s="68">
        <f t="shared" si="2"/>
        <v>1.0643834931150354E-5</v>
      </c>
      <c r="I64" s="68">
        <f t="shared" si="3"/>
        <v>0.99989888356815382</v>
      </c>
    </row>
    <row r="65" spans="2:9" x14ac:dyDescent="0.2">
      <c r="B65" s="64">
        <f>'All Residential'!B63</f>
        <v>1000</v>
      </c>
      <c r="C65" s="65">
        <f>B65*(Rates!$C$9+Rates!$C$11)+Rates!$C$19+SUM(Rates!$C$22:$C$27)</f>
        <v>633.88943439477748</v>
      </c>
      <c r="D65" s="65">
        <f>IF('NEG Res Win'!B65&gt;20,20*(Rates!$D$9+Rates!$D$14)+('NEG Res Win'!B65-20)*(Rates!$D$9+Rates!$D$17),'NEG Res Win'!B65*(Rates!$D$9+Rates!$D$14))+Rates!$D$19+Rates!$D$22+Rates!$D$23</f>
        <v>597.60103439477746</v>
      </c>
      <c r="E65" s="66">
        <f t="shared" si="0"/>
        <v>-36.288400000000024</v>
      </c>
      <c r="F65" s="67">
        <f t="shared" si="1"/>
        <v>-5.7247207527046609E-2</v>
      </c>
      <c r="G65" s="71">
        <f>'All Residential'!D63</f>
        <v>6</v>
      </c>
      <c r="H65" s="68">
        <f t="shared" si="2"/>
        <v>6.386300958690212E-6</v>
      </c>
      <c r="I65" s="68">
        <f t="shared" si="3"/>
        <v>0.99990526986911255</v>
      </c>
    </row>
    <row r="66" spans="2:9" x14ac:dyDescent="0.2">
      <c r="B66" s="64">
        <f>'All Residential'!B64</f>
        <v>1020</v>
      </c>
      <c r="C66" s="65">
        <f>B66*(Rates!$C$9+Rates!$C$11)+Rates!$C$19+SUM(Rates!$C$22:$C$27)</f>
        <v>646.28422308267307</v>
      </c>
      <c r="D66" s="65">
        <f>IF('NEG Res Win'!B66&gt;20,20*(Rates!$D$9+Rates!$D$14)+('NEG Res Win'!B66-20)*(Rates!$D$9+Rates!$D$17),'NEG Res Win'!B66*(Rates!$D$9+Rates!$D$14))+Rates!$D$19+Rates!$D$22+Rates!$D$23</f>
        <v>609.09582308267306</v>
      </c>
      <c r="E66" s="66">
        <f t="shared" si="0"/>
        <v>-37.188400000000001</v>
      </c>
      <c r="F66" s="67">
        <f t="shared" si="1"/>
        <v>-5.7541865748504957E-2</v>
      </c>
      <c r="G66" s="71">
        <f>'All Residential'!D64</f>
        <v>9</v>
      </c>
      <c r="H66" s="68">
        <f t="shared" si="2"/>
        <v>9.5794514380353176E-6</v>
      </c>
      <c r="I66" s="68">
        <f t="shared" si="3"/>
        <v>0.99991484932055053</v>
      </c>
    </row>
    <row r="67" spans="2:9" x14ac:dyDescent="0.2">
      <c r="B67" s="64">
        <f>'All Residential'!B65</f>
        <v>1040</v>
      </c>
      <c r="C67" s="65">
        <f>B67*(Rates!$C$9+Rates!$C$11)+Rates!$C$19+SUM(Rates!$C$22:$C$27)</f>
        <v>658.67901177056865</v>
      </c>
      <c r="D67" s="65">
        <f>IF('NEG Res Win'!B67&gt;20,20*(Rates!$D$9+Rates!$D$14)+('NEG Res Win'!B67-20)*(Rates!$D$9+Rates!$D$17),'NEG Res Win'!B67*(Rates!$D$9+Rates!$D$14))+Rates!$D$19+Rates!$D$22+Rates!$D$23</f>
        <v>620.59061177056856</v>
      </c>
      <c r="E67" s="66">
        <f t="shared" si="0"/>
        <v>-38.088400000000092</v>
      </c>
      <c r="F67" s="67">
        <f t="shared" si="1"/>
        <v>-5.782543442156475E-2</v>
      </c>
      <c r="G67" s="71">
        <f>'All Residential'!D65</f>
        <v>3</v>
      </c>
      <c r="H67" s="68">
        <f t="shared" si="2"/>
        <v>3.193150479345106E-6</v>
      </c>
      <c r="I67" s="68">
        <f t="shared" si="3"/>
        <v>0.99991804247102989</v>
      </c>
    </row>
    <row r="68" spans="2:9" x14ac:dyDescent="0.2">
      <c r="B68" s="64">
        <f>'All Residential'!B66</f>
        <v>1060</v>
      </c>
      <c r="C68" s="65">
        <f>B68*(Rates!$C$9+Rates!$C$11)+Rates!$C$19+SUM(Rates!$C$22:$C$27)</f>
        <v>671.07380045846412</v>
      </c>
      <c r="D68" s="65">
        <f>IF('NEG Res Win'!B68&gt;20,20*(Rates!$D$9+Rates!$D$14)+('NEG Res Win'!B68-20)*(Rates!$D$9+Rates!$D$17),'NEG Res Win'!B68*(Rates!$D$9+Rates!$D$14))+Rates!$D$19+Rates!$D$22+Rates!$D$23</f>
        <v>632.08540045846416</v>
      </c>
      <c r="E68" s="66">
        <f t="shared" si="0"/>
        <v>-38.988399999999956</v>
      </c>
      <c r="F68" s="67">
        <f t="shared" si="1"/>
        <v>-5.8098528020858312E-2</v>
      </c>
      <c r="G68" s="71">
        <f>'All Residential'!D66</f>
        <v>3</v>
      </c>
      <c r="H68" s="68">
        <f t="shared" si="2"/>
        <v>3.193150479345106E-6</v>
      </c>
      <c r="I68" s="68">
        <f t="shared" si="3"/>
        <v>0.99992123562150925</v>
      </c>
    </row>
    <row r="69" spans="2:9" x14ac:dyDescent="0.2">
      <c r="B69" s="64">
        <f>'All Residential'!B67</f>
        <v>1080</v>
      </c>
      <c r="C69" s="65">
        <f>B69*(Rates!$C$9+Rates!$C$11)+Rates!$C$19+SUM(Rates!$C$22:$C$27)</f>
        <v>683.4685891463597</v>
      </c>
      <c r="D69" s="65">
        <f>IF('NEG Res Win'!B69&gt;20,20*(Rates!$D$9+Rates!$D$14)+('NEG Res Win'!B69-20)*(Rates!$D$9+Rates!$D$17),'NEG Res Win'!B69*(Rates!$D$9+Rates!$D$14))+Rates!$D$19+Rates!$D$22+Rates!$D$23</f>
        <v>643.58018914635966</v>
      </c>
      <c r="E69" s="66">
        <f t="shared" si="0"/>
        <v>-39.888400000000047</v>
      </c>
      <c r="F69" s="67">
        <f t="shared" si="1"/>
        <v>-5.8361716446720634E-2</v>
      </c>
      <c r="G69" s="71">
        <f>'All Residential'!D67</f>
        <v>3</v>
      </c>
      <c r="H69" s="68">
        <f t="shared" si="2"/>
        <v>3.193150479345106E-6</v>
      </c>
      <c r="I69" s="68">
        <f t="shared" si="3"/>
        <v>0.99992442877198862</v>
      </c>
    </row>
    <row r="70" spans="2:9" x14ac:dyDescent="0.2">
      <c r="B70" s="64">
        <f>'All Residential'!B68</f>
        <v>1100</v>
      </c>
      <c r="C70" s="65">
        <f>B70*(Rates!$C$9+Rates!$C$11)+Rates!$C$19+SUM(Rates!$C$22:$C$27)</f>
        <v>695.86337783425529</v>
      </c>
      <c r="D70" s="65">
        <f>IF('NEG Res Win'!B70&gt;20,20*(Rates!$D$9+Rates!$D$14)+('NEG Res Win'!B70-20)*(Rates!$D$9+Rates!$D$17),'NEG Res Win'!B70*(Rates!$D$9+Rates!$D$14))+Rates!$D$19+Rates!$D$22+Rates!$D$23</f>
        <v>655.07497783425526</v>
      </c>
      <c r="E70" s="66">
        <f t="shared" si="0"/>
        <v>-40.788400000000024</v>
      </c>
      <c r="F70" s="67">
        <f t="shared" si="1"/>
        <v>-5.8615528994996544E-2</v>
      </c>
      <c r="G70" s="71">
        <f>'All Residential'!D68</f>
        <v>4</v>
      </c>
      <c r="H70" s="68">
        <f t="shared" si="2"/>
        <v>4.2575339724601416E-6</v>
      </c>
      <c r="I70" s="68">
        <f t="shared" si="3"/>
        <v>0.9999286863059611</v>
      </c>
    </row>
    <row r="71" spans="2:9" x14ac:dyDescent="0.2">
      <c r="B71" s="64">
        <f>'All Residential'!B69</f>
        <v>1120</v>
      </c>
      <c r="C71" s="65">
        <f>B71*(Rates!$C$9+Rates!$C$11)+Rates!$C$19+SUM(Rates!$C$22:$C$27)</f>
        <v>708.25816652215076</v>
      </c>
      <c r="D71" s="65">
        <f>IF('NEG Res Win'!B71&gt;20,20*(Rates!$D$9+Rates!$D$14)+('NEG Res Win'!B71-20)*(Rates!$D$9+Rates!$D$17),'NEG Res Win'!B71*(Rates!$D$9+Rates!$D$14))+Rates!$D$19+Rates!$D$22+Rates!$D$23</f>
        <v>666.56976652215076</v>
      </c>
      <c r="E71" s="66">
        <f t="shared" ref="E71:E106" si="4">D71-C71</f>
        <v>-41.688400000000001</v>
      </c>
      <c r="F71" s="67">
        <f t="shared" ref="F71:F106" si="5">E71/C71</f>
        <v>-5.8860457910012952E-2</v>
      </c>
      <c r="G71" s="71">
        <f>'All Residential'!D69</f>
        <v>7</v>
      </c>
      <c r="H71" s="68">
        <f t="shared" ref="H71:H106" si="6">G71/SUM($G$6:$G$106)</f>
        <v>7.4506844518052472E-6</v>
      </c>
      <c r="I71" s="68">
        <f t="shared" si="3"/>
        <v>0.99993613699041295</v>
      </c>
    </row>
    <row r="72" spans="2:9" x14ac:dyDescent="0.2">
      <c r="B72" s="64">
        <f>'All Residential'!B70</f>
        <v>1140</v>
      </c>
      <c r="C72" s="65">
        <f>B72*(Rates!$C$9+Rates!$C$11)+Rates!$C$19+SUM(Rates!$C$22:$C$27)</f>
        <v>720.65295521004634</v>
      </c>
      <c r="D72" s="65">
        <f>IF('NEG Res Win'!B72&gt;20,20*(Rates!$D$9+Rates!$D$14)+('NEG Res Win'!B72-20)*(Rates!$D$9+Rates!$D$17),'NEG Res Win'!B72*(Rates!$D$9+Rates!$D$14))+Rates!$D$19+Rates!$D$22+Rates!$D$23</f>
        <v>678.06455521004636</v>
      </c>
      <c r="E72" s="66">
        <f t="shared" si="4"/>
        <v>-42.588399999999979</v>
      </c>
      <c r="F72" s="67">
        <f t="shared" si="5"/>
        <v>-5.9096961570894939E-2</v>
      </c>
      <c r="G72" s="71">
        <f>'All Residential'!D70</f>
        <v>2</v>
      </c>
      <c r="H72" s="68">
        <f t="shared" si="6"/>
        <v>2.1287669862300708E-6</v>
      </c>
      <c r="I72" s="68">
        <f t="shared" ref="I72:I106" si="7">H72+I71</f>
        <v>0.99993826575739919</v>
      </c>
    </row>
    <row r="73" spans="2:9" x14ac:dyDescent="0.2">
      <c r="B73" s="64">
        <f>'All Residential'!B71</f>
        <v>1160</v>
      </c>
      <c r="C73" s="65">
        <f>B73*(Rates!$C$9+Rates!$C$11)+Rates!$C$19+SUM(Rates!$C$22:$C$27)</f>
        <v>733.04774389794193</v>
      </c>
      <c r="D73" s="65">
        <f>IF('NEG Res Win'!B73&gt;20,20*(Rates!$D$9+Rates!$D$14)+('NEG Res Win'!B73-20)*(Rates!$D$9+Rates!$D$17),'NEG Res Win'!B73*(Rates!$D$9+Rates!$D$14))+Rates!$D$19+Rates!$D$22+Rates!$D$23</f>
        <v>689.55934389794186</v>
      </c>
      <c r="E73" s="66">
        <f t="shared" si="4"/>
        <v>-43.48840000000007</v>
      </c>
      <c r="F73" s="67">
        <f t="shared" si="5"/>
        <v>-5.9325467354626647E-2</v>
      </c>
      <c r="G73" s="71">
        <f>'All Residential'!D71</f>
        <v>3</v>
      </c>
      <c r="H73" s="68">
        <f t="shared" si="6"/>
        <v>3.193150479345106E-6</v>
      </c>
      <c r="I73" s="68">
        <f t="shared" si="7"/>
        <v>0.99994145890787856</v>
      </c>
    </row>
    <row r="74" spans="2:9" x14ac:dyDescent="0.2">
      <c r="B74" s="64">
        <f>'All Residential'!B72</f>
        <v>1180</v>
      </c>
      <c r="C74" s="65">
        <f>B74*(Rates!$C$9+Rates!$C$11)+Rates!$C$19+SUM(Rates!$C$22:$C$27)</f>
        <v>745.4425325858374</v>
      </c>
      <c r="D74" s="65">
        <f>IF('NEG Res Win'!B74&gt;20,20*(Rates!$D$9+Rates!$D$14)+('NEG Res Win'!B74-20)*(Rates!$D$9+Rates!$D$17),'NEG Res Win'!B74*(Rates!$D$9+Rates!$D$14))+Rates!$D$19+Rates!$D$22+Rates!$D$23</f>
        <v>701.05413258583746</v>
      </c>
      <c r="E74" s="66">
        <f t="shared" si="4"/>
        <v>-44.388399999999933</v>
      </c>
      <c r="F74" s="67">
        <f t="shared" si="5"/>
        <v>-5.9546374213479199E-2</v>
      </c>
      <c r="G74" s="71">
        <f>'All Residential'!D72</f>
        <v>6</v>
      </c>
      <c r="H74" s="68">
        <f t="shared" si="6"/>
        <v>6.386300958690212E-6</v>
      </c>
      <c r="I74" s="68">
        <f t="shared" si="7"/>
        <v>0.99994784520883728</v>
      </c>
    </row>
    <row r="75" spans="2:9" x14ac:dyDescent="0.2">
      <c r="B75" s="64">
        <f>'All Residential'!B73</f>
        <v>1200</v>
      </c>
      <c r="C75" s="65">
        <f>B75*(Rates!$C$9+Rates!$C$11)+Rates!$C$19+SUM(Rates!$C$22:$C$27)</f>
        <v>757.83732127373298</v>
      </c>
      <c r="D75" s="65">
        <f>IF('NEG Res Win'!B75&gt;20,20*(Rates!$D$9+Rates!$D$14)+('NEG Res Win'!B75-20)*(Rates!$D$9+Rates!$D$17),'NEG Res Win'!B75*(Rates!$D$9+Rates!$D$14))+Rates!$D$19+Rates!$D$22+Rates!$D$23</f>
        <v>712.54892127373296</v>
      </c>
      <c r="E75" s="66">
        <f t="shared" si="4"/>
        <v>-45.288400000000024</v>
      </c>
      <c r="F75" s="67">
        <f t="shared" si="5"/>
        <v>-5.9760054999510544E-2</v>
      </c>
      <c r="G75" s="71">
        <f>'All Residential'!D73</f>
        <v>2</v>
      </c>
      <c r="H75" s="68">
        <f t="shared" si="6"/>
        <v>2.1287669862300708E-6</v>
      </c>
      <c r="I75" s="68">
        <f t="shared" si="7"/>
        <v>0.99994997397582353</v>
      </c>
    </row>
    <row r="76" spans="2:9" x14ac:dyDescent="0.2">
      <c r="B76" s="64">
        <f>'All Residential'!B74</f>
        <v>1220</v>
      </c>
      <c r="C76" s="65">
        <f>B76*(Rates!$C$9+Rates!$C$11)+Rates!$C$19+SUM(Rates!$C$22:$C$27)</f>
        <v>770.23210996162857</v>
      </c>
      <c r="D76" s="65">
        <f>IF('NEG Res Win'!B76&gt;20,20*(Rates!$D$9+Rates!$D$14)+('NEG Res Win'!B76-20)*(Rates!$D$9+Rates!$D$17),'NEG Res Win'!B76*(Rates!$D$9+Rates!$D$14))+Rates!$D$19+Rates!$D$22+Rates!$D$23</f>
        <v>724.04370996162856</v>
      </c>
      <c r="E76" s="66">
        <f t="shared" si="4"/>
        <v>-46.188400000000001</v>
      </c>
      <c r="F76" s="67">
        <f t="shared" si="5"/>
        <v>-5.9966858564622832E-2</v>
      </c>
      <c r="G76" s="71">
        <f>'All Residential'!D74</f>
        <v>1</v>
      </c>
      <c r="H76" s="68">
        <f t="shared" si="6"/>
        <v>1.0643834931150354E-6</v>
      </c>
      <c r="I76" s="68">
        <f t="shared" si="7"/>
        <v>0.99995103835931665</v>
      </c>
    </row>
    <row r="77" spans="2:9" x14ac:dyDescent="0.2">
      <c r="B77" s="64">
        <f>'All Residential'!B75</f>
        <v>1260</v>
      </c>
      <c r="C77" s="65">
        <f>B77*(Rates!$C$9+Rates!$C$11)+Rates!$C$19+SUM(Rates!$C$22:$C$27)</f>
        <v>795.02168733741962</v>
      </c>
      <c r="D77" s="65">
        <f>IF('NEG Res Win'!B77&gt;20,20*(Rates!$D$9+Rates!$D$14)+('NEG Res Win'!B77-20)*(Rates!$D$9+Rates!$D$17),'NEG Res Win'!B77*(Rates!$D$9+Rates!$D$14))+Rates!$D$19+Rates!$D$22+Rates!$D$23</f>
        <v>747.03328733741967</v>
      </c>
      <c r="E77" s="66">
        <f t="shared" si="4"/>
        <v>-47.988399999999956</v>
      </c>
      <c r="F77" s="67">
        <f t="shared" si="5"/>
        <v>-6.0361120664162375E-2</v>
      </c>
      <c r="G77" s="71">
        <f>'All Residential'!D75</f>
        <v>2</v>
      </c>
      <c r="H77" s="68">
        <f t="shared" si="6"/>
        <v>2.1287669862300708E-6</v>
      </c>
      <c r="I77" s="68">
        <f t="shared" si="7"/>
        <v>0.99995316712630289</v>
      </c>
    </row>
    <row r="78" spans="2:9" x14ac:dyDescent="0.2">
      <c r="B78" s="64">
        <f>'All Residential'!B76</f>
        <v>1280</v>
      </c>
      <c r="C78" s="65">
        <f>B78*(Rates!$C$9+Rates!$C$11)+Rates!$C$19+SUM(Rates!$C$22:$C$27)</f>
        <v>807.41647602531521</v>
      </c>
      <c r="D78" s="65">
        <f>IF('NEG Res Win'!B78&gt;20,20*(Rates!$D$9+Rates!$D$14)+('NEG Res Win'!B78-20)*(Rates!$D$9+Rates!$D$17),'NEG Res Win'!B78*(Rates!$D$9+Rates!$D$14))+Rates!$D$19+Rates!$D$22+Rates!$D$23</f>
        <v>758.52807602531516</v>
      </c>
      <c r="E78" s="66">
        <f t="shared" si="4"/>
        <v>-48.888400000000047</v>
      </c>
      <c r="F78" s="67">
        <f t="shared" si="5"/>
        <v>-6.0549173136352039E-2</v>
      </c>
      <c r="G78" s="71">
        <f>'All Residential'!D76</f>
        <v>1</v>
      </c>
      <c r="H78" s="68">
        <f t="shared" si="6"/>
        <v>1.0643834931150354E-6</v>
      </c>
      <c r="I78" s="68">
        <f t="shared" si="7"/>
        <v>0.99995423150979601</v>
      </c>
    </row>
    <row r="79" spans="2:9" x14ac:dyDescent="0.2">
      <c r="B79" s="64">
        <f>'All Residential'!B77</f>
        <v>1300</v>
      </c>
      <c r="C79" s="65">
        <f>B79*(Rates!$C$9+Rates!$C$11)+Rates!$C$19+SUM(Rates!$C$22:$C$27)</f>
        <v>819.81126471321079</v>
      </c>
      <c r="D79" s="65">
        <f>IF('NEG Res Win'!B79&gt;20,20*(Rates!$D$9+Rates!$D$14)+('NEG Res Win'!B79-20)*(Rates!$D$9+Rates!$D$17),'NEG Res Win'!B79*(Rates!$D$9+Rates!$D$14))+Rates!$D$19+Rates!$D$22+Rates!$D$23</f>
        <v>770.02286471321077</v>
      </c>
      <c r="E79" s="66">
        <f t="shared" si="4"/>
        <v>-49.788400000000024</v>
      </c>
      <c r="F79" s="67">
        <f t="shared" si="5"/>
        <v>-6.0731539249362684E-2</v>
      </c>
      <c r="G79" s="71">
        <f>'All Residential'!D77</f>
        <v>3</v>
      </c>
      <c r="H79" s="68">
        <f t="shared" si="6"/>
        <v>3.193150479345106E-6</v>
      </c>
      <c r="I79" s="68">
        <f t="shared" si="7"/>
        <v>0.99995742466027537</v>
      </c>
    </row>
    <row r="80" spans="2:9" x14ac:dyDescent="0.2">
      <c r="B80" s="64">
        <f>'All Residential'!B78</f>
        <v>1320</v>
      </c>
      <c r="C80" s="65">
        <f>B80*(Rates!$C$9+Rates!$C$11)+Rates!$C$19+SUM(Rates!$C$22:$C$27)</f>
        <v>832.20605340110626</v>
      </c>
      <c r="D80" s="65">
        <f>IF('NEG Res Win'!B80&gt;20,20*(Rates!$D$9+Rates!$D$14)+('NEG Res Win'!B80-20)*(Rates!$D$9+Rates!$D$17),'NEG Res Win'!B80*(Rates!$D$9+Rates!$D$14))+Rates!$D$19+Rates!$D$22+Rates!$D$23</f>
        <v>781.51765340110626</v>
      </c>
      <c r="E80" s="66">
        <f t="shared" si="4"/>
        <v>-50.688400000000001</v>
      </c>
      <c r="F80" s="67">
        <f t="shared" si="5"/>
        <v>-6.0908473079285846E-2</v>
      </c>
      <c r="G80" s="71">
        <f>'All Residential'!D78</f>
        <v>2</v>
      </c>
      <c r="H80" s="68">
        <f t="shared" si="6"/>
        <v>2.1287669862300708E-6</v>
      </c>
      <c r="I80" s="68">
        <f t="shared" si="7"/>
        <v>0.99995955342726162</v>
      </c>
    </row>
    <row r="81" spans="2:9" x14ac:dyDescent="0.2">
      <c r="B81" s="64">
        <f>'All Residential'!B79</f>
        <v>1340</v>
      </c>
      <c r="C81" s="65">
        <f>B81*(Rates!$C$9+Rates!$C$11)+Rates!$C$19+SUM(Rates!$C$22:$C$27)</f>
        <v>844.60084208900184</v>
      </c>
      <c r="D81" s="65">
        <f>IF('NEG Res Win'!B81&gt;20,20*(Rates!$D$9+Rates!$D$14)+('NEG Res Win'!B81-20)*(Rates!$D$9+Rates!$D$17),'NEG Res Win'!B81*(Rates!$D$9+Rates!$D$14))+Rates!$D$19+Rates!$D$22+Rates!$D$23</f>
        <v>793.01244208900187</v>
      </c>
      <c r="E81" s="66">
        <f t="shared" si="4"/>
        <v>-51.588399999999979</v>
      </c>
      <c r="F81" s="67">
        <f t="shared" si="5"/>
        <v>-6.1080213787619839E-2</v>
      </c>
      <c r="G81" s="71">
        <f>'All Residential'!D79</f>
        <v>1</v>
      </c>
      <c r="H81" s="68">
        <f t="shared" si="6"/>
        <v>1.0643834931150354E-6</v>
      </c>
      <c r="I81" s="68">
        <f t="shared" si="7"/>
        <v>0.99996061781075474</v>
      </c>
    </row>
    <row r="82" spans="2:9" x14ac:dyDescent="0.2">
      <c r="B82" s="64">
        <f>'All Residential'!B80</f>
        <v>1360</v>
      </c>
      <c r="C82" s="65">
        <f>B82*(Rates!$C$9+Rates!$C$11)+Rates!$C$19+SUM(Rates!$C$22:$C$27)</f>
        <v>856.99563077689743</v>
      </c>
      <c r="D82" s="65">
        <f>IF('NEG Res Win'!B82&gt;20,20*(Rates!$D$9+Rates!$D$14)+('NEG Res Win'!B82-20)*(Rates!$D$9+Rates!$D$17),'NEG Res Win'!B82*(Rates!$D$9+Rates!$D$14))+Rates!$D$19+Rates!$D$22+Rates!$D$23</f>
        <v>804.50723077689736</v>
      </c>
      <c r="E82" s="66">
        <f t="shared" si="4"/>
        <v>-52.48840000000007</v>
      </c>
      <c r="F82" s="67">
        <f t="shared" si="5"/>
        <v>-6.1246986699824181E-2</v>
      </c>
      <c r="G82" s="71">
        <f>'All Residential'!D80</f>
        <v>1</v>
      </c>
      <c r="H82" s="68">
        <f t="shared" si="6"/>
        <v>1.0643834931150354E-6</v>
      </c>
      <c r="I82" s="68">
        <f t="shared" si="7"/>
        <v>0.99996168219424786</v>
      </c>
    </row>
    <row r="83" spans="2:9" x14ac:dyDescent="0.2">
      <c r="B83" s="64">
        <f>'All Residential'!B81</f>
        <v>1380</v>
      </c>
      <c r="C83" s="65">
        <f>B83*(Rates!$C$9+Rates!$C$11)+Rates!$C$19+SUM(Rates!$C$22:$C$27)</f>
        <v>869.39041946479301</v>
      </c>
      <c r="D83" s="65">
        <f>IF('NEG Res Win'!B83&gt;20,20*(Rates!$D$9+Rates!$D$14)+('NEG Res Win'!B83-20)*(Rates!$D$9+Rates!$D$17),'NEG Res Win'!B83*(Rates!$D$9+Rates!$D$14))+Rates!$D$19+Rates!$D$22+Rates!$D$23</f>
        <v>816.00201946479297</v>
      </c>
      <c r="E83" s="66">
        <f t="shared" si="4"/>
        <v>-53.388400000000047</v>
      </c>
      <c r="F83" s="67">
        <f t="shared" si="5"/>
        <v>-6.1409004291612251E-2</v>
      </c>
      <c r="G83" s="71">
        <f>'All Residential'!D81</f>
        <v>2</v>
      </c>
      <c r="H83" s="68">
        <f t="shared" si="6"/>
        <v>2.1287669862300708E-6</v>
      </c>
      <c r="I83" s="68">
        <f t="shared" si="7"/>
        <v>0.9999638109612341</v>
      </c>
    </row>
    <row r="84" spans="2:9" x14ac:dyDescent="0.2">
      <c r="B84" s="64">
        <f>'All Residential'!B82</f>
        <v>1400</v>
      </c>
      <c r="C84" s="65">
        <f>B84*(Rates!$C$9+Rates!$C$11)+Rates!$C$19+SUM(Rates!$C$22:$C$27)</f>
        <v>881.78520815268848</v>
      </c>
      <c r="D84" s="65">
        <f>IF('NEG Res Win'!B84&gt;20,20*(Rates!$D$9+Rates!$D$14)+('NEG Res Win'!B84-20)*(Rates!$D$9+Rates!$D$17),'NEG Res Win'!B84*(Rates!$D$9+Rates!$D$14))+Rates!$D$19+Rates!$D$22+Rates!$D$23</f>
        <v>827.49680815268846</v>
      </c>
      <c r="E84" s="66">
        <f t="shared" si="4"/>
        <v>-54.288400000000024</v>
      </c>
      <c r="F84" s="67">
        <f t="shared" si="5"/>
        <v>-6.1566467092062552E-2</v>
      </c>
      <c r="G84" s="71">
        <f>'All Residential'!D82</f>
        <v>2</v>
      </c>
      <c r="H84" s="68">
        <f t="shared" si="6"/>
        <v>2.1287669862300708E-6</v>
      </c>
      <c r="I84" s="68">
        <f t="shared" si="7"/>
        <v>0.99996593972822034</v>
      </c>
    </row>
    <row r="85" spans="2:9" x14ac:dyDescent="0.2">
      <c r="B85" s="64">
        <f>'All Residential'!B83</f>
        <v>1420</v>
      </c>
      <c r="C85" s="65">
        <f>B85*(Rates!$C$9+Rates!$C$11)+Rates!$C$19+SUM(Rates!$C$22:$C$27)</f>
        <v>894.17999684058407</v>
      </c>
      <c r="D85" s="65">
        <f>IF('NEG Res Win'!B85&gt;20,20*(Rates!$D$9+Rates!$D$14)+('NEG Res Win'!B85-20)*(Rates!$D$9+Rates!$D$17),'NEG Res Win'!B85*(Rates!$D$9+Rates!$D$14))+Rates!$D$19+Rates!$D$22+Rates!$D$23</f>
        <v>838.99159684058407</v>
      </c>
      <c r="E85" s="66">
        <f t="shared" si="4"/>
        <v>-55.188400000000001</v>
      </c>
      <c r="F85" s="67">
        <f t="shared" si="5"/>
        <v>-6.17195645116171E-2</v>
      </c>
      <c r="G85" s="71">
        <f>'All Residential'!D83</f>
        <v>2</v>
      </c>
      <c r="H85" s="68">
        <f t="shared" si="6"/>
        <v>2.1287669862300708E-6</v>
      </c>
      <c r="I85" s="68">
        <f t="shared" si="7"/>
        <v>0.99996806849520659</v>
      </c>
    </row>
    <row r="86" spans="2:9" x14ac:dyDescent="0.2">
      <c r="B86" s="64">
        <f>'All Residential'!B84</f>
        <v>1440</v>
      </c>
      <c r="C86" s="65">
        <f>B86*(Rates!$C$9+Rates!$C$11)+Rates!$C$19+SUM(Rates!$C$22:$C$27)</f>
        <v>906.57478552847965</v>
      </c>
      <c r="D86" s="65">
        <f>IF('NEG Res Win'!B86&gt;20,20*(Rates!$D$9+Rates!$D$14)+('NEG Res Win'!B86-20)*(Rates!$D$9+Rates!$D$17),'NEG Res Win'!B86*(Rates!$D$9+Rates!$D$14))+Rates!$D$19+Rates!$D$22+Rates!$D$23</f>
        <v>850.48638552847956</v>
      </c>
      <c r="E86" s="66">
        <f t="shared" si="4"/>
        <v>-56.088400000000092</v>
      </c>
      <c r="F86" s="67">
        <f t="shared" si="5"/>
        <v>-6.1868475602157698E-2</v>
      </c>
      <c r="G86" s="71">
        <f>'All Residential'!D84</f>
        <v>2</v>
      </c>
      <c r="H86" s="68">
        <f t="shared" si="6"/>
        <v>2.1287669862300708E-6</v>
      </c>
      <c r="I86" s="68">
        <f t="shared" si="7"/>
        <v>0.99997019726219283</v>
      </c>
    </row>
    <row r="87" spans="2:9" x14ac:dyDescent="0.2">
      <c r="B87" s="64">
        <f>'All Residential'!B85</f>
        <v>1500</v>
      </c>
      <c r="C87" s="65">
        <f>B87*(Rates!$C$9+Rates!$C$11)+Rates!$C$19+SUM(Rates!$C$22:$C$27)</f>
        <v>943.75915159216629</v>
      </c>
      <c r="D87" s="65">
        <f>IF('NEG Res Win'!B87&gt;20,20*(Rates!$D$9+Rates!$D$14)+('NEG Res Win'!B87-20)*(Rates!$D$9+Rates!$D$17),'NEG Res Win'!B87*(Rates!$D$9+Rates!$D$14))+Rates!$D$19+Rates!$D$22+Rates!$D$23</f>
        <v>884.97075159216627</v>
      </c>
      <c r="E87" s="66">
        <f t="shared" si="4"/>
        <v>-58.788400000000024</v>
      </c>
      <c r="F87" s="67">
        <f t="shared" si="5"/>
        <v>-6.2291740324659332E-2</v>
      </c>
      <c r="G87" s="71">
        <f>'All Residential'!D85</f>
        <v>2</v>
      </c>
      <c r="H87" s="68">
        <f t="shared" si="6"/>
        <v>2.1287669862300708E-6</v>
      </c>
      <c r="I87" s="68">
        <f t="shared" si="7"/>
        <v>0.99997232602917907</v>
      </c>
    </row>
    <row r="88" spans="2:9" x14ac:dyDescent="0.2">
      <c r="B88" s="64">
        <f>'All Residential'!B86</f>
        <v>1520</v>
      </c>
      <c r="C88" s="65">
        <f>B88*(Rates!$C$9+Rates!$C$11)+Rates!$C$19+SUM(Rates!$C$22:$C$27)</f>
        <v>956.15394028006176</v>
      </c>
      <c r="D88" s="65">
        <f>IF('NEG Res Win'!B88&gt;20,20*(Rates!$D$9+Rates!$D$14)+('NEG Res Win'!B88-20)*(Rates!$D$9+Rates!$D$17),'NEG Res Win'!B88*(Rates!$D$9+Rates!$D$14))+Rates!$D$19+Rates!$D$22+Rates!$D$23</f>
        <v>896.46554028006176</v>
      </c>
      <c r="E88" s="66">
        <f t="shared" si="4"/>
        <v>-59.688400000000001</v>
      </c>
      <c r="F88" s="67">
        <f t="shared" si="5"/>
        <v>-6.2425512760546698E-2</v>
      </c>
      <c r="G88" s="71">
        <f>'All Residential'!D86</f>
        <v>1</v>
      </c>
      <c r="H88" s="68">
        <f t="shared" si="6"/>
        <v>1.0643834931150354E-6</v>
      </c>
      <c r="I88" s="68">
        <f t="shared" si="7"/>
        <v>0.99997339041267219</v>
      </c>
    </row>
    <row r="89" spans="2:9" x14ac:dyDescent="0.2">
      <c r="B89" s="64">
        <f>'All Residential'!B87</f>
        <v>1540</v>
      </c>
      <c r="C89" s="65">
        <f>B89*(Rates!$C$9+Rates!$C$11)+Rates!$C$19+SUM(Rates!$C$22:$C$27)</f>
        <v>968.54872896795735</v>
      </c>
      <c r="D89" s="65">
        <f>IF('NEG Res Win'!B89&gt;20,20*(Rates!$D$9+Rates!$D$14)+('NEG Res Win'!B89-20)*(Rates!$D$9+Rates!$D$17),'NEG Res Win'!B89*(Rates!$D$9+Rates!$D$14))+Rates!$D$19+Rates!$D$22+Rates!$D$23</f>
        <v>907.96032896795737</v>
      </c>
      <c r="E89" s="66">
        <f t="shared" si="4"/>
        <v>-60.588399999999979</v>
      </c>
      <c r="F89" s="67">
        <f t="shared" si="5"/>
        <v>-6.2555861349960468E-2</v>
      </c>
      <c r="G89" s="71">
        <f>'All Residential'!D87</f>
        <v>5</v>
      </c>
      <c r="H89" s="68">
        <f t="shared" si="6"/>
        <v>5.3219174655751768E-6</v>
      </c>
      <c r="I89" s="68">
        <f t="shared" si="7"/>
        <v>0.9999787123301378</v>
      </c>
    </row>
    <row r="90" spans="2:9" x14ac:dyDescent="0.2">
      <c r="B90" s="64">
        <f>'All Residential'!B88</f>
        <v>1560</v>
      </c>
      <c r="C90" s="65">
        <f>B90*(Rates!$C$9+Rates!$C$11)+Rates!$C$19+SUM(Rates!$C$22:$C$27)</f>
        <v>980.94351765585293</v>
      </c>
      <c r="D90" s="65">
        <f>IF('NEG Res Win'!B90&gt;20,20*(Rates!$D$9+Rates!$D$14)+('NEG Res Win'!B90-20)*(Rates!$D$9+Rates!$D$17),'NEG Res Win'!B90*(Rates!$D$9+Rates!$D$14))+Rates!$D$19+Rates!$D$22+Rates!$D$23</f>
        <v>919.45511765585286</v>
      </c>
      <c r="E90" s="66">
        <f t="shared" si="4"/>
        <v>-61.48840000000007</v>
      </c>
      <c r="F90" s="67">
        <f t="shared" si="5"/>
        <v>-6.2682915879742035E-2</v>
      </c>
      <c r="G90" s="71">
        <f>'All Residential'!D88</f>
        <v>2</v>
      </c>
      <c r="H90" s="68">
        <f t="shared" si="6"/>
        <v>2.1287669862300708E-6</v>
      </c>
      <c r="I90" s="68">
        <f t="shared" si="7"/>
        <v>0.99998084109712404</v>
      </c>
    </row>
    <row r="91" spans="2:9" x14ac:dyDescent="0.2">
      <c r="B91" s="64">
        <f>'All Residential'!B89</f>
        <v>1600</v>
      </c>
      <c r="C91" s="65">
        <f>B91*(Rates!$C$9+Rates!$C$11)+Rates!$C$19+SUM(Rates!$C$22:$C$27)</f>
        <v>1005.733095031644</v>
      </c>
      <c r="D91" s="65">
        <f>IF('NEG Res Win'!B91&gt;20,20*(Rates!$D$9+Rates!$D$14)+('NEG Res Win'!B91-20)*(Rates!$D$9+Rates!$D$17),'NEG Res Win'!B91*(Rates!$D$9+Rates!$D$14))+Rates!$D$19+Rates!$D$22+Rates!$D$23</f>
        <v>942.44469503164396</v>
      </c>
      <c r="E91" s="66">
        <f t="shared" si="4"/>
        <v>-63.288400000000024</v>
      </c>
      <c r="F91" s="67">
        <f t="shared" si="5"/>
        <v>-6.2927629917566494E-2</v>
      </c>
      <c r="G91" s="71">
        <f>'All Residential'!D89</f>
        <v>1</v>
      </c>
      <c r="H91" s="68">
        <f t="shared" si="6"/>
        <v>1.0643834931150354E-6</v>
      </c>
      <c r="I91" s="68">
        <f t="shared" si="7"/>
        <v>0.99998190548061716</v>
      </c>
    </row>
    <row r="92" spans="2:9" x14ac:dyDescent="0.2">
      <c r="B92" s="64">
        <f>'All Residential'!B90</f>
        <v>1620</v>
      </c>
      <c r="C92" s="65">
        <f>B92*(Rates!$C$9+Rates!$C$11)+Rates!$C$19+SUM(Rates!$C$22:$C$27)</f>
        <v>1018.1278837195396</v>
      </c>
      <c r="D92" s="65">
        <f>IF('NEG Res Win'!B92&gt;20,20*(Rates!$D$9+Rates!$D$14)+('NEG Res Win'!B92-20)*(Rates!$D$9+Rates!$D$17),'NEG Res Win'!B92*(Rates!$D$9+Rates!$D$14))+Rates!$D$19+Rates!$D$22+Rates!$D$23</f>
        <v>953.93948371953957</v>
      </c>
      <c r="E92" s="66">
        <f t="shared" si="4"/>
        <v>-64.188400000000001</v>
      </c>
      <c r="F92" s="67">
        <f t="shared" si="5"/>
        <v>-6.3045518177441223E-2</v>
      </c>
      <c r="G92" s="71">
        <f>'All Residential'!D90</f>
        <v>2</v>
      </c>
      <c r="H92" s="68">
        <f t="shared" si="6"/>
        <v>2.1287669862300708E-6</v>
      </c>
      <c r="I92" s="68">
        <f t="shared" si="7"/>
        <v>0.9999840342476034</v>
      </c>
    </row>
    <row r="93" spans="2:9" x14ac:dyDescent="0.2">
      <c r="B93" s="64">
        <f>'All Residential'!B91</f>
        <v>1640</v>
      </c>
      <c r="C93" s="65">
        <f>B93*(Rates!$C$9+Rates!$C$11)+Rates!$C$19+SUM(Rates!$C$22:$C$27)</f>
        <v>1030.5226724074353</v>
      </c>
      <c r="D93" s="65">
        <f>IF('NEG Res Win'!B93&gt;20,20*(Rates!$D$9+Rates!$D$14)+('NEG Res Win'!B93-20)*(Rates!$D$9+Rates!$D$17),'NEG Res Win'!B93*(Rates!$D$9+Rates!$D$14))+Rates!$D$19+Rates!$D$22+Rates!$D$23</f>
        <v>965.43427240743506</v>
      </c>
      <c r="E93" s="66">
        <f t="shared" si="4"/>
        <v>-65.088400000000206</v>
      </c>
      <c r="F93" s="67">
        <f t="shared" si="5"/>
        <v>-6.3160570594672338E-2</v>
      </c>
      <c r="G93" s="71">
        <f>'All Residential'!D91</f>
        <v>1</v>
      </c>
      <c r="H93" s="68">
        <f t="shared" si="6"/>
        <v>1.0643834931150354E-6</v>
      </c>
      <c r="I93" s="68">
        <f t="shared" si="7"/>
        <v>0.99998509863109653</v>
      </c>
    </row>
    <row r="94" spans="2:9" x14ac:dyDescent="0.2">
      <c r="B94" s="64">
        <f>'All Residential'!B92</f>
        <v>1660</v>
      </c>
      <c r="C94" s="65">
        <f>B94*(Rates!$C$9+Rates!$C$11)+Rates!$C$19+SUM(Rates!$C$22:$C$27)</f>
        <v>1042.9174610953307</v>
      </c>
      <c r="D94" s="65">
        <f>IF('NEG Res Win'!B94&gt;20,20*(Rates!$D$9+Rates!$D$14)+('NEG Res Win'!B94-20)*(Rates!$D$9+Rates!$D$17),'NEG Res Win'!B94*(Rates!$D$9+Rates!$D$14))+Rates!$D$19+Rates!$D$22+Rates!$D$23</f>
        <v>976.92906109533067</v>
      </c>
      <c r="E94" s="66">
        <f t="shared" si="4"/>
        <v>-65.98840000000007</v>
      </c>
      <c r="F94" s="67">
        <f t="shared" si="5"/>
        <v>-6.3272888278901124E-2</v>
      </c>
      <c r="G94" s="71">
        <f>'All Residential'!D92</f>
        <v>1</v>
      </c>
      <c r="H94" s="68">
        <f t="shared" si="6"/>
        <v>1.0643834931150354E-6</v>
      </c>
      <c r="I94" s="68">
        <f t="shared" si="7"/>
        <v>0.99998616301458965</v>
      </c>
    </row>
    <row r="95" spans="2:9" x14ac:dyDescent="0.2">
      <c r="B95" s="64">
        <f>'All Residential'!B93</f>
        <v>1680</v>
      </c>
      <c r="C95" s="65">
        <f>B95*(Rates!$C$9+Rates!$C$11)+Rates!$C$19+SUM(Rates!$C$22:$C$27)</f>
        <v>1055.3122497832264</v>
      </c>
      <c r="D95" s="65">
        <f>IF('NEG Res Win'!B95&gt;20,20*(Rates!$D$9+Rates!$D$14)+('NEG Res Win'!B95-20)*(Rates!$D$9+Rates!$D$17),'NEG Res Win'!B95*(Rates!$D$9+Rates!$D$14))+Rates!$D$19+Rates!$D$22+Rates!$D$23</f>
        <v>988.42384978322616</v>
      </c>
      <c r="E95" s="66">
        <f t="shared" si="4"/>
        <v>-66.888400000000274</v>
      </c>
      <c r="F95" s="67">
        <f t="shared" si="5"/>
        <v>-6.3382567589583022E-2</v>
      </c>
      <c r="G95" s="71">
        <f>'All Residential'!D93</f>
        <v>1</v>
      </c>
      <c r="H95" s="68">
        <f t="shared" si="6"/>
        <v>1.0643834931150354E-6</v>
      </c>
      <c r="I95" s="68">
        <f t="shared" si="7"/>
        <v>0.99998722739808277</v>
      </c>
    </row>
    <row r="96" spans="2:9" x14ac:dyDescent="0.2">
      <c r="B96" s="64">
        <f>'All Residential'!B94</f>
        <v>1700</v>
      </c>
      <c r="C96" s="65">
        <f>B96*(Rates!$C$9+Rates!$C$11)+Rates!$C$19+SUM(Rates!$C$22:$C$27)</f>
        <v>1067.7070384711219</v>
      </c>
      <c r="D96" s="65">
        <f>IF('NEG Res Win'!B96&gt;20,20*(Rates!$D$9+Rates!$D$14)+('NEG Res Win'!B96-20)*(Rates!$D$9+Rates!$D$17),'NEG Res Win'!B96*(Rates!$D$9+Rates!$D$14))+Rates!$D$19+Rates!$D$22+Rates!$D$23</f>
        <v>999.91863847112177</v>
      </c>
      <c r="E96" s="66">
        <f t="shared" si="4"/>
        <v>-67.788400000000138</v>
      </c>
      <c r="F96" s="67">
        <f t="shared" si="5"/>
        <v>-6.3489700411704833E-2</v>
      </c>
      <c r="G96" s="71">
        <f>'All Residential'!D94</f>
        <v>1</v>
      </c>
      <c r="H96" s="68">
        <f t="shared" si="6"/>
        <v>1.0643834931150354E-6</v>
      </c>
      <c r="I96" s="68">
        <f t="shared" si="7"/>
        <v>0.99998829178157589</v>
      </c>
    </row>
    <row r="97" spans="2:9" x14ac:dyDescent="0.2">
      <c r="B97" s="64">
        <f>'All Residential'!B95</f>
        <v>1760</v>
      </c>
      <c r="C97" s="65">
        <f>B97*(Rates!$C$9+Rates!$C$11)+Rates!$C$19+SUM(Rates!$C$22:$C$27)</f>
        <v>1104.8914045348085</v>
      </c>
      <c r="D97" s="65">
        <f>IF('NEG Res Win'!B97&gt;20,20*(Rates!$D$9+Rates!$D$14)+('NEG Res Win'!B97-20)*(Rates!$D$9+Rates!$D$17),'NEG Res Win'!B97*(Rates!$D$9+Rates!$D$14))+Rates!$D$19+Rates!$D$22+Rates!$D$23</f>
        <v>1034.4030045348084</v>
      </c>
      <c r="E97" s="66">
        <f t="shared" si="4"/>
        <v>-70.488400000000183</v>
      </c>
      <c r="F97" s="67">
        <f t="shared" si="5"/>
        <v>-6.379667695005542E-2</v>
      </c>
      <c r="G97" s="71">
        <f>'All Residential'!D95</f>
        <v>1</v>
      </c>
      <c r="H97" s="68">
        <f t="shared" si="6"/>
        <v>1.0643834931150354E-6</v>
      </c>
      <c r="I97" s="68">
        <f t="shared" si="7"/>
        <v>0.99998935616506901</v>
      </c>
    </row>
    <row r="98" spans="2:9" x14ac:dyDescent="0.2">
      <c r="B98" s="64">
        <f>'All Residential'!B96</f>
        <v>2060</v>
      </c>
      <c r="C98" s="65">
        <f>B98*(Rates!$C$9+Rates!$C$11)+Rates!$C$19+SUM(Rates!$C$22:$C$27)</f>
        <v>1290.8132348532417</v>
      </c>
      <c r="D98" s="65">
        <f>IF('NEG Res Win'!B98&gt;20,20*(Rates!$D$9+Rates!$D$14)+('NEG Res Win'!B98-20)*(Rates!$D$9+Rates!$D$17),'NEG Res Win'!B98*(Rates!$D$9+Rates!$D$14))+Rates!$D$19+Rates!$D$22+Rates!$D$23</f>
        <v>1206.8248348532416</v>
      </c>
      <c r="E98" s="66">
        <f t="shared" si="4"/>
        <v>-83.988400000000183</v>
      </c>
      <c r="F98" s="67">
        <f t="shared" si="5"/>
        <v>-6.5066268095360202E-2</v>
      </c>
      <c r="G98" s="71">
        <f>'All Residential'!D96</f>
        <v>2</v>
      </c>
      <c r="H98" s="68">
        <f t="shared" si="6"/>
        <v>2.1287669862300708E-6</v>
      </c>
      <c r="I98" s="68">
        <f t="shared" si="7"/>
        <v>0.99999148493205525</v>
      </c>
    </row>
    <row r="99" spans="2:9" x14ac:dyDescent="0.2">
      <c r="B99" s="64">
        <f>'All Residential'!B97</f>
        <v>2140</v>
      </c>
      <c r="C99" s="65">
        <f>B99*(Rates!$C$9+Rates!$C$11)+Rates!$C$19+SUM(Rates!$C$22:$C$27)</f>
        <v>1340.3923896048241</v>
      </c>
      <c r="D99" s="65">
        <f>IF('NEG Res Win'!B99&gt;20,20*(Rates!$D$9+Rates!$D$14)+('NEG Res Win'!B99-20)*(Rates!$D$9+Rates!$D$17),'NEG Res Win'!B99*(Rates!$D$9+Rates!$D$14))+Rates!$D$19+Rates!$D$22+Rates!$D$23</f>
        <v>1252.8039896048238</v>
      </c>
      <c r="E99" s="66">
        <f t="shared" si="4"/>
        <v>-87.58840000000032</v>
      </c>
      <c r="F99" s="67">
        <f t="shared" si="5"/>
        <v>-6.5345342661803099E-2</v>
      </c>
      <c r="G99" s="71">
        <f>'All Residential'!D97</f>
        <v>1</v>
      </c>
      <c r="H99" s="68">
        <f t="shared" si="6"/>
        <v>1.0643834931150354E-6</v>
      </c>
      <c r="I99" s="68">
        <f t="shared" si="7"/>
        <v>0.99999254931554837</v>
      </c>
    </row>
    <row r="100" spans="2:9" x14ac:dyDescent="0.2">
      <c r="B100" s="64">
        <f>'All Residential'!B98</f>
        <v>2380</v>
      </c>
      <c r="C100" s="65">
        <f>B100*(Rates!$C$9+Rates!$C$11)+Rates!$C$19+SUM(Rates!$C$22:$C$27)</f>
        <v>1489.1298538595706</v>
      </c>
      <c r="D100" s="65">
        <f>IF('NEG Res Win'!B100&gt;20,20*(Rates!$D$9+Rates!$D$14)+('NEG Res Win'!B100-20)*(Rates!$D$9+Rates!$D$17),'NEG Res Win'!B100*(Rates!$D$9+Rates!$D$14))+Rates!$D$19+Rates!$D$22+Rates!$D$23</f>
        <v>1390.7414538595704</v>
      </c>
      <c r="E100" s="66">
        <f t="shared" si="4"/>
        <v>-98.388400000000274</v>
      </c>
      <c r="F100" s="67">
        <f t="shared" si="5"/>
        <v>-6.6071068110678408E-2</v>
      </c>
      <c r="G100" s="71">
        <f>'All Residential'!D98</f>
        <v>1</v>
      </c>
      <c r="H100" s="68">
        <f t="shared" si="6"/>
        <v>1.0643834931150354E-6</v>
      </c>
      <c r="I100" s="68">
        <f t="shared" si="7"/>
        <v>0.99999361369904149</v>
      </c>
    </row>
    <row r="101" spans="2:9" x14ac:dyDescent="0.2">
      <c r="B101" s="64">
        <f>'All Residential'!B99</f>
        <v>3160</v>
      </c>
      <c r="C101" s="65">
        <f>B101*(Rates!$C$9+Rates!$C$11)+Rates!$C$19+SUM(Rates!$C$22:$C$27)</f>
        <v>1972.5266126874972</v>
      </c>
      <c r="D101" s="65">
        <f>IF('NEG Res Win'!B101&gt;20,20*(Rates!$D$9+Rates!$D$14)+('NEG Res Win'!B101-20)*(Rates!$D$9+Rates!$D$17),'NEG Res Win'!B101*(Rates!$D$9+Rates!$D$14))+Rates!$D$19+Rates!$D$22+Rates!$D$23</f>
        <v>1839.0382126874968</v>
      </c>
      <c r="E101" s="66">
        <f t="shared" si="4"/>
        <v>-133.48840000000041</v>
      </c>
      <c r="F101" s="67">
        <f t="shared" si="5"/>
        <v>-6.7673814457756401E-2</v>
      </c>
      <c r="G101" s="71">
        <f>'All Residential'!D99</f>
        <v>1</v>
      </c>
      <c r="H101" s="68">
        <f t="shared" si="6"/>
        <v>1.0643834931150354E-6</v>
      </c>
      <c r="I101" s="68">
        <f t="shared" si="7"/>
        <v>0.99999467808253462</v>
      </c>
    </row>
    <row r="102" spans="2:9" x14ac:dyDescent="0.2">
      <c r="B102" s="64">
        <f>'All Residential'!B100</f>
        <v>3340</v>
      </c>
      <c r="C102" s="65">
        <f>B102*(Rates!$C$9+Rates!$C$11)+Rates!$C$19+SUM(Rates!$C$22:$C$27)</f>
        <v>2084.0797108785569</v>
      </c>
      <c r="D102" s="65">
        <f>IF('NEG Res Win'!B102&gt;20,20*(Rates!$D$9+Rates!$D$14)+('NEG Res Win'!B102-20)*(Rates!$D$9+Rates!$D$17),'NEG Res Win'!B102*(Rates!$D$9+Rates!$D$14))+Rates!$D$19+Rates!$D$22+Rates!$D$23</f>
        <v>1942.4913108785568</v>
      </c>
      <c r="E102" s="66">
        <f t="shared" si="4"/>
        <v>-141.58840000000009</v>
      </c>
      <c r="F102" s="67">
        <f t="shared" si="5"/>
        <v>-6.793809241601062E-2</v>
      </c>
      <c r="G102" s="71">
        <f>'All Residential'!D100</f>
        <v>1</v>
      </c>
      <c r="H102" s="68">
        <f t="shared" si="6"/>
        <v>1.0643834931150354E-6</v>
      </c>
      <c r="I102" s="68">
        <f t="shared" si="7"/>
        <v>0.99999574246602774</v>
      </c>
    </row>
    <row r="103" spans="2:9" x14ac:dyDescent="0.2">
      <c r="B103" s="64">
        <f>'All Residential'!B101</f>
        <v>4120</v>
      </c>
      <c r="C103" s="65">
        <f>B103*(Rates!$C$9+Rates!$C$11)+Rates!$C$19+SUM(Rates!$C$22:$C$27)</f>
        <v>2567.4764697064834</v>
      </c>
      <c r="D103" s="65">
        <f>IF('NEG Res Win'!B103&gt;20,20*(Rates!$D$9+Rates!$D$14)+('NEG Res Win'!B103-20)*(Rates!$D$9+Rates!$D$17),'NEG Res Win'!B103*(Rates!$D$9+Rates!$D$14))+Rates!$D$19+Rates!$D$22+Rates!$D$23</f>
        <v>2390.7880697064834</v>
      </c>
      <c r="E103" s="66">
        <f t="shared" si="4"/>
        <v>-176.6884</v>
      </c>
      <c r="F103" s="67">
        <f t="shared" si="5"/>
        <v>-6.8817923780309931E-2</v>
      </c>
      <c r="G103" s="71">
        <f>'All Residential'!D101</f>
        <v>1</v>
      </c>
      <c r="H103" s="68">
        <f t="shared" si="6"/>
        <v>1.0643834931150354E-6</v>
      </c>
      <c r="I103" s="68">
        <f t="shared" si="7"/>
        <v>0.99999680684952086</v>
      </c>
    </row>
    <row r="104" spans="2:9" x14ac:dyDescent="0.2">
      <c r="B104" s="64">
        <f>'All Residential'!B102</f>
        <v>4200</v>
      </c>
      <c r="C104" s="65">
        <f>B104*(Rates!$C$9+Rates!$C$11)+Rates!$C$19+SUM(Rates!$C$22:$C$27)</f>
        <v>2617.0556244580657</v>
      </c>
      <c r="D104" s="65">
        <f>IF('NEG Res Win'!B104&gt;20,20*(Rates!$D$9+Rates!$D$14)+('NEG Res Win'!B104-20)*(Rates!$D$9+Rates!$D$17),'NEG Res Win'!B104*(Rates!$D$9+Rates!$D$14))+Rates!$D$19+Rates!$D$22+Rates!$D$23</f>
        <v>2436.7672244580654</v>
      </c>
      <c r="E104" s="66">
        <f t="shared" si="4"/>
        <v>-180.28840000000037</v>
      </c>
      <c r="F104" s="67">
        <f t="shared" si="5"/>
        <v>-6.8889785266728565E-2</v>
      </c>
      <c r="G104" s="71">
        <f>'All Residential'!D102</f>
        <v>1</v>
      </c>
      <c r="H104" s="68">
        <f t="shared" si="6"/>
        <v>1.0643834931150354E-6</v>
      </c>
      <c r="I104" s="68">
        <f t="shared" si="7"/>
        <v>0.99999787123301398</v>
      </c>
    </row>
    <row r="105" spans="2:9" x14ac:dyDescent="0.2">
      <c r="B105" s="64">
        <f>'All Residential'!B103</f>
        <v>3800</v>
      </c>
      <c r="C105" s="65">
        <f>B105*(Rates!$C$9+Rates!$C$11)+Rates!$C$19+SUM(Rates!$C$22:$C$27)</f>
        <v>2369.1598507001545</v>
      </c>
      <c r="D105" s="65">
        <f>IF('NEG Res Win'!B105&gt;20,20*(Rates!$D$9+Rates!$D$14)+('NEG Res Win'!B105-20)*(Rates!$D$9+Rates!$D$17),'NEG Res Win'!B105*(Rates!$D$9+Rates!$D$14))+Rates!$D$19+Rates!$D$22+Rates!$D$23</f>
        <v>2206.8714507001546</v>
      </c>
      <c r="E105" s="66">
        <f t="shared" si="4"/>
        <v>-162.28839999999991</v>
      </c>
      <c r="F105" s="67">
        <f t="shared" si="5"/>
        <v>-6.850040108185991E-2</v>
      </c>
      <c r="G105" s="71">
        <f>'All Residential'!D103</f>
        <v>1</v>
      </c>
      <c r="H105" s="68">
        <f t="shared" si="6"/>
        <v>1.0643834931150354E-6</v>
      </c>
      <c r="I105" s="68">
        <f t="shared" si="7"/>
        <v>0.9999989356165071</v>
      </c>
    </row>
    <row r="106" spans="2:9" x14ac:dyDescent="0.2">
      <c r="B106" s="64">
        <f>'All Residential'!B104</f>
        <v>3920</v>
      </c>
      <c r="C106" s="65">
        <f>B106*(Rates!$C$9+Rates!$C$11)+Rates!$C$19+SUM(Rates!$C$22:$C$27)</f>
        <v>2443.5285828275278</v>
      </c>
      <c r="D106" s="65">
        <f>IF('NEG Res Win'!B106&gt;20,20*(Rates!$D$9+Rates!$D$14)+('NEG Res Win'!B106-20)*(Rates!$D$9+Rates!$D$17),'NEG Res Win'!B106*(Rates!$D$9+Rates!$D$14))+Rates!$D$19+Rates!$D$22+Rates!$D$23</f>
        <v>2275.8401828275278</v>
      </c>
      <c r="E106" s="66">
        <f t="shared" si="4"/>
        <v>-167.6884</v>
      </c>
      <c r="F106" s="67">
        <f t="shared" si="5"/>
        <v>-6.8625511965961727E-2</v>
      </c>
      <c r="G106" s="71">
        <f>'All Residential'!D104</f>
        <v>1</v>
      </c>
      <c r="H106" s="68">
        <f t="shared" si="6"/>
        <v>1.0643834931150354E-6</v>
      </c>
      <c r="I106" s="68">
        <f t="shared" si="7"/>
        <v>1.0000000000000002</v>
      </c>
    </row>
    <row r="107" spans="2:9" x14ac:dyDescent="0.2">
      <c r="C107" s="65"/>
      <c r="D107" s="65"/>
      <c r="E107" s="66"/>
      <c r="F107" s="67"/>
    </row>
    <row r="108" spans="2:9" x14ac:dyDescent="0.2">
      <c r="C108" s="65"/>
      <c r="D108" s="65"/>
      <c r="E108" s="66"/>
      <c r="F108" s="67"/>
    </row>
    <row r="109" spans="2:9" x14ac:dyDescent="0.2">
      <c r="C109" s="65"/>
      <c r="D109" s="65"/>
      <c r="E109" s="66"/>
      <c r="F109" s="67"/>
    </row>
    <row r="110" spans="2:9" x14ac:dyDescent="0.2">
      <c r="C110" s="65"/>
      <c r="D110" s="65"/>
      <c r="E110" s="66"/>
      <c r="F110" s="67"/>
    </row>
    <row r="111" spans="2:9" x14ac:dyDescent="0.2">
      <c r="C111" s="65"/>
      <c r="D111" s="65"/>
      <c r="E111" s="66"/>
      <c r="F111" s="67"/>
    </row>
    <row r="112" spans="2:9" x14ac:dyDescent="0.2">
      <c r="C112" s="65"/>
      <c r="D112" s="65"/>
      <c r="E112" s="66"/>
      <c r="F112" s="67"/>
    </row>
    <row r="113" spans="3:6" x14ac:dyDescent="0.2">
      <c r="C113" s="65"/>
      <c r="D113" s="65"/>
      <c r="E113" s="66"/>
      <c r="F113" s="67"/>
    </row>
    <row r="114" spans="3:6" x14ac:dyDescent="0.2">
      <c r="C114" s="65"/>
      <c r="D114" s="65"/>
      <c r="E114" s="66"/>
      <c r="F114" s="67"/>
    </row>
    <row r="115" spans="3:6" x14ac:dyDescent="0.2">
      <c r="C115" s="65"/>
      <c r="D115" s="65"/>
      <c r="E115" s="66"/>
      <c r="F115" s="67"/>
    </row>
    <row r="116" spans="3:6" x14ac:dyDescent="0.2">
      <c r="C116" s="65"/>
      <c r="D116" s="65"/>
      <c r="E116" s="66"/>
      <c r="F116" s="67"/>
    </row>
    <row r="117" spans="3:6" x14ac:dyDescent="0.2">
      <c r="C117" s="65"/>
      <c r="D117" s="65"/>
      <c r="E117" s="66"/>
      <c r="F117" s="67"/>
    </row>
    <row r="118" spans="3:6" x14ac:dyDescent="0.2">
      <c r="C118" s="65"/>
      <c r="D118" s="65"/>
      <c r="E118" s="66"/>
      <c r="F118" s="67"/>
    </row>
    <row r="119" spans="3:6" x14ac:dyDescent="0.2">
      <c r="C119" s="65"/>
      <c r="D119" s="65"/>
      <c r="E119" s="66"/>
      <c r="F119" s="67"/>
    </row>
    <row r="120" spans="3:6" x14ac:dyDescent="0.2">
      <c r="C120" s="65"/>
      <c r="D120" s="65"/>
      <c r="E120" s="66"/>
      <c r="F120" s="67"/>
    </row>
    <row r="121" spans="3:6" x14ac:dyDescent="0.2">
      <c r="C121" s="65"/>
      <c r="D121" s="65"/>
      <c r="E121" s="66"/>
      <c r="F121" s="67"/>
    </row>
    <row r="122" spans="3:6" x14ac:dyDescent="0.2">
      <c r="C122" s="65"/>
      <c r="D122" s="65"/>
      <c r="E122" s="66"/>
      <c r="F122" s="67"/>
    </row>
    <row r="123" spans="3:6" x14ac:dyDescent="0.2">
      <c r="C123" s="65"/>
      <c r="D123" s="65"/>
      <c r="E123" s="66"/>
      <c r="F123" s="67"/>
    </row>
    <row r="124" spans="3:6" x14ac:dyDescent="0.2">
      <c r="C124" s="65"/>
      <c r="D124" s="65"/>
      <c r="E124" s="66"/>
      <c r="F124" s="67"/>
    </row>
    <row r="125" spans="3:6" x14ac:dyDescent="0.2">
      <c r="C125" s="65"/>
      <c r="D125" s="65"/>
      <c r="E125" s="66"/>
      <c r="F125" s="67"/>
    </row>
    <row r="126" spans="3:6" x14ac:dyDescent="0.2">
      <c r="C126" s="65"/>
      <c r="D126" s="65"/>
      <c r="E126" s="66"/>
      <c r="F126" s="67"/>
    </row>
    <row r="127" spans="3:6" x14ac:dyDescent="0.2">
      <c r="C127" s="65"/>
      <c r="D127" s="65"/>
      <c r="E127" s="66"/>
      <c r="F127" s="67"/>
    </row>
    <row r="128" spans="3:6" x14ac:dyDescent="0.2">
      <c r="C128" s="65"/>
      <c r="D128" s="65"/>
      <c r="E128" s="66"/>
      <c r="F128" s="67"/>
    </row>
    <row r="129" spans="3:6" x14ac:dyDescent="0.2">
      <c r="C129" s="65"/>
      <c r="D129" s="65"/>
      <c r="E129" s="66"/>
      <c r="F129" s="67"/>
    </row>
    <row r="130" spans="3:6" x14ac:dyDescent="0.2">
      <c r="C130" s="65"/>
      <c r="D130" s="65"/>
      <c r="E130" s="66"/>
      <c r="F130" s="67"/>
    </row>
    <row r="131" spans="3:6" x14ac:dyDescent="0.2">
      <c r="C131" s="65"/>
      <c r="D131" s="65"/>
      <c r="E131" s="66"/>
      <c r="F131" s="67"/>
    </row>
    <row r="132" spans="3:6" x14ac:dyDescent="0.2">
      <c r="C132" s="65"/>
      <c r="D132" s="65"/>
      <c r="E132" s="66"/>
      <c r="F132" s="67"/>
    </row>
    <row r="133" spans="3:6" x14ac:dyDescent="0.2">
      <c r="C133" s="65"/>
      <c r="D133" s="65"/>
      <c r="E133" s="66"/>
      <c r="F133" s="67"/>
    </row>
    <row r="134" spans="3:6" x14ac:dyDescent="0.2">
      <c r="C134" s="65"/>
      <c r="D134" s="65"/>
      <c r="E134" s="66"/>
      <c r="F134" s="67"/>
    </row>
    <row r="135" spans="3:6" x14ac:dyDescent="0.2">
      <c r="C135" s="65"/>
      <c r="D135" s="65"/>
      <c r="E135" s="66"/>
      <c r="F135" s="67"/>
    </row>
    <row r="136" spans="3:6" x14ac:dyDescent="0.2">
      <c r="C136" s="65"/>
      <c r="D136" s="65"/>
      <c r="E136" s="66"/>
      <c r="F136" s="67"/>
    </row>
    <row r="137" spans="3:6" x14ac:dyDescent="0.2">
      <c r="C137" s="65"/>
      <c r="D137" s="65"/>
      <c r="E137" s="66"/>
      <c r="F137" s="67"/>
    </row>
    <row r="138" spans="3:6" x14ac:dyDescent="0.2">
      <c r="C138" s="65"/>
      <c r="D138" s="65"/>
      <c r="E138" s="66"/>
      <c r="F138" s="67"/>
    </row>
    <row r="139" spans="3:6" x14ac:dyDescent="0.2">
      <c r="C139" s="65"/>
      <c r="D139" s="65"/>
      <c r="E139" s="66"/>
      <c r="F139" s="67"/>
    </row>
    <row r="140" spans="3:6" x14ac:dyDescent="0.2">
      <c r="C140" s="65"/>
      <c r="D140" s="65"/>
      <c r="E140" s="66"/>
      <c r="F140" s="67"/>
    </row>
    <row r="141" spans="3:6" x14ac:dyDescent="0.2">
      <c r="C141" s="65"/>
      <c r="D141" s="65"/>
      <c r="E141" s="66"/>
      <c r="F141" s="67"/>
    </row>
    <row r="142" spans="3:6" x14ac:dyDescent="0.2">
      <c r="C142" s="65"/>
      <c r="D142" s="65"/>
      <c r="E142" s="66"/>
      <c r="F142" s="67"/>
    </row>
    <row r="143" spans="3:6" x14ac:dyDescent="0.2">
      <c r="C143" s="65"/>
      <c r="D143" s="65"/>
      <c r="E143" s="66"/>
      <c r="F143" s="67"/>
    </row>
    <row r="144" spans="3:6" x14ac:dyDescent="0.2">
      <c r="C144" s="65"/>
      <c r="D144" s="65"/>
      <c r="E144" s="66"/>
      <c r="F144" s="67"/>
    </row>
    <row r="145" spans="3:6" x14ac:dyDescent="0.2">
      <c r="C145" s="65"/>
      <c r="D145" s="65"/>
      <c r="E145" s="66"/>
      <c r="F145" s="67"/>
    </row>
    <row r="146" spans="3:6" x14ac:dyDescent="0.2">
      <c r="C146" s="65"/>
      <c r="D146" s="65"/>
      <c r="E146" s="66"/>
      <c r="F146" s="67"/>
    </row>
    <row r="147" spans="3:6" x14ac:dyDescent="0.2">
      <c r="C147" s="65"/>
      <c r="D147" s="65"/>
      <c r="E147" s="66"/>
      <c r="F147" s="67"/>
    </row>
    <row r="148" spans="3:6" x14ac:dyDescent="0.2">
      <c r="C148" s="65"/>
      <c r="D148" s="65"/>
      <c r="E148" s="66"/>
      <c r="F148" s="67"/>
    </row>
    <row r="149" spans="3:6" x14ac:dyDescent="0.2">
      <c r="C149" s="65"/>
      <c r="D149" s="65"/>
      <c r="E149" s="66"/>
      <c r="F149" s="67"/>
    </row>
    <row r="150" spans="3:6" x14ac:dyDescent="0.2">
      <c r="C150" s="65"/>
      <c r="D150" s="65"/>
      <c r="E150" s="66"/>
      <c r="F150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1E4A-3E15-41CC-9221-63A554DC8A7A}">
  <dimension ref="B1:O583"/>
  <sheetViews>
    <sheetView topLeftCell="A133" workbookViewId="0">
      <selection activeCell="I467" sqref="I467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1" width="9.140625" style="57"/>
    <col min="12" max="12" width="10.140625" style="57" bestFit="1" customWidth="1"/>
    <col min="13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69</v>
      </c>
      <c r="C2" s="57"/>
      <c r="D2" s="57"/>
      <c r="E2" s="57"/>
      <c r="F2" s="57"/>
      <c r="G2" s="63" t="s">
        <v>78</v>
      </c>
      <c r="H2" s="79"/>
      <c r="I2" s="78">
        <f>'NEGD Commercial'!AH1</f>
        <v>818.69483662767243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85">
        <f>'NEGD Commercial'!AE4</f>
        <v>0</v>
      </c>
      <c r="C6" s="82">
        <f>IF('NEGD Large Com NonWin'!B6&gt;80,80*(Rates!$K$9+Rates!$K$14)+('NEGD Large Com NonWin'!B6-80)*(Rates!$K$9+Rates!$K$17),'NEGD Large Com NonWin'!B6*(Rates!$K$9+Rates!$K$14))+Rates!$K$19+SUM(Rates!$K$21:$K$27)</f>
        <v>110.13</v>
      </c>
      <c r="D6" s="82">
        <f>IF('NEGD Large Com NonWin'!B6&gt;40,40*(Rates!$L$9+Rates!$L$14)+('NEGD Large Com NonWin'!B6-40)*(Rates!$L$9+Rates!$L$17),'NEGD Large Com NonWin'!B6*(Rates!$L$9+Rates!$L$14))+Rates!$L$19+Rates!$L$22+Rates!$L$23</f>
        <v>28.66</v>
      </c>
      <c r="E6" s="83">
        <f>D6-C6</f>
        <v>-81.47</v>
      </c>
      <c r="F6" s="84">
        <f>E6/C6</f>
        <v>-0.73976209933714698</v>
      </c>
      <c r="G6" s="85">
        <f>'NEGD Commercial'!AG4</f>
        <v>639</v>
      </c>
      <c r="H6" s="86">
        <f>G6/SUM($G$6:$G$463)</f>
        <v>6.4441306978620411E-2</v>
      </c>
      <c r="I6" s="86">
        <f>H6</f>
        <v>6.4441306978620411E-2</v>
      </c>
    </row>
    <row r="7" spans="2:15" x14ac:dyDescent="0.2">
      <c r="B7" s="71">
        <f>'NEGD Commercial'!AE5</f>
        <v>2</v>
      </c>
      <c r="C7" s="65">
        <f>IF('NEGD Large Com NonWin'!B7&gt;80,80*(Rates!$K$9+Rates!$K$14)+('NEGD Large Com NonWin'!B7-80)*(Rates!$K$9+Rates!$K$17),'NEGD Large Com NonWin'!B7*(Rates!$K$9+Rates!$K$14))+Rates!$K$19+SUM(Rates!$K$21:$K$27)</f>
        <v>111.91173335416673</v>
      </c>
      <c r="D7" s="65">
        <f>IF('NEGD Large Com NonWin'!B7&gt;40,40*(Rates!$L$9+Rates!$L$14)+('NEGD Large Com NonWin'!B7-40)*(Rates!$L$9+Rates!$L$17),'NEGD Large Com NonWin'!B7*(Rates!$L$9+Rates!$L$14))+Rates!$L$19+Rates!$L$22+Rates!$L$23</f>
        <v>30.523893354166738</v>
      </c>
      <c r="E7" s="66">
        <f t="shared" ref="E7:E70" si="0">D7-C7</f>
        <v>-81.387839999999983</v>
      </c>
      <c r="F7" s="67">
        <f t="shared" ref="F7:F70" si="1">E7/C7</f>
        <v>-0.7272502852085414</v>
      </c>
      <c r="G7" s="71">
        <f>'NEGD Commercial'!AG5</f>
        <v>180</v>
      </c>
      <c r="H7" s="68">
        <f t="shared" ref="H7:H70" si="2">G7/SUM($G$6:$G$463)</f>
        <v>1.8152480839048003E-2</v>
      </c>
      <c r="I7" s="68">
        <f>H7+I6</f>
        <v>8.2593787817668407E-2</v>
      </c>
      <c r="L7" s="69"/>
      <c r="M7" s="69"/>
      <c r="N7" s="70"/>
      <c r="O7" s="70"/>
    </row>
    <row r="8" spans="2:15" x14ac:dyDescent="0.2">
      <c r="B8" s="71">
        <f>'NEGD Commercial'!AE6</f>
        <v>4</v>
      </c>
      <c r="C8" s="65">
        <f>IF('NEGD Large Com NonWin'!B8&gt;80,80*(Rates!$K$9+Rates!$K$14)+('NEGD Large Com NonWin'!B8-80)*(Rates!$K$9+Rates!$K$17),'NEGD Large Com NonWin'!B8*(Rates!$K$9+Rates!$K$14))+Rates!$K$19+SUM(Rates!$K$21:$K$27)</f>
        <v>113.69346670833347</v>
      </c>
      <c r="D8" s="65">
        <f>IF('NEGD Large Com NonWin'!B8&gt;40,40*(Rates!$L$9+Rates!$L$14)+('NEGD Large Com NonWin'!B8-40)*(Rates!$L$9+Rates!$L$17),'NEGD Large Com NonWin'!B8*(Rates!$L$9+Rates!$L$14))+Rates!$L$19+Rates!$L$22+Rates!$L$23</f>
        <v>32.387786708333479</v>
      </c>
      <c r="E8" s="66">
        <f t="shared" si="0"/>
        <v>-81.305679999999995</v>
      </c>
      <c r="F8" s="67">
        <f t="shared" si="1"/>
        <v>-0.71513062583076703</v>
      </c>
      <c r="G8" s="71">
        <f>'NEGD Commercial'!AG6</f>
        <v>115</v>
      </c>
      <c r="H8" s="68">
        <f t="shared" si="2"/>
        <v>1.1597418313836224E-2</v>
      </c>
      <c r="I8" s="68">
        <f t="shared" ref="I8:I71" si="3">H8+I7</f>
        <v>9.4191206131504626E-2</v>
      </c>
      <c r="L8" s="69"/>
      <c r="M8" s="69"/>
      <c r="N8" s="70"/>
      <c r="O8" s="70"/>
    </row>
    <row r="9" spans="2:15" x14ac:dyDescent="0.2">
      <c r="B9" s="71">
        <f>'NEGD Commercial'!AE7</f>
        <v>6</v>
      </c>
      <c r="C9" s="65">
        <f>IF('NEGD Large Com NonWin'!B9&gt;80,80*(Rates!$K$9+Rates!$K$14)+('NEGD Large Com NonWin'!B9-80)*(Rates!$K$9+Rates!$K$17),'NEGD Large Com NonWin'!B9*(Rates!$K$9+Rates!$K$14))+Rates!$K$19+SUM(Rates!$K$21:$K$27)</f>
        <v>115.47520006250022</v>
      </c>
      <c r="D9" s="65">
        <f>IF('NEGD Large Com NonWin'!B9&gt;40,40*(Rates!$L$9+Rates!$L$14)+('NEGD Large Com NonWin'!B9-40)*(Rates!$L$9+Rates!$L$17),'NEGD Large Com NonWin'!B9*(Rates!$L$9+Rates!$L$14))+Rates!$L$19+Rates!$L$22+Rates!$L$23</f>
        <v>34.25168006250022</v>
      </c>
      <c r="E9" s="66">
        <f t="shared" si="0"/>
        <v>-81.223520000000008</v>
      </c>
      <c r="F9" s="67">
        <f t="shared" si="1"/>
        <v>-0.7033849688594459</v>
      </c>
      <c r="G9" s="71">
        <f>'NEGD Commercial'!AG7</f>
        <v>108</v>
      </c>
      <c r="H9" s="68">
        <f t="shared" si="2"/>
        <v>1.0891488503428802E-2</v>
      </c>
      <c r="I9" s="68">
        <f t="shared" si="3"/>
        <v>0.10508269463493343</v>
      </c>
    </row>
    <row r="10" spans="2:15" x14ac:dyDescent="0.2">
      <c r="B10" s="71">
        <f>'NEGD Commercial'!AE8</f>
        <v>8</v>
      </c>
      <c r="C10" s="65">
        <f>IF('NEGD Large Com NonWin'!B10&gt;80,80*(Rates!$K$9+Rates!$K$14)+('NEGD Large Com NonWin'!B10-80)*(Rates!$K$9+Rates!$K$17),'NEGD Large Com NonWin'!B10*(Rates!$K$9+Rates!$K$14))+Rates!$K$19+SUM(Rates!$K$21:$K$27)</f>
        <v>117.25693341666695</v>
      </c>
      <c r="D10" s="65">
        <f>IF('NEGD Large Com NonWin'!B10&gt;40,40*(Rates!$L$9+Rates!$L$14)+('NEGD Large Com NonWin'!B10-40)*(Rates!$L$9+Rates!$L$17),'NEGD Large Com NonWin'!B10*(Rates!$L$9+Rates!$L$14))+Rates!$L$19+Rates!$L$22+Rates!$L$23</f>
        <v>36.115573416666962</v>
      </c>
      <c r="E10" s="66">
        <f t="shared" si="0"/>
        <v>-81.141359999999992</v>
      </c>
      <c r="F10" s="67">
        <f t="shared" si="1"/>
        <v>-0.69199626525851576</v>
      </c>
      <c r="G10" s="71">
        <f>'NEGD Commercial'!AG8</f>
        <v>136</v>
      </c>
      <c r="H10" s="68">
        <f t="shared" si="2"/>
        <v>1.3715207745058491E-2</v>
      </c>
      <c r="I10" s="68">
        <f t="shared" si="3"/>
        <v>0.11879790237999192</v>
      </c>
    </row>
    <row r="11" spans="2:15" x14ac:dyDescent="0.2">
      <c r="B11" s="71">
        <f>'NEGD Commercial'!AE9</f>
        <v>10</v>
      </c>
      <c r="C11" s="65">
        <f>IF('NEGD Large Com NonWin'!B11&gt;80,80*(Rates!$K$9+Rates!$K$14)+('NEGD Large Com NonWin'!B11-80)*(Rates!$K$9+Rates!$K$17),'NEGD Large Com NonWin'!B11*(Rates!$K$9+Rates!$K$14))+Rates!$K$19+SUM(Rates!$K$21:$K$27)</f>
        <v>119.03866677083369</v>
      </c>
      <c r="D11" s="65">
        <f>IF('NEGD Large Com NonWin'!B11&gt;40,40*(Rates!$L$9+Rates!$L$14)+('NEGD Large Com NonWin'!B11-40)*(Rates!$L$9+Rates!$L$17),'NEGD Large Com NonWin'!B11*(Rates!$L$9+Rates!$L$14))+Rates!$L$19+Rates!$L$22+Rates!$L$23</f>
        <v>37.979466770833696</v>
      </c>
      <c r="E11" s="66">
        <f t="shared" si="0"/>
        <v>-81.05919999999999</v>
      </c>
      <c r="F11" s="67">
        <f t="shared" si="1"/>
        <v>-0.68094848673037012</v>
      </c>
      <c r="G11" s="71">
        <f>'NEGD Commercial'!AG9</f>
        <v>99</v>
      </c>
      <c r="H11" s="68">
        <f t="shared" si="2"/>
        <v>9.9838644614764025E-3</v>
      </c>
      <c r="I11" s="68">
        <f t="shared" si="3"/>
        <v>0.12878176684146833</v>
      </c>
    </row>
    <row r="12" spans="2:15" x14ac:dyDescent="0.2">
      <c r="B12" s="71">
        <f>'NEGD Commercial'!AE10</f>
        <v>12</v>
      </c>
      <c r="C12" s="65">
        <f>IF('NEGD Large Com NonWin'!B12&gt;80,80*(Rates!$K$9+Rates!$K$14)+('NEGD Large Com NonWin'!B12-80)*(Rates!$K$9+Rates!$K$17),'NEGD Large Com NonWin'!B12*(Rates!$K$9+Rates!$K$14))+Rates!$K$19+SUM(Rates!$K$21:$K$27)</f>
        <v>120.82040012500042</v>
      </c>
      <c r="D12" s="65">
        <f>IF('NEGD Large Com NonWin'!B12&gt;40,40*(Rates!$L$9+Rates!$L$14)+('NEGD Large Com NonWin'!B12-40)*(Rates!$L$9+Rates!$L$17),'NEGD Large Com NonWin'!B12*(Rates!$L$9+Rates!$L$14))+Rates!$L$19+Rates!$L$22+Rates!$L$23</f>
        <v>39.843360125000437</v>
      </c>
      <c r="E12" s="66">
        <f t="shared" si="0"/>
        <v>-80.977039999999988</v>
      </c>
      <c r="F12" s="67">
        <f t="shared" si="1"/>
        <v>-0.67022655045192192</v>
      </c>
      <c r="G12" s="71">
        <f>'NEGD Commercial'!AG10</f>
        <v>105</v>
      </c>
      <c r="H12" s="68">
        <f t="shared" si="2"/>
        <v>1.0588947156111335E-2</v>
      </c>
      <c r="I12" s="68">
        <f t="shared" si="3"/>
        <v>0.13937071399757966</v>
      </c>
    </row>
    <row r="13" spans="2:15" x14ac:dyDescent="0.2">
      <c r="B13" s="71">
        <f>'NEGD Commercial'!AE11</f>
        <v>14</v>
      </c>
      <c r="C13" s="65">
        <f>IF('NEGD Large Com NonWin'!B13&gt;80,80*(Rates!$K$9+Rates!$K$14)+('NEGD Large Com NonWin'!B13-80)*(Rates!$K$9+Rates!$K$17),'NEGD Large Com NonWin'!B13*(Rates!$K$9+Rates!$K$14))+Rates!$K$19+SUM(Rates!$K$21:$K$27)</f>
        <v>122.60213347916715</v>
      </c>
      <c r="D13" s="65">
        <f>IF('NEGD Large Com NonWin'!B13&gt;40,40*(Rates!$L$9+Rates!$L$14)+('NEGD Large Com NonWin'!B13-40)*(Rates!$L$9+Rates!$L$17),'NEGD Large Com NonWin'!B13*(Rates!$L$9+Rates!$L$14))+Rates!$L$19+Rates!$L$22+Rates!$L$23</f>
        <v>41.707253479167179</v>
      </c>
      <c r="E13" s="66">
        <f t="shared" si="0"/>
        <v>-80.894879999999972</v>
      </c>
      <c r="F13" s="67">
        <f t="shared" si="1"/>
        <v>-0.65981625037337399</v>
      </c>
      <c r="G13" s="71">
        <f>'NEGD Commercial'!AG11</f>
        <v>65</v>
      </c>
      <c r="H13" s="68">
        <f t="shared" si="2"/>
        <v>6.555062525211779E-3</v>
      </c>
      <c r="I13" s="68">
        <f t="shared" si="3"/>
        <v>0.14592577652279146</v>
      </c>
    </row>
    <row r="14" spans="2:15" x14ac:dyDescent="0.2">
      <c r="B14" s="71">
        <f>'NEGD Commercial'!AE12</f>
        <v>16</v>
      </c>
      <c r="C14" s="65">
        <f>IF('NEGD Large Com NonWin'!B14&gt;80,80*(Rates!$K$9+Rates!$K$14)+('NEGD Large Com NonWin'!B14-80)*(Rates!$K$9+Rates!$K$17),'NEGD Large Com NonWin'!B14*(Rates!$K$9+Rates!$K$14))+Rates!$K$19+SUM(Rates!$K$21:$K$27)</f>
        <v>124.38386683333391</v>
      </c>
      <c r="D14" s="65">
        <f>IF('NEGD Large Com NonWin'!B14&gt;40,40*(Rates!$L$9+Rates!$L$14)+('NEGD Large Com NonWin'!B14-40)*(Rates!$L$9+Rates!$L$17),'NEGD Large Com NonWin'!B14*(Rates!$L$9+Rates!$L$14))+Rates!$L$19+Rates!$L$22+Rates!$L$23</f>
        <v>43.571146833333913</v>
      </c>
      <c r="E14" s="66">
        <f t="shared" si="0"/>
        <v>-80.812719999999999</v>
      </c>
      <c r="F14" s="67">
        <f t="shared" si="1"/>
        <v>-0.64970419442164196</v>
      </c>
      <c r="G14" s="71">
        <f>'NEGD Commercial'!AG12</f>
        <v>65</v>
      </c>
      <c r="H14" s="68">
        <f t="shared" si="2"/>
        <v>6.555062525211779E-3</v>
      </c>
      <c r="I14" s="68">
        <f t="shared" si="3"/>
        <v>0.15248083904800325</v>
      </c>
    </row>
    <row r="15" spans="2:15" x14ac:dyDescent="0.2">
      <c r="B15" s="71">
        <f>'NEGD Commercial'!AE13</f>
        <v>18</v>
      </c>
      <c r="C15" s="65">
        <f>IF('NEGD Large Com NonWin'!B15&gt;80,80*(Rates!$K$9+Rates!$K$14)+('NEGD Large Com NonWin'!B15-80)*(Rates!$K$9+Rates!$K$17),'NEGD Large Com NonWin'!B15*(Rates!$K$9+Rates!$K$14))+Rates!$K$19+SUM(Rates!$K$21:$K$27)</f>
        <v>126.16560018750064</v>
      </c>
      <c r="D15" s="65">
        <f>IF('NEGD Large Com NonWin'!B15&gt;40,40*(Rates!$L$9+Rates!$L$14)+('NEGD Large Com NonWin'!B15-40)*(Rates!$L$9+Rates!$L$17),'NEGD Large Com NonWin'!B15*(Rates!$L$9+Rates!$L$14))+Rates!$L$19+Rates!$L$22+Rates!$L$23</f>
        <v>45.435040187500647</v>
      </c>
      <c r="E15" s="66">
        <f t="shared" si="0"/>
        <v>-80.730559999999997</v>
      </c>
      <c r="F15" s="67">
        <f t="shared" si="1"/>
        <v>-0.63987774702472389</v>
      </c>
      <c r="G15" s="71">
        <f>'NEGD Commercial'!AG13</f>
        <v>66</v>
      </c>
      <c r="H15" s="68">
        <f t="shared" si="2"/>
        <v>6.6559096409842681E-3</v>
      </c>
      <c r="I15" s="68">
        <f t="shared" si="3"/>
        <v>0.15913674868898753</v>
      </c>
    </row>
    <row r="16" spans="2:15" x14ac:dyDescent="0.2">
      <c r="B16" s="71">
        <f>'NEGD Commercial'!AE14</f>
        <v>20</v>
      </c>
      <c r="C16" s="65">
        <f>IF('NEGD Large Com NonWin'!B16&gt;80,80*(Rates!$K$9+Rates!$K$14)+('NEGD Large Com NonWin'!B16-80)*(Rates!$K$9+Rates!$K$17),'NEGD Large Com NonWin'!B16*(Rates!$K$9+Rates!$K$14))+Rates!$K$19+SUM(Rates!$K$21:$K$27)</f>
        <v>127.94733354166738</v>
      </c>
      <c r="D16" s="65">
        <f>IF('NEGD Large Com NonWin'!B16&gt;40,40*(Rates!$L$9+Rates!$L$14)+('NEGD Large Com NonWin'!B16-40)*(Rates!$L$9+Rates!$L$17),'NEGD Large Com NonWin'!B16*(Rates!$L$9+Rates!$L$14))+Rates!$L$19+Rates!$L$22+Rates!$L$23</f>
        <v>47.298933541667388</v>
      </c>
      <c r="E16" s="66">
        <f t="shared" si="0"/>
        <v>-80.648399999999981</v>
      </c>
      <c r="F16" s="67">
        <f t="shared" si="1"/>
        <v>-0.63032497643834051</v>
      </c>
      <c r="G16" s="71">
        <f>'NEGD Commercial'!AG14</f>
        <v>59</v>
      </c>
      <c r="H16" s="68">
        <f t="shared" si="2"/>
        <v>5.9499798305768454E-3</v>
      </c>
      <c r="I16" s="68">
        <f t="shared" si="3"/>
        <v>0.16508672851956438</v>
      </c>
    </row>
    <row r="17" spans="2:9" x14ac:dyDescent="0.2">
      <c r="B17" s="71">
        <f>'NEGD Commercial'!AE15</f>
        <v>22</v>
      </c>
      <c r="C17" s="65">
        <f>IF('NEGD Large Com NonWin'!B17&gt;80,80*(Rates!$K$9+Rates!$K$14)+('NEGD Large Com NonWin'!B17-80)*(Rates!$K$9+Rates!$K$17),'NEGD Large Com NonWin'!B17*(Rates!$K$9+Rates!$K$14))+Rates!$K$19+SUM(Rates!$K$21:$K$27)</f>
        <v>129.72906689583411</v>
      </c>
      <c r="D17" s="65">
        <f>IF('NEGD Large Com NonWin'!B17&gt;40,40*(Rates!$L$9+Rates!$L$14)+('NEGD Large Com NonWin'!B17-40)*(Rates!$L$9+Rates!$L$17),'NEGD Large Com NonWin'!B17*(Rates!$L$9+Rates!$L$14))+Rates!$L$19+Rates!$L$22+Rates!$L$23</f>
        <v>49.162826895834129</v>
      </c>
      <c r="E17" s="66">
        <f t="shared" si="0"/>
        <v>-80.566239999999979</v>
      </c>
      <c r="F17" s="67">
        <f t="shared" si="1"/>
        <v>-0.62103460641315333</v>
      </c>
      <c r="G17" s="71">
        <f>'NEGD Commercial'!AG15</f>
        <v>81</v>
      </c>
      <c r="H17" s="68">
        <f t="shared" si="2"/>
        <v>8.1686163775716008E-3</v>
      </c>
      <c r="I17" s="68">
        <f t="shared" si="3"/>
        <v>0.17325534489713598</v>
      </c>
    </row>
    <row r="18" spans="2:9" x14ac:dyDescent="0.2">
      <c r="B18" s="71">
        <f>'NEGD Commercial'!AE16</f>
        <v>24</v>
      </c>
      <c r="C18" s="65">
        <f>IF('NEGD Large Com NonWin'!B18&gt;80,80*(Rates!$K$9+Rates!$K$14)+('NEGD Large Com NonWin'!B18-80)*(Rates!$K$9+Rates!$K$17),'NEGD Large Com NonWin'!B18*(Rates!$K$9+Rates!$K$14))+Rates!$K$19+SUM(Rates!$K$21:$K$27)</f>
        <v>131.51080025000087</v>
      </c>
      <c r="D18" s="65">
        <f>IF('NEGD Large Com NonWin'!B18&gt;40,40*(Rates!$L$9+Rates!$L$14)+('NEGD Large Com NonWin'!B18-40)*(Rates!$L$9+Rates!$L$17),'NEGD Large Com NonWin'!B18*(Rates!$L$9+Rates!$L$14))+Rates!$L$19+Rates!$L$22+Rates!$L$23</f>
        <v>51.026720250000864</v>
      </c>
      <c r="E18" s="66">
        <f t="shared" si="0"/>
        <v>-80.484080000000006</v>
      </c>
      <c r="F18" s="67">
        <f t="shared" si="1"/>
        <v>-0.61199597179091358</v>
      </c>
      <c r="G18" s="71">
        <f>'NEGD Commercial'!AG16</f>
        <v>60</v>
      </c>
      <c r="H18" s="68">
        <f t="shared" si="2"/>
        <v>6.0508269463493344E-3</v>
      </c>
      <c r="I18" s="68">
        <f t="shared" si="3"/>
        <v>0.17930617184348532</v>
      </c>
    </row>
    <row r="19" spans="2:9" x14ac:dyDescent="0.2">
      <c r="B19" s="71">
        <f>'NEGD Commercial'!AE17</f>
        <v>26</v>
      </c>
      <c r="C19" s="65">
        <f>IF('NEGD Large Com NonWin'!B19&gt;80,80*(Rates!$K$9+Rates!$K$14)+('NEGD Large Com NonWin'!B19-80)*(Rates!$K$9+Rates!$K$17),'NEGD Large Com NonWin'!B19*(Rates!$K$9+Rates!$K$14))+Rates!$K$19+SUM(Rates!$K$21:$K$27)</f>
        <v>133.2925336041676</v>
      </c>
      <c r="D19" s="65">
        <f>IF('NEGD Large Com NonWin'!B19&gt;40,40*(Rates!$L$9+Rates!$L$14)+('NEGD Large Com NonWin'!B19-40)*(Rates!$L$9+Rates!$L$17),'NEGD Large Com NonWin'!B19*(Rates!$L$9+Rates!$L$14))+Rates!$L$19+Rates!$L$22+Rates!$L$23</f>
        <v>52.890613604167605</v>
      </c>
      <c r="E19" s="66">
        <f t="shared" si="0"/>
        <v>-80.40191999999999</v>
      </c>
      <c r="F19" s="67">
        <f t="shared" si="1"/>
        <v>-0.60319897766191233</v>
      </c>
      <c r="G19" s="71">
        <f>'NEGD Commercial'!AG17</f>
        <v>60</v>
      </c>
      <c r="H19" s="68">
        <f t="shared" si="2"/>
        <v>6.0508269463493344E-3</v>
      </c>
      <c r="I19" s="68">
        <f t="shared" si="3"/>
        <v>0.18535699878983466</v>
      </c>
    </row>
    <row r="20" spans="2:9" x14ac:dyDescent="0.2">
      <c r="B20" s="71">
        <f>'NEGD Commercial'!AE18</f>
        <v>28</v>
      </c>
      <c r="C20" s="65">
        <f>IF('NEGD Large Com NonWin'!B20&gt;80,80*(Rates!$K$9+Rates!$K$14)+('NEGD Large Com NonWin'!B20-80)*(Rates!$K$9+Rates!$K$17),'NEGD Large Com NonWin'!B20*(Rates!$K$9+Rates!$K$14))+Rates!$K$19+SUM(Rates!$K$21:$K$27)</f>
        <v>135.07426695833433</v>
      </c>
      <c r="D20" s="65">
        <f>IF('NEGD Large Com NonWin'!B20&gt;40,40*(Rates!$L$9+Rates!$L$14)+('NEGD Large Com NonWin'!B20-40)*(Rates!$L$9+Rates!$L$17),'NEGD Large Com NonWin'!B20*(Rates!$L$9+Rates!$L$14))+Rates!$L$19+Rates!$L$22+Rates!$L$23</f>
        <v>54.754506958334346</v>
      </c>
      <c r="E20" s="66">
        <f t="shared" si="0"/>
        <v>-80.319759999999988</v>
      </c>
      <c r="F20" s="67">
        <f t="shared" si="1"/>
        <v>-0.59463406175489975</v>
      </c>
      <c r="G20" s="71">
        <f>'NEGD Commercial'!AG18</f>
        <v>46</v>
      </c>
      <c r="H20" s="68">
        <f t="shared" si="2"/>
        <v>4.6389673255344899E-3</v>
      </c>
      <c r="I20" s="68">
        <f t="shared" si="3"/>
        <v>0.18999596611536915</v>
      </c>
    </row>
    <row r="21" spans="2:9" x14ac:dyDescent="0.2">
      <c r="B21" s="71">
        <f>'NEGD Commercial'!AE19</f>
        <v>30</v>
      </c>
      <c r="C21" s="65">
        <f>IF('NEGD Large Com NonWin'!B21&gt;80,80*(Rates!$K$9+Rates!$K$14)+('NEGD Large Com NonWin'!B21-80)*(Rates!$K$9+Rates!$K$17),'NEGD Large Com NonWin'!B21*(Rates!$K$9+Rates!$K$14))+Rates!$K$19+SUM(Rates!$K$21:$K$27)</f>
        <v>136.85600031250107</v>
      </c>
      <c r="D21" s="65">
        <f>IF('NEGD Large Com NonWin'!B21&gt;40,40*(Rates!$L$9+Rates!$L$14)+('NEGD Large Com NonWin'!B21-40)*(Rates!$L$9+Rates!$L$17),'NEGD Large Com NonWin'!B21*(Rates!$L$9+Rates!$L$14))+Rates!$L$19+Rates!$L$22+Rates!$L$23</f>
        <v>56.61840031250108</v>
      </c>
      <c r="E21" s="66">
        <f t="shared" si="0"/>
        <v>-80.237599999999986</v>
      </c>
      <c r="F21" s="67">
        <f t="shared" si="1"/>
        <v>-0.58629215976488469</v>
      </c>
      <c r="G21" s="71">
        <f>'NEGD Commercial'!AG19</f>
        <v>39</v>
      </c>
      <c r="H21" s="68">
        <f t="shared" si="2"/>
        <v>3.9330375151270672E-3</v>
      </c>
      <c r="I21" s="68">
        <f t="shared" si="3"/>
        <v>0.19392900363049623</v>
      </c>
    </row>
    <row r="22" spans="2:9" x14ac:dyDescent="0.2">
      <c r="B22" s="71">
        <f>'NEGD Commercial'!AE20</f>
        <v>32</v>
      </c>
      <c r="C22" s="65">
        <f>IF('NEGD Large Com NonWin'!B22&gt;80,80*(Rates!$K$9+Rates!$K$14)+('NEGD Large Com NonWin'!B22-80)*(Rates!$K$9+Rates!$K$17),'NEGD Large Com NonWin'!B22*(Rates!$K$9+Rates!$K$14))+Rates!$K$19+SUM(Rates!$K$21:$K$27)</f>
        <v>138.6377336666678</v>
      </c>
      <c r="D22" s="65">
        <f>IF('NEGD Large Com NonWin'!B22&gt;40,40*(Rates!$L$9+Rates!$L$14)+('NEGD Large Com NonWin'!B22-40)*(Rates!$L$9+Rates!$L$17),'NEGD Large Com NonWin'!B22*(Rates!$L$9+Rates!$L$14))+Rates!$L$19+Rates!$L$22+Rates!$L$23</f>
        <v>58.482293666667822</v>
      </c>
      <c r="E22" s="66">
        <f t="shared" si="0"/>
        <v>-80.15543999999997</v>
      </c>
      <c r="F22" s="67">
        <f t="shared" si="1"/>
        <v>-0.57816467335452026</v>
      </c>
      <c r="G22" s="71">
        <f>'NEGD Commercial'!AG20</f>
        <v>31</v>
      </c>
      <c r="H22" s="68">
        <f t="shared" si="2"/>
        <v>3.1262605889471563E-3</v>
      </c>
      <c r="I22" s="68">
        <f t="shared" si="3"/>
        <v>0.19705526421944339</v>
      </c>
    </row>
    <row r="23" spans="2:9" x14ac:dyDescent="0.2">
      <c r="B23" s="71">
        <f>'NEGD Commercial'!AE21</f>
        <v>34</v>
      </c>
      <c r="C23" s="65">
        <f>IF('NEGD Large Com NonWin'!B23&gt;80,80*(Rates!$K$9+Rates!$K$14)+('NEGD Large Com NonWin'!B23-80)*(Rates!$K$9+Rates!$K$17),'NEGD Large Com NonWin'!B23*(Rates!$K$9+Rates!$K$14))+Rates!$K$19+SUM(Rates!$K$21:$K$27)</f>
        <v>140.41946702083456</v>
      </c>
      <c r="D23" s="65">
        <f>IF('NEGD Large Com NonWin'!B23&gt;40,40*(Rates!$L$9+Rates!$L$14)+('NEGD Large Com NonWin'!B23-40)*(Rates!$L$9+Rates!$L$17),'NEGD Large Com NonWin'!B23*(Rates!$L$9+Rates!$L$14))+Rates!$L$19+Rates!$L$22+Rates!$L$23</f>
        <v>60.346187020834563</v>
      </c>
      <c r="E23" s="66">
        <f t="shared" si="0"/>
        <v>-80.073279999999997</v>
      </c>
      <c r="F23" s="67">
        <f t="shared" si="1"/>
        <v>-0.57024344059160414</v>
      </c>
      <c r="G23" s="71">
        <f>'NEGD Commercial'!AG21</f>
        <v>33</v>
      </c>
      <c r="H23" s="68">
        <f t="shared" si="2"/>
        <v>3.327954820492134E-3</v>
      </c>
      <c r="I23" s="68">
        <f t="shared" si="3"/>
        <v>0.20038321903993553</v>
      </c>
    </row>
    <row r="24" spans="2:9" x14ac:dyDescent="0.2">
      <c r="B24" s="71">
        <f>'NEGD Commercial'!AE22</f>
        <v>36</v>
      </c>
      <c r="C24" s="65">
        <f>IF('NEGD Large Com NonWin'!B24&gt;80,80*(Rates!$K$9+Rates!$K$14)+('NEGD Large Com NonWin'!B24-80)*(Rates!$K$9+Rates!$K$17),'NEGD Large Com NonWin'!B24*(Rates!$K$9+Rates!$K$14))+Rates!$K$19+SUM(Rates!$K$21:$K$27)</f>
        <v>142.20120037500129</v>
      </c>
      <c r="D24" s="65">
        <f>IF('NEGD Large Com NonWin'!B24&gt;40,40*(Rates!$L$9+Rates!$L$14)+('NEGD Large Com NonWin'!B24-40)*(Rates!$L$9+Rates!$L$17),'NEGD Large Com NonWin'!B24*(Rates!$L$9+Rates!$L$14))+Rates!$L$19+Rates!$L$22+Rates!$L$23</f>
        <v>62.210080375001297</v>
      </c>
      <c r="E24" s="66">
        <f t="shared" si="0"/>
        <v>-79.991119999999995</v>
      </c>
      <c r="F24" s="67">
        <f t="shared" si="1"/>
        <v>-0.56252070860902725</v>
      </c>
      <c r="G24" s="71">
        <f>'NEGD Commercial'!AG22</f>
        <v>34</v>
      </c>
      <c r="H24" s="68">
        <f t="shared" si="2"/>
        <v>3.4288019362646227E-3</v>
      </c>
      <c r="I24" s="68">
        <f t="shared" si="3"/>
        <v>0.20381202097620016</v>
      </c>
    </row>
    <row r="25" spans="2:9" x14ac:dyDescent="0.2">
      <c r="B25" s="71">
        <f>'NEGD Commercial'!AE23</f>
        <v>38</v>
      </c>
      <c r="C25" s="65">
        <f>IF('NEGD Large Com NonWin'!B25&gt;80,80*(Rates!$K$9+Rates!$K$14)+('NEGD Large Com NonWin'!B25-80)*(Rates!$K$9+Rates!$K$17),'NEGD Large Com NonWin'!B25*(Rates!$K$9+Rates!$K$14))+Rates!$K$19+SUM(Rates!$K$21:$K$27)</f>
        <v>143.98293372916802</v>
      </c>
      <c r="D25" s="65">
        <f>IF('NEGD Large Com NonWin'!B25&gt;40,40*(Rates!$L$9+Rates!$L$14)+('NEGD Large Com NonWin'!B25-40)*(Rates!$L$9+Rates!$L$17),'NEGD Large Com NonWin'!B25*(Rates!$L$9+Rates!$L$14))+Rates!$L$19+Rates!$L$22+Rates!$L$23</f>
        <v>64.073973729168031</v>
      </c>
      <c r="E25" s="66">
        <f t="shared" si="0"/>
        <v>-79.908959999999993</v>
      </c>
      <c r="F25" s="67">
        <f t="shared" si="1"/>
        <v>-0.55498910829465931</v>
      </c>
      <c r="G25" s="71">
        <f>'NEGD Commercial'!AG23</f>
        <v>43</v>
      </c>
      <c r="H25" s="68">
        <f t="shared" si="2"/>
        <v>4.3364259782170227E-3</v>
      </c>
      <c r="I25" s="68">
        <f t="shared" si="3"/>
        <v>0.20814844695441717</v>
      </c>
    </row>
    <row r="26" spans="2:9" x14ac:dyDescent="0.2">
      <c r="B26" s="71">
        <f>'NEGD Commercial'!AE24</f>
        <v>40</v>
      </c>
      <c r="C26" s="65">
        <f>IF('NEGD Large Com NonWin'!B26&gt;80,80*(Rates!$K$9+Rates!$K$14)+('NEGD Large Com NonWin'!B26-80)*(Rates!$K$9+Rates!$K$17),'NEGD Large Com NonWin'!B26*(Rates!$K$9+Rates!$K$14))+Rates!$K$19+SUM(Rates!$K$21:$K$27)</f>
        <v>145.76466708333476</v>
      </c>
      <c r="D26" s="65">
        <f>IF('NEGD Large Com NonWin'!B26&gt;40,40*(Rates!$L$9+Rates!$L$14)+('NEGD Large Com NonWin'!B26-40)*(Rates!$L$9+Rates!$L$17),'NEGD Large Com NonWin'!B26*(Rates!$L$9+Rates!$L$14))+Rates!$L$19+Rates!$L$22+Rates!$L$23</f>
        <v>65.93786708333478</v>
      </c>
      <c r="E26" s="66">
        <f t="shared" si="0"/>
        <v>-79.826799999999977</v>
      </c>
      <c r="F26" s="67">
        <f t="shared" si="1"/>
        <v>-0.5476416308374813</v>
      </c>
      <c r="G26" s="71">
        <f>'NEGD Commercial'!AG24</f>
        <v>37</v>
      </c>
      <c r="H26" s="68">
        <f t="shared" si="2"/>
        <v>3.7313432835820895E-3</v>
      </c>
      <c r="I26" s="68">
        <f t="shared" si="3"/>
        <v>0.21187979023799927</v>
      </c>
    </row>
    <row r="27" spans="2:9" x14ac:dyDescent="0.2">
      <c r="B27" s="71">
        <f>'NEGD Commercial'!AE25</f>
        <v>59</v>
      </c>
      <c r="C27" s="65">
        <f>IF('NEGD Large Com NonWin'!B27&gt;80,80*(Rates!$K$9+Rates!$K$14)+('NEGD Large Com NonWin'!B27-80)*(Rates!$K$9+Rates!$K$17),'NEGD Large Com NonWin'!B27*(Rates!$K$9+Rates!$K$14))+Rates!$K$19+SUM(Rates!$K$21:$K$27)</f>
        <v>162.69113394791879</v>
      </c>
      <c r="D27" s="65">
        <f>IF('NEGD Large Com NonWin'!B27&gt;40,40*(Rates!$L$9+Rates!$L$14)+('NEGD Large Com NonWin'!B27-40)*(Rates!$L$9+Rates!$L$17),'NEGD Large Com NonWin'!B27*(Rates!$L$9+Rates!$L$14))+Rates!$L$19+Rates!$L$22+Rates!$L$23</f>
        <v>76.831833947918781</v>
      </c>
      <c r="E27" s="66">
        <f t="shared" si="0"/>
        <v>-85.859300000000005</v>
      </c>
      <c r="F27" s="67">
        <f t="shared" si="1"/>
        <v>-0.52774418566340286</v>
      </c>
      <c r="G27" s="71">
        <f>'NEGD Commercial'!AG25</f>
        <v>317</v>
      </c>
      <c r="H27" s="68">
        <f t="shared" si="2"/>
        <v>3.196853569987898E-2</v>
      </c>
      <c r="I27" s="68">
        <f t="shared" si="3"/>
        <v>0.24384832593787825</v>
      </c>
    </row>
    <row r="28" spans="2:9" x14ac:dyDescent="0.2">
      <c r="B28" s="71">
        <f>'NEGD Commercial'!AE26</f>
        <v>79</v>
      </c>
      <c r="C28" s="65">
        <f>IF('NEGD Large Com NonWin'!B28&gt;80,80*(Rates!$K$9+Rates!$K$14)+('NEGD Large Com NonWin'!B28-80)*(Rates!$K$9+Rates!$K$17),'NEGD Large Com NonWin'!B28*(Rates!$K$9+Rates!$K$14))+Rates!$K$19+SUM(Rates!$K$21:$K$27)</f>
        <v>180.50846748958617</v>
      </c>
      <c r="D28" s="65">
        <f>IF('NEGD Large Com NonWin'!B28&gt;40,40*(Rates!$L$9+Rates!$L$14)+('NEGD Large Com NonWin'!B28-40)*(Rates!$L$9+Rates!$L$17),'NEGD Large Com NonWin'!B28*(Rates!$L$9+Rates!$L$14))+Rates!$L$19+Rates!$L$22+Rates!$L$23</f>
        <v>88.299167489586168</v>
      </c>
      <c r="E28" s="66">
        <f t="shared" si="0"/>
        <v>-92.209299999999999</v>
      </c>
      <c r="F28" s="67">
        <f t="shared" si="1"/>
        <v>-0.51083088390476594</v>
      </c>
      <c r="G28" s="71">
        <f>'NEGD Commercial'!AG26</f>
        <v>330</v>
      </c>
      <c r="H28" s="68">
        <f t="shared" si="2"/>
        <v>3.3279548204921336E-2</v>
      </c>
      <c r="I28" s="68">
        <f t="shared" si="3"/>
        <v>0.2771278741427996</v>
      </c>
    </row>
    <row r="29" spans="2:9" x14ac:dyDescent="0.2">
      <c r="B29" s="71">
        <f>'NEGD Commercial'!AE27</f>
        <v>99</v>
      </c>
      <c r="C29" s="65">
        <f>IF('NEGD Large Com NonWin'!B29&gt;80,80*(Rates!$K$9+Rates!$K$14)+('NEGD Large Com NonWin'!B29-80)*(Rates!$K$9+Rates!$K$17),'NEGD Large Com NonWin'!B29*(Rates!$K$9+Rates!$K$14))+Rates!$K$19+SUM(Rates!$K$21:$K$27)</f>
        <v>191.98550103125356</v>
      </c>
      <c r="D29" s="65">
        <f>IF('NEGD Large Com NonWin'!B29&gt;40,40*(Rates!$L$9+Rates!$L$14)+('NEGD Large Com NonWin'!B29-40)*(Rates!$L$9+Rates!$L$17),'NEGD Large Com NonWin'!B29*(Rates!$L$9+Rates!$L$14))+Rates!$L$19+Rates!$L$22+Rates!$L$23</f>
        <v>99.766501031253554</v>
      </c>
      <c r="E29" s="66">
        <f t="shared" si="0"/>
        <v>-92.219000000000008</v>
      </c>
      <c r="F29" s="67">
        <f t="shared" si="1"/>
        <v>-0.48034356503300507</v>
      </c>
      <c r="G29" s="71">
        <f>'NEGD Commercial'!AG27</f>
        <v>245</v>
      </c>
      <c r="H29" s="68">
        <f t="shared" si="2"/>
        <v>2.4707543364259781E-2</v>
      </c>
      <c r="I29" s="68">
        <f t="shared" si="3"/>
        <v>0.30183541750705939</v>
      </c>
    </row>
    <row r="30" spans="2:9" x14ac:dyDescent="0.2">
      <c r="B30" s="71">
        <f>'NEGD Commercial'!AE28</f>
        <v>119</v>
      </c>
      <c r="C30" s="65">
        <f>IF('NEGD Large Com NonWin'!B30&gt;80,80*(Rates!$K$9+Rates!$K$14)+('NEGD Large Com NonWin'!B30-80)*(Rates!$K$9+Rates!$K$17),'NEGD Large Com NonWin'!B30*(Rates!$K$9+Rates!$K$14))+Rates!$K$19+SUM(Rates!$K$21:$K$27)</f>
        <v>203.12883457292094</v>
      </c>
      <c r="D30" s="65">
        <f>IF('NEGD Large Com NonWin'!B30&gt;40,40*(Rates!$L$9+Rates!$L$14)+('NEGD Large Com NonWin'!B30-40)*(Rates!$L$9+Rates!$L$17),'NEGD Large Com NonWin'!B30*(Rates!$L$9+Rates!$L$14))+Rates!$L$19+Rates!$L$22+Rates!$L$23</f>
        <v>111.23383457292094</v>
      </c>
      <c r="E30" s="66">
        <f t="shared" si="0"/>
        <v>-91.894999999999996</v>
      </c>
      <c r="F30" s="67">
        <f t="shared" si="1"/>
        <v>-0.45239761353039587</v>
      </c>
      <c r="G30" s="71">
        <f>'NEGD Commercial'!AG28</f>
        <v>252</v>
      </c>
      <c r="H30" s="68">
        <f t="shared" si="2"/>
        <v>2.5413473174667203E-2</v>
      </c>
      <c r="I30" s="68">
        <f t="shared" si="3"/>
        <v>0.32724889068172658</v>
      </c>
    </row>
    <row r="31" spans="2:9" x14ac:dyDescent="0.2">
      <c r="B31" s="71">
        <f>'NEGD Commercial'!AE29</f>
        <v>139</v>
      </c>
      <c r="C31" s="65">
        <f>IF('NEGD Large Com NonWin'!B31&gt;80,80*(Rates!$K$9+Rates!$K$14)+('NEGD Large Com NonWin'!B31-80)*(Rates!$K$9+Rates!$K$17),'NEGD Large Com NonWin'!B31*(Rates!$K$9+Rates!$K$14))+Rates!$K$19+SUM(Rates!$K$21:$K$27)</f>
        <v>214.27216811458834</v>
      </c>
      <c r="D31" s="65">
        <f>IF('NEGD Large Com NonWin'!B31&gt;40,40*(Rates!$L$9+Rates!$L$14)+('NEGD Large Com NonWin'!B31-40)*(Rates!$L$9+Rates!$L$17),'NEGD Large Com NonWin'!B31*(Rates!$L$9+Rates!$L$14))+Rates!$L$19+Rates!$L$22+Rates!$L$23</f>
        <v>122.70116811458833</v>
      </c>
      <c r="E31" s="66">
        <f t="shared" si="0"/>
        <v>-91.571000000000012</v>
      </c>
      <c r="F31" s="67">
        <f t="shared" si="1"/>
        <v>-0.42735834899019515</v>
      </c>
      <c r="G31" s="71">
        <f>'NEGD Commercial'!AG29</f>
        <v>218</v>
      </c>
      <c r="H31" s="68">
        <f t="shared" si="2"/>
        <v>2.1984671238402583E-2</v>
      </c>
      <c r="I31" s="68">
        <f t="shared" si="3"/>
        <v>0.34923356192012917</v>
      </c>
    </row>
    <row r="32" spans="2:9" x14ac:dyDescent="0.2">
      <c r="B32" s="71">
        <f>'NEGD Commercial'!AE30</f>
        <v>159</v>
      </c>
      <c r="C32" s="65">
        <f>IF('NEGD Large Com NonWin'!B32&gt;80,80*(Rates!$K$9+Rates!$K$14)+('NEGD Large Com NonWin'!B32-80)*(Rates!$K$9+Rates!$K$17),'NEGD Large Com NonWin'!B32*(Rates!$K$9+Rates!$K$14))+Rates!$K$19+SUM(Rates!$K$21:$K$27)</f>
        <v>225.41550165625571</v>
      </c>
      <c r="D32" s="65">
        <f>IF('NEGD Large Com NonWin'!B32&gt;40,40*(Rates!$L$9+Rates!$L$14)+('NEGD Large Com NonWin'!B32-40)*(Rates!$L$9+Rates!$L$17),'NEGD Large Com NonWin'!B32*(Rates!$L$9+Rates!$L$14))+Rates!$L$19+Rates!$L$22+Rates!$L$23</f>
        <v>134.1685016562557</v>
      </c>
      <c r="E32" s="66">
        <f t="shared" si="0"/>
        <v>-91.247000000000014</v>
      </c>
      <c r="F32" s="67">
        <f t="shared" si="1"/>
        <v>-0.40479469836615706</v>
      </c>
      <c r="G32" s="71">
        <f>'NEGD Commercial'!AG30</f>
        <v>231</v>
      </c>
      <c r="H32" s="68">
        <f t="shared" si="2"/>
        <v>2.3295683743444939E-2</v>
      </c>
      <c r="I32" s="68">
        <f t="shared" si="3"/>
        <v>0.37252924566357409</v>
      </c>
    </row>
    <row r="33" spans="2:9" x14ac:dyDescent="0.2">
      <c r="B33" s="71">
        <f>'NEGD Commercial'!AE31</f>
        <v>179</v>
      </c>
      <c r="C33" s="65">
        <f>IF('NEGD Large Com NonWin'!B33&gt;80,80*(Rates!$K$9+Rates!$K$14)+('NEGD Large Com NonWin'!B33-80)*(Rates!$K$9+Rates!$K$17),'NEGD Large Com NonWin'!B33*(Rates!$K$9+Rates!$K$14))+Rates!$K$19+SUM(Rates!$K$21:$K$27)</f>
        <v>236.55883519792312</v>
      </c>
      <c r="D33" s="65">
        <f>IF('NEGD Large Com NonWin'!B33&gt;40,40*(Rates!$L$9+Rates!$L$14)+('NEGD Large Com NonWin'!B33-40)*(Rates!$L$9+Rates!$L$17),'NEGD Large Com NonWin'!B33*(Rates!$L$9+Rates!$L$14))+Rates!$L$19+Rates!$L$22+Rates!$L$23</f>
        <v>145.63583519792309</v>
      </c>
      <c r="E33" s="66">
        <f t="shared" si="0"/>
        <v>-90.92300000000003</v>
      </c>
      <c r="F33" s="67">
        <f t="shared" si="1"/>
        <v>-0.38435681306904868</v>
      </c>
      <c r="G33" s="71">
        <f>'NEGD Commercial'!AG31</f>
        <v>182</v>
      </c>
      <c r="H33" s="68">
        <f t="shared" si="2"/>
        <v>1.835417507059298E-2</v>
      </c>
      <c r="I33" s="68">
        <f t="shared" si="3"/>
        <v>0.3908834207341671</v>
      </c>
    </row>
    <row r="34" spans="2:9" x14ac:dyDescent="0.2">
      <c r="B34" s="71">
        <f>'NEGD Commercial'!AE32</f>
        <v>199</v>
      </c>
      <c r="C34" s="65">
        <f>IF('NEGD Large Com NonWin'!B34&gt;80,80*(Rates!$K$9+Rates!$K$14)+('NEGD Large Com NonWin'!B34-80)*(Rates!$K$9+Rates!$K$17),'NEGD Large Com NonWin'!B34*(Rates!$K$9+Rates!$K$14))+Rates!$K$19+SUM(Rates!$K$21:$K$27)</f>
        <v>247.70216873959049</v>
      </c>
      <c r="D34" s="65">
        <f>IF('NEGD Large Com NonWin'!B34&gt;40,40*(Rates!$L$9+Rates!$L$14)+('NEGD Large Com NonWin'!B34-40)*(Rates!$L$9+Rates!$L$17),'NEGD Large Com NonWin'!B34*(Rates!$L$9+Rates!$L$14))+Rates!$L$19+Rates!$L$22+Rates!$L$23</f>
        <v>157.10316873959047</v>
      </c>
      <c r="E34" s="66">
        <f t="shared" si="0"/>
        <v>-90.599000000000018</v>
      </c>
      <c r="F34" s="67">
        <f t="shared" si="1"/>
        <v>-0.36575779881542669</v>
      </c>
      <c r="G34" s="71">
        <f>'NEGD Commercial'!AG32</f>
        <v>192</v>
      </c>
      <c r="H34" s="68">
        <f t="shared" si="2"/>
        <v>1.9362646228317869E-2</v>
      </c>
      <c r="I34" s="68">
        <f t="shared" si="3"/>
        <v>0.41024606696248495</v>
      </c>
    </row>
    <row r="35" spans="2:9" x14ac:dyDescent="0.2">
      <c r="B35" s="71">
        <f>'NEGD Commercial'!AE33</f>
        <v>219</v>
      </c>
      <c r="C35" s="65">
        <f>IF('NEGD Large Com NonWin'!B35&gt;80,80*(Rates!$K$9+Rates!$K$14)+('NEGD Large Com NonWin'!B35-80)*(Rates!$K$9+Rates!$K$17),'NEGD Large Com NonWin'!B35*(Rates!$K$9+Rates!$K$14))+Rates!$K$19+SUM(Rates!$K$21:$K$27)</f>
        <v>258.84550228125789</v>
      </c>
      <c r="D35" s="65">
        <f>IF('NEGD Large Com NonWin'!B35&gt;40,40*(Rates!$L$9+Rates!$L$14)+('NEGD Large Com NonWin'!B35-40)*(Rates!$L$9+Rates!$L$17),'NEGD Large Com NonWin'!B35*(Rates!$L$9+Rates!$L$14))+Rates!$L$19+Rates!$L$22+Rates!$L$23</f>
        <v>168.57050228125789</v>
      </c>
      <c r="E35" s="66">
        <f t="shared" si="0"/>
        <v>-90.275000000000006</v>
      </c>
      <c r="F35" s="67">
        <f t="shared" si="1"/>
        <v>-0.34876016467115761</v>
      </c>
      <c r="G35" s="71">
        <f>'NEGD Commercial'!AG33</f>
        <v>174</v>
      </c>
      <c r="H35" s="68">
        <f t="shared" si="2"/>
        <v>1.7547398144413071E-2</v>
      </c>
      <c r="I35" s="68">
        <f t="shared" si="3"/>
        <v>0.42779346510689803</v>
      </c>
    </row>
    <row r="36" spans="2:9" x14ac:dyDescent="0.2">
      <c r="B36" s="71">
        <f>'NEGD Commercial'!AE34</f>
        <v>239</v>
      </c>
      <c r="C36" s="65">
        <f>IF('NEGD Large Com NonWin'!B36&gt;80,80*(Rates!$K$9+Rates!$K$14)+('NEGD Large Com NonWin'!B36-80)*(Rates!$K$9+Rates!$K$17),'NEGD Large Com NonWin'!B36*(Rates!$K$9+Rates!$K$14))+Rates!$K$19+SUM(Rates!$K$21:$K$27)</f>
        <v>269.9888358229253</v>
      </c>
      <c r="D36" s="65">
        <f>IF('NEGD Large Com NonWin'!B36&gt;40,40*(Rates!$L$9+Rates!$L$14)+('NEGD Large Com NonWin'!B36-40)*(Rates!$L$9+Rates!$L$17),'NEGD Large Com NonWin'!B36*(Rates!$L$9+Rates!$L$14))+Rates!$L$19+Rates!$L$22+Rates!$L$23</f>
        <v>180.03783582292525</v>
      </c>
      <c r="E36" s="66">
        <f t="shared" si="0"/>
        <v>-89.95100000000005</v>
      </c>
      <c r="F36" s="67">
        <f t="shared" si="1"/>
        <v>-0.33316562785209108</v>
      </c>
      <c r="G36" s="71">
        <f>'NEGD Commercial'!AG34</f>
        <v>184</v>
      </c>
      <c r="H36" s="68">
        <f t="shared" si="2"/>
        <v>1.855586930213796E-2</v>
      </c>
      <c r="I36" s="68">
        <f t="shared" si="3"/>
        <v>0.44634933440903601</v>
      </c>
    </row>
    <row r="37" spans="2:9" x14ac:dyDescent="0.2">
      <c r="B37" s="71">
        <f>'NEGD Commercial'!AE35</f>
        <v>259</v>
      </c>
      <c r="C37" s="65">
        <f>IF('NEGD Large Com NonWin'!B37&gt;80,80*(Rates!$K$9+Rates!$K$14)+('NEGD Large Com NonWin'!B37-80)*(Rates!$K$9+Rates!$K$17),'NEGD Large Com NonWin'!B37*(Rates!$K$9+Rates!$K$14))+Rates!$K$19+SUM(Rates!$K$21:$K$27)</f>
        <v>281.13216936459264</v>
      </c>
      <c r="D37" s="65">
        <f>IF('NEGD Large Com NonWin'!B37&gt;40,40*(Rates!$L$9+Rates!$L$14)+('NEGD Large Com NonWin'!B37-40)*(Rates!$L$9+Rates!$L$17),'NEGD Large Com NonWin'!B37*(Rates!$L$9+Rates!$L$14))+Rates!$L$19+Rates!$L$22+Rates!$L$23</f>
        <v>191.50516936459266</v>
      </c>
      <c r="E37" s="66">
        <f t="shared" si="0"/>
        <v>-89.626999999999981</v>
      </c>
      <c r="F37" s="67">
        <f t="shared" si="1"/>
        <v>-0.31880734318869491</v>
      </c>
      <c r="G37" s="71">
        <f>'NEGD Commercial'!AG35</f>
        <v>162</v>
      </c>
      <c r="H37" s="68">
        <f t="shared" si="2"/>
        <v>1.6337232755143202E-2</v>
      </c>
      <c r="I37" s="68">
        <f t="shared" si="3"/>
        <v>0.46268656716417922</v>
      </c>
    </row>
    <row r="38" spans="2:9" x14ac:dyDescent="0.2">
      <c r="B38" s="71">
        <f>'NEGD Commercial'!AE36</f>
        <v>279</v>
      </c>
      <c r="C38" s="65">
        <f>IF('NEGD Large Com NonWin'!B38&gt;80,80*(Rates!$K$9+Rates!$K$14)+('NEGD Large Com NonWin'!B38-80)*(Rates!$K$9+Rates!$K$17),'NEGD Large Com NonWin'!B38*(Rates!$K$9+Rates!$K$14))+Rates!$K$19+SUM(Rates!$K$21:$K$27)</f>
        <v>292.27550290626004</v>
      </c>
      <c r="D38" s="65">
        <f>IF('NEGD Large Com NonWin'!B38&gt;40,40*(Rates!$L$9+Rates!$L$14)+('NEGD Large Com NonWin'!B38-40)*(Rates!$L$9+Rates!$L$17),'NEGD Large Com NonWin'!B38*(Rates!$L$9+Rates!$L$14))+Rates!$L$19+Rates!$L$22+Rates!$L$23</f>
        <v>202.97250290626002</v>
      </c>
      <c r="E38" s="66">
        <f t="shared" si="0"/>
        <v>-89.303000000000026</v>
      </c>
      <c r="F38" s="67">
        <f t="shared" si="1"/>
        <v>-0.30554391015329702</v>
      </c>
      <c r="G38" s="71">
        <f>'NEGD Commercial'!AG36</f>
        <v>167</v>
      </c>
      <c r="H38" s="68">
        <f t="shared" si="2"/>
        <v>1.6841468334005648E-2</v>
      </c>
      <c r="I38" s="68">
        <f t="shared" si="3"/>
        <v>0.47952803549818485</v>
      </c>
    </row>
    <row r="39" spans="2:9" x14ac:dyDescent="0.2">
      <c r="B39" s="71">
        <f>'NEGD Commercial'!AE37</f>
        <v>299</v>
      </c>
      <c r="C39" s="65">
        <f>IF('NEGD Large Com NonWin'!B39&gt;80,80*(Rates!$K$9+Rates!$K$14)+('NEGD Large Com NonWin'!B39-80)*(Rates!$K$9+Rates!$K$17),'NEGD Large Com NonWin'!B39*(Rates!$K$9+Rates!$K$14))+Rates!$K$19+SUM(Rates!$K$21:$K$27)</f>
        <v>303.41883644792745</v>
      </c>
      <c r="D39" s="65">
        <f>IF('NEGD Large Com NonWin'!B39&gt;40,40*(Rates!$L$9+Rates!$L$14)+('NEGD Large Com NonWin'!B39-40)*(Rates!$L$9+Rates!$L$17),'NEGD Large Com NonWin'!B39*(Rates!$L$9+Rates!$L$14))+Rates!$L$19+Rates!$L$22+Rates!$L$23</f>
        <v>214.43983644792741</v>
      </c>
      <c r="E39" s="66">
        <f t="shared" si="0"/>
        <v>-88.979000000000042</v>
      </c>
      <c r="F39" s="67">
        <f t="shared" si="1"/>
        <v>-0.29325470047167146</v>
      </c>
      <c r="G39" s="71">
        <f>'NEGD Commercial'!AG37</f>
        <v>157</v>
      </c>
      <c r="H39" s="68">
        <f t="shared" si="2"/>
        <v>1.5832997176280759E-2</v>
      </c>
      <c r="I39" s="68">
        <f t="shared" si="3"/>
        <v>0.49536103267446563</v>
      </c>
    </row>
    <row r="40" spans="2:9" x14ac:dyDescent="0.2">
      <c r="B40" s="71">
        <f>'NEGD Commercial'!AE38</f>
        <v>319</v>
      </c>
      <c r="C40" s="65">
        <f>IF('NEGD Large Com NonWin'!B40&gt;80,80*(Rates!$K$9+Rates!$K$14)+('NEGD Large Com NonWin'!B40-80)*(Rates!$K$9+Rates!$K$17),'NEGD Large Com NonWin'!B40*(Rates!$K$9+Rates!$K$14))+Rates!$K$19+SUM(Rates!$K$21:$K$27)</f>
        <v>314.56216998959485</v>
      </c>
      <c r="D40" s="65">
        <f>IF('NEGD Large Com NonWin'!B40&gt;40,40*(Rates!$L$9+Rates!$L$14)+('NEGD Large Com NonWin'!B40-40)*(Rates!$L$9+Rates!$L$17),'NEGD Large Com NonWin'!B40*(Rates!$L$9+Rates!$L$14))+Rates!$L$19+Rates!$L$22+Rates!$L$23</f>
        <v>225.90716998959479</v>
      </c>
      <c r="E40" s="66">
        <f t="shared" si="0"/>
        <v>-88.655000000000058</v>
      </c>
      <c r="F40" s="67">
        <f t="shared" si="1"/>
        <v>-0.28183617884799245</v>
      </c>
      <c r="G40" s="71">
        <f>'NEGD Commercial'!AG38</f>
        <v>171</v>
      </c>
      <c r="H40" s="68">
        <f t="shared" si="2"/>
        <v>1.7244856797095604E-2</v>
      </c>
      <c r="I40" s="68">
        <f t="shared" si="3"/>
        <v>0.51260588947156127</v>
      </c>
    </row>
    <row r="41" spans="2:9" x14ac:dyDescent="0.2">
      <c r="B41" s="71">
        <f>'NEGD Commercial'!AE39</f>
        <v>339</v>
      </c>
      <c r="C41" s="65">
        <f>IF('NEGD Large Com NonWin'!B41&gt;80,80*(Rates!$K$9+Rates!$K$14)+('NEGD Large Com NonWin'!B41-80)*(Rates!$K$9+Rates!$K$17),'NEGD Large Com NonWin'!B41*(Rates!$K$9+Rates!$K$14))+Rates!$K$19+SUM(Rates!$K$21:$K$27)</f>
        <v>325.7055035312622</v>
      </c>
      <c r="D41" s="65">
        <f>IF('NEGD Large Com NonWin'!B41&gt;40,40*(Rates!$L$9+Rates!$L$14)+('NEGD Large Com NonWin'!B41-40)*(Rates!$L$9+Rates!$L$17),'NEGD Large Com NonWin'!B41*(Rates!$L$9+Rates!$L$14))+Rates!$L$19+Rates!$L$22+Rates!$L$23</f>
        <v>237.37450353126218</v>
      </c>
      <c r="E41" s="66">
        <f t="shared" si="0"/>
        <v>-88.331000000000017</v>
      </c>
      <c r="F41" s="67">
        <f t="shared" si="1"/>
        <v>-0.27119897896205414</v>
      </c>
      <c r="G41" s="71">
        <f>'NEGD Commercial'!AG39</f>
        <v>156</v>
      </c>
      <c r="H41" s="68">
        <f t="shared" si="2"/>
        <v>1.5732150060508269E-2</v>
      </c>
      <c r="I41" s="68">
        <f t="shared" si="3"/>
        <v>0.52833803953206959</v>
      </c>
    </row>
    <row r="42" spans="2:9" x14ac:dyDescent="0.2">
      <c r="B42" s="71">
        <f>'NEGD Commercial'!AE40</f>
        <v>359</v>
      </c>
      <c r="C42" s="65">
        <f>IF('NEGD Large Com NonWin'!B42&gt;80,80*(Rates!$K$9+Rates!$K$14)+('NEGD Large Com NonWin'!B42-80)*(Rates!$K$9+Rates!$K$17),'NEGD Large Com NonWin'!B42*(Rates!$K$9+Rates!$K$14))+Rates!$K$19+SUM(Rates!$K$21:$K$27)</f>
        <v>336.8488370729296</v>
      </c>
      <c r="D42" s="65">
        <f>IF('NEGD Large Com NonWin'!B42&gt;40,40*(Rates!$L$9+Rates!$L$14)+('NEGD Large Com NonWin'!B42-40)*(Rates!$L$9+Rates!$L$17),'NEGD Large Com NonWin'!B42*(Rates!$L$9+Rates!$L$14))+Rates!$L$19+Rates!$L$22+Rates!$L$23</f>
        <v>248.84183707292956</v>
      </c>
      <c r="E42" s="66">
        <f t="shared" si="0"/>
        <v>-88.007000000000033</v>
      </c>
      <c r="F42" s="67">
        <f t="shared" si="1"/>
        <v>-0.26126555984204286</v>
      </c>
      <c r="G42" s="71">
        <f>'NEGD Commercial'!AG40</f>
        <v>146</v>
      </c>
      <c r="H42" s="68">
        <f t="shared" si="2"/>
        <v>1.472367890278338E-2</v>
      </c>
      <c r="I42" s="68">
        <f t="shared" si="3"/>
        <v>0.54306171843485296</v>
      </c>
    </row>
    <row r="43" spans="2:9" x14ac:dyDescent="0.2">
      <c r="B43" s="71">
        <f>'NEGD Commercial'!AE41</f>
        <v>379</v>
      </c>
      <c r="C43" s="65">
        <f>IF('NEGD Large Com NonWin'!B43&gt;80,80*(Rates!$K$9+Rates!$K$14)+('NEGD Large Com NonWin'!B43-80)*(Rates!$K$9+Rates!$K$17),'NEGD Large Com NonWin'!B43*(Rates!$K$9+Rates!$K$14))+Rates!$K$19+SUM(Rates!$K$21:$K$27)</f>
        <v>347.992170614597</v>
      </c>
      <c r="D43" s="65">
        <f>IF('NEGD Large Com NonWin'!B43&gt;40,40*(Rates!$L$9+Rates!$L$14)+('NEGD Large Com NonWin'!B43-40)*(Rates!$L$9+Rates!$L$17),'NEGD Large Com NonWin'!B43*(Rates!$L$9+Rates!$L$14))+Rates!$L$19+Rates!$L$22+Rates!$L$23</f>
        <v>260.30917061459689</v>
      </c>
      <c r="E43" s="66">
        <f t="shared" si="0"/>
        <v>-87.683000000000106</v>
      </c>
      <c r="F43" s="67">
        <f t="shared" si="1"/>
        <v>-0.25196831252019591</v>
      </c>
      <c r="G43" s="71">
        <f>'NEGD Commercial'!AG41</f>
        <v>139</v>
      </c>
      <c r="H43" s="68">
        <f t="shared" si="2"/>
        <v>1.4017749092375959E-2</v>
      </c>
      <c r="I43" s="68">
        <f t="shared" si="3"/>
        <v>0.55707946752722892</v>
      </c>
    </row>
    <row r="44" spans="2:9" x14ac:dyDescent="0.2">
      <c r="B44" s="71">
        <f>'NEGD Commercial'!AE42</f>
        <v>399</v>
      </c>
      <c r="C44" s="65">
        <f>IF('NEGD Large Com NonWin'!B44&gt;80,80*(Rates!$K$9+Rates!$K$14)+('NEGD Large Com NonWin'!B44-80)*(Rates!$K$9+Rates!$K$17),'NEGD Large Com NonWin'!B44*(Rates!$K$9+Rates!$K$14))+Rates!$K$19+SUM(Rates!$K$21:$K$27)</f>
        <v>359.13550415626435</v>
      </c>
      <c r="D44" s="65">
        <f>IF('NEGD Large Com NonWin'!B44&gt;40,40*(Rates!$L$9+Rates!$L$14)+('NEGD Large Com NonWin'!B44-40)*(Rates!$L$9+Rates!$L$17),'NEGD Large Com NonWin'!B44*(Rates!$L$9+Rates!$L$14))+Rates!$L$19+Rates!$L$22+Rates!$L$23</f>
        <v>271.77650415626431</v>
      </c>
      <c r="E44" s="66">
        <f t="shared" si="0"/>
        <v>-87.359000000000037</v>
      </c>
      <c r="F44" s="67">
        <f t="shared" si="1"/>
        <v>-0.24324801917102867</v>
      </c>
      <c r="G44" s="71">
        <f>'NEGD Commercial'!AG42</f>
        <v>114</v>
      </c>
      <c r="H44" s="68">
        <f t="shared" si="2"/>
        <v>1.1496571198063736E-2</v>
      </c>
      <c r="I44" s="68">
        <f t="shared" si="3"/>
        <v>0.56857603872529261</v>
      </c>
    </row>
    <row r="45" spans="2:9" x14ac:dyDescent="0.2">
      <c r="B45" s="71">
        <f>'NEGD Commercial'!AE43</f>
        <v>419</v>
      </c>
      <c r="C45" s="65">
        <f>IF('NEGD Large Com NonWin'!B45&gt;80,80*(Rates!$K$9+Rates!$K$14)+('NEGD Large Com NonWin'!B45-80)*(Rates!$K$9+Rates!$K$17),'NEGD Large Com NonWin'!B45*(Rates!$K$9+Rates!$K$14))+Rates!$K$19+SUM(Rates!$K$21:$K$27)</f>
        <v>370.27883769793175</v>
      </c>
      <c r="D45" s="65">
        <f>IF('NEGD Large Com NonWin'!B45&gt;40,40*(Rates!$L$9+Rates!$L$14)+('NEGD Large Com NonWin'!B45-40)*(Rates!$L$9+Rates!$L$17),'NEGD Large Com NonWin'!B45*(Rates!$L$9+Rates!$L$14))+Rates!$L$19+Rates!$L$22+Rates!$L$23</f>
        <v>283.24383769793167</v>
      </c>
      <c r="E45" s="66">
        <f t="shared" si="0"/>
        <v>-87.035000000000082</v>
      </c>
      <c r="F45" s="67">
        <f t="shared" si="1"/>
        <v>-0.23505259047777935</v>
      </c>
      <c r="G45" s="71">
        <f>'NEGD Commercial'!AG43</f>
        <v>129</v>
      </c>
      <c r="H45" s="68">
        <f t="shared" si="2"/>
        <v>1.300927793465107E-2</v>
      </c>
      <c r="I45" s="68">
        <f t="shared" si="3"/>
        <v>0.58158531665994373</v>
      </c>
    </row>
    <row r="46" spans="2:9" x14ac:dyDescent="0.2">
      <c r="B46" s="71">
        <f>'NEGD Commercial'!AE44</f>
        <v>439</v>
      </c>
      <c r="C46" s="65">
        <f>IF('NEGD Large Com NonWin'!B46&gt;80,80*(Rates!$K$9+Rates!$K$14)+('NEGD Large Com NonWin'!B46-80)*(Rates!$K$9+Rates!$K$17),'NEGD Large Com NonWin'!B46*(Rates!$K$9+Rates!$K$14))+Rates!$K$19+SUM(Rates!$K$21:$K$27)</f>
        <v>381.42217123959915</v>
      </c>
      <c r="D46" s="65">
        <f>IF('NEGD Large Com NonWin'!B46&gt;40,40*(Rates!$L$9+Rates!$L$14)+('NEGD Large Com NonWin'!B46-40)*(Rates!$L$9+Rates!$L$17),'NEGD Large Com NonWin'!B46*(Rates!$L$9+Rates!$L$14))+Rates!$L$19+Rates!$L$22+Rates!$L$23</f>
        <v>294.71117123959908</v>
      </c>
      <c r="E46" s="66">
        <f t="shared" si="0"/>
        <v>-86.71100000000007</v>
      </c>
      <c r="F46" s="67">
        <f t="shared" si="1"/>
        <v>-0.22733602432756997</v>
      </c>
      <c r="G46" s="71">
        <f>'NEGD Commercial'!AG44</f>
        <v>129</v>
      </c>
      <c r="H46" s="68">
        <f t="shared" si="2"/>
        <v>1.300927793465107E-2</v>
      </c>
      <c r="I46" s="68">
        <f t="shared" si="3"/>
        <v>0.59459459459459485</v>
      </c>
    </row>
    <row r="47" spans="2:9" x14ac:dyDescent="0.2">
      <c r="B47" s="71">
        <f>'NEGD Commercial'!AE45</f>
        <v>459</v>
      </c>
      <c r="C47" s="65">
        <f>IF('NEGD Large Com NonWin'!B47&gt;80,80*(Rates!$K$9+Rates!$K$14)+('NEGD Large Com NonWin'!B47-80)*(Rates!$K$9+Rates!$K$17),'NEGD Large Com NonWin'!B47*(Rates!$K$9+Rates!$K$14))+Rates!$K$19+SUM(Rates!$K$21:$K$27)</f>
        <v>392.56550478126655</v>
      </c>
      <c r="D47" s="65">
        <f>IF('NEGD Large Com NonWin'!B47&gt;40,40*(Rates!$L$9+Rates!$L$14)+('NEGD Large Com NonWin'!B47-40)*(Rates!$L$9+Rates!$L$17),'NEGD Large Com NonWin'!B47*(Rates!$L$9+Rates!$L$14))+Rates!$L$19+Rates!$L$22+Rates!$L$23</f>
        <v>306.1785047812665</v>
      </c>
      <c r="E47" s="66">
        <f t="shared" si="0"/>
        <v>-86.387000000000057</v>
      </c>
      <c r="F47" s="67">
        <f t="shared" si="1"/>
        <v>-0.22005754185695456</v>
      </c>
      <c r="G47" s="71">
        <f>'NEGD Commercial'!AG45</f>
        <v>123</v>
      </c>
      <c r="H47" s="68">
        <f t="shared" si="2"/>
        <v>1.2404195240016135E-2</v>
      </c>
      <c r="I47" s="68">
        <f t="shared" si="3"/>
        <v>0.60699878983461097</v>
      </c>
    </row>
    <row r="48" spans="2:9" x14ac:dyDescent="0.2">
      <c r="B48" s="71">
        <f>'NEGD Commercial'!AE46</f>
        <v>479</v>
      </c>
      <c r="C48" s="65">
        <f>IF('NEGD Large Com NonWin'!B48&gt;80,80*(Rates!$K$9+Rates!$K$14)+('NEGD Large Com NonWin'!B48-80)*(Rates!$K$9+Rates!$K$17),'NEGD Large Com NonWin'!B48*(Rates!$K$9+Rates!$K$14))+Rates!$K$19+SUM(Rates!$K$21:$K$27)</f>
        <v>403.7088383229339</v>
      </c>
      <c r="D48" s="65">
        <f>IF('NEGD Large Com NonWin'!B48&gt;40,40*(Rates!$L$9+Rates!$L$14)+('NEGD Large Com NonWin'!B48-40)*(Rates!$L$9+Rates!$L$17),'NEGD Large Com NonWin'!B48*(Rates!$L$9+Rates!$L$14))+Rates!$L$19+Rates!$L$22+Rates!$L$23</f>
        <v>317.64583832293386</v>
      </c>
      <c r="E48" s="66">
        <f t="shared" si="0"/>
        <v>-86.063000000000045</v>
      </c>
      <c r="F48" s="67">
        <f t="shared" si="1"/>
        <v>-0.21318086658077254</v>
      </c>
      <c r="G48" s="71">
        <f>'NEGD Commercial'!AG46</f>
        <v>117</v>
      </c>
      <c r="H48" s="68">
        <f t="shared" si="2"/>
        <v>1.1799112545381202E-2</v>
      </c>
      <c r="I48" s="68">
        <f t="shared" si="3"/>
        <v>0.61879790237999222</v>
      </c>
    </row>
    <row r="49" spans="2:9" x14ac:dyDescent="0.2">
      <c r="B49" s="71">
        <f>'NEGD Commercial'!AE47</f>
        <v>499</v>
      </c>
      <c r="C49" s="65">
        <f>IF('NEGD Large Com NonWin'!B49&gt;80,80*(Rates!$K$9+Rates!$K$14)+('NEGD Large Com NonWin'!B49-80)*(Rates!$K$9+Rates!$K$17),'NEGD Large Com NonWin'!B49*(Rates!$K$9+Rates!$K$14))+Rates!$K$19+SUM(Rates!$K$21:$K$27)</f>
        <v>414.85217186460125</v>
      </c>
      <c r="D49" s="65">
        <f>IF('NEGD Large Com NonWin'!B49&gt;40,40*(Rates!$L$9+Rates!$L$14)+('NEGD Large Com NonWin'!B49-40)*(Rates!$L$9+Rates!$L$17),'NEGD Large Com NonWin'!B49*(Rates!$L$9+Rates!$L$14))+Rates!$L$19+Rates!$L$22+Rates!$L$23</f>
        <v>329.11317186460121</v>
      </c>
      <c r="E49" s="66">
        <f t="shared" si="0"/>
        <v>-85.739000000000033</v>
      </c>
      <c r="F49" s="67">
        <f t="shared" si="1"/>
        <v>-0.20667361970081088</v>
      </c>
      <c r="G49" s="71">
        <f>'NEGD Commercial'!AG47</f>
        <v>117</v>
      </c>
      <c r="H49" s="68">
        <f t="shared" si="2"/>
        <v>1.1799112545381202E-2</v>
      </c>
      <c r="I49" s="68">
        <f t="shared" si="3"/>
        <v>0.63059701492537346</v>
      </c>
    </row>
    <row r="50" spans="2:9" x14ac:dyDescent="0.2">
      <c r="B50" s="71">
        <f>'NEGD Commercial'!AE48</f>
        <v>519</v>
      </c>
      <c r="C50" s="65">
        <f>IF('NEGD Large Com NonWin'!B50&gt;80,80*(Rates!$K$9+Rates!$K$14)+('NEGD Large Com NonWin'!B50-80)*(Rates!$K$9+Rates!$K$17),'NEGD Large Com NonWin'!B50*(Rates!$K$9+Rates!$K$14))+Rates!$K$19+SUM(Rates!$K$21:$K$27)</f>
        <v>425.99550540626865</v>
      </c>
      <c r="D50" s="65">
        <f>IF('NEGD Large Com NonWin'!B50&gt;40,40*(Rates!$L$9+Rates!$L$14)+('NEGD Large Com NonWin'!B50-40)*(Rates!$L$9+Rates!$L$17),'NEGD Large Com NonWin'!B50*(Rates!$L$9+Rates!$L$14))+Rates!$L$19+Rates!$L$22+Rates!$L$23</f>
        <v>340.58050540626868</v>
      </c>
      <c r="E50" s="66">
        <f t="shared" si="0"/>
        <v>-85.414999999999964</v>
      </c>
      <c r="F50" s="67">
        <f t="shared" si="1"/>
        <v>-0.20050681032078105</v>
      </c>
      <c r="G50" s="71">
        <f>'NEGD Commercial'!AG48</f>
        <v>108</v>
      </c>
      <c r="H50" s="68">
        <f t="shared" si="2"/>
        <v>1.0891488503428802E-2</v>
      </c>
      <c r="I50" s="68">
        <f t="shared" si="3"/>
        <v>0.64148850342880226</v>
      </c>
    </row>
    <row r="51" spans="2:9" x14ac:dyDescent="0.2">
      <c r="B51" s="71">
        <f>'NEGD Commercial'!AE49</f>
        <v>539</v>
      </c>
      <c r="C51" s="65">
        <f>IF('NEGD Large Com NonWin'!B51&gt;80,80*(Rates!$K$9+Rates!$K$14)+('NEGD Large Com NonWin'!B51-80)*(Rates!$K$9+Rates!$K$17),'NEGD Large Com NonWin'!B51*(Rates!$K$9+Rates!$K$14))+Rates!$K$19+SUM(Rates!$K$21:$K$27)</f>
        <v>437.13883894793605</v>
      </c>
      <c r="D51" s="65">
        <f>IF('NEGD Large Com NonWin'!B51&gt;40,40*(Rates!$L$9+Rates!$L$14)+('NEGD Large Com NonWin'!B51-40)*(Rates!$L$9+Rates!$L$17),'NEGD Large Com NonWin'!B51*(Rates!$L$9+Rates!$L$14))+Rates!$L$19+Rates!$L$22+Rates!$L$23</f>
        <v>352.04783894793604</v>
      </c>
      <c r="E51" s="66">
        <f t="shared" si="0"/>
        <v>-85.091000000000008</v>
      </c>
      <c r="F51" s="67">
        <f t="shared" si="1"/>
        <v>-0.19465440363246808</v>
      </c>
      <c r="G51" s="71">
        <f>'NEGD Commercial'!AG49</f>
        <v>116</v>
      </c>
      <c r="H51" s="68">
        <f t="shared" si="2"/>
        <v>1.1698265429608713E-2</v>
      </c>
      <c r="I51" s="68">
        <f t="shared" si="3"/>
        <v>0.65318676885841098</v>
      </c>
    </row>
    <row r="52" spans="2:9" x14ac:dyDescent="0.2">
      <c r="B52" s="71">
        <f>'NEGD Commercial'!AE50</f>
        <v>559</v>
      </c>
      <c r="C52" s="65">
        <f>IF('NEGD Large Com NonWin'!B52&gt;80,80*(Rates!$K$9+Rates!$K$14)+('NEGD Large Com NonWin'!B52-80)*(Rates!$K$9+Rates!$K$17),'NEGD Large Com NonWin'!B52*(Rates!$K$9+Rates!$K$14))+Rates!$K$19+SUM(Rates!$K$21:$K$27)</f>
        <v>448.28217248960345</v>
      </c>
      <c r="D52" s="65">
        <f>IF('NEGD Large Com NonWin'!B52&gt;40,40*(Rates!$L$9+Rates!$L$14)+('NEGD Large Com NonWin'!B52-40)*(Rates!$L$9+Rates!$L$17),'NEGD Large Com NonWin'!B52*(Rates!$L$9+Rates!$L$14))+Rates!$L$19+Rates!$L$22+Rates!$L$23</f>
        <v>363.5151724896034</v>
      </c>
      <c r="E52" s="66">
        <f t="shared" si="0"/>
        <v>-84.767000000000053</v>
      </c>
      <c r="F52" s="67">
        <f t="shared" si="1"/>
        <v>-0.18909295350567609</v>
      </c>
      <c r="G52" s="71">
        <f>'NEGD Commercial'!AG50</f>
        <v>127</v>
      </c>
      <c r="H52" s="68">
        <f t="shared" si="2"/>
        <v>1.2807583703106092E-2</v>
      </c>
      <c r="I52" s="68">
        <f t="shared" si="3"/>
        <v>0.66599435256151707</v>
      </c>
    </row>
    <row r="53" spans="2:9" x14ac:dyDescent="0.2">
      <c r="B53" s="71">
        <f>'NEGD Commercial'!AE51</f>
        <v>579</v>
      </c>
      <c r="C53" s="65">
        <f>IF('NEGD Large Com NonWin'!B53&gt;80,80*(Rates!$K$9+Rates!$K$14)+('NEGD Large Com NonWin'!B53-80)*(Rates!$K$9+Rates!$K$17),'NEGD Large Com NonWin'!B53*(Rates!$K$9+Rates!$K$14))+Rates!$K$19+SUM(Rates!$K$21:$K$27)</f>
        <v>459.42550603127086</v>
      </c>
      <c r="D53" s="65">
        <f>IF('NEGD Large Com NonWin'!B53&gt;40,40*(Rates!$L$9+Rates!$L$14)+('NEGD Large Com NonWin'!B53-40)*(Rates!$L$9+Rates!$L$17),'NEGD Large Com NonWin'!B53*(Rates!$L$9+Rates!$L$14))+Rates!$L$19+Rates!$L$22+Rates!$L$23</f>
        <v>374.98250603127076</v>
      </c>
      <c r="E53" s="66">
        <f t="shared" si="0"/>
        <v>-84.443000000000097</v>
      </c>
      <c r="F53" s="67">
        <f t="shared" si="1"/>
        <v>-0.18380128854720676</v>
      </c>
      <c r="G53" s="71">
        <f>'NEGD Commercial'!AG51</f>
        <v>102</v>
      </c>
      <c r="H53" s="68">
        <f t="shared" si="2"/>
        <v>1.0286405808793869E-2</v>
      </c>
      <c r="I53" s="68">
        <f t="shared" si="3"/>
        <v>0.67628075837031099</v>
      </c>
    </row>
    <row r="54" spans="2:9" x14ac:dyDescent="0.2">
      <c r="B54" s="71">
        <f>'NEGD Commercial'!AE52</f>
        <v>599</v>
      </c>
      <c r="C54" s="65">
        <f>IF('NEGD Large Com NonWin'!B54&gt;80,80*(Rates!$K$9+Rates!$K$14)+('NEGD Large Com NonWin'!B54-80)*(Rates!$K$9+Rates!$K$17),'NEGD Large Com NonWin'!B54*(Rates!$K$9+Rates!$K$14))+Rates!$K$19+SUM(Rates!$K$21:$K$27)</f>
        <v>470.56883957293826</v>
      </c>
      <c r="D54" s="65">
        <f>IF('NEGD Large Com NonWin'!B54&gt;40,40*(Rates!$L$9+Rates!$L$14)+('NEGD Large Com NonWin'!B54-40)*(Rates!$L$9+Rates!$L$17),'NEGD Large Com NonWin'!B54*(Rates!$L$9+Rates!$L$14))+Rates!$L$19+Rates!$L$22+Rates!$L$23</f>
        <v>386.44983957293823</v>
      </c>
      <c r="E54" s="66">
        <f t="shared" si="0"/>
        <v>-84.119000000000028</v>
      </c>
      <c r="F54" s="67">
        <f t="shared" si="1"/>
        <v>-0.17876024276563168</v>
      </c>
      <c r="G54" s="71">
        <f>'NEGD Commercial'!AG52</f>
        <v>84</v>
      </c>
      <c r="H54" s="68">
        <f t="shared" si="2"/>
        <v>8.4711577248890689E-3</v>
      </c>
      <c r="I54" s="68">
        <f t="shared" si="3"/>
        <v>0.68475191609520003</v>
      </c>
    </row>
    <row r="55" spans="2:9" x14ac:dyDescent="0.2">
      <c r="B55" s="71">
        <f>'NEGD Commercial'!AE53</f>
        <v>619</v>
      </c>
      <c r="C55" s="65">
        <f>IF('NEGD Large Com NonWin'!B55&gt;80,80*(Rates!$K$9+Rates!$K$14)+('NEGD Large Com NonWin'!B55-80)*(Rates!$K$9+Rates!$K$17),'NEGD Large Com NonWin'!B55*(Rates!$K$9+Rates!$K$14))+Rates!$K$19+SUM(Rates!$K$21:$K$27)</f>
        <v>481.71217311460566</v>
      </c>
      <c r="D55" s="65">
        <f>IF('NEGD Large Com NonWin'!B55&gt;40,40*(Rates!$L$9+Rates!$L$14)+('NEGD Large Com NonWin'!B55-40)*(Rates!$L$9+Rates!$L$17),'NEGD Large Com NonWin'!B55*(Rates!$L$9+Rates!$L$14))+Rates!$L$19+Rates!$L$22+Rates!$L$23</f>
        <v>397.91717311460559</v>
      </c>
      <c r="E55" s="66">
        <f t="shared" si="0"/>
        <v>-83.795000000000073</v>
      </c>
      <c r="F55" s="67">
        <f t="shared" si="1"/>
        <v>-0.17395242361887364</v>
      </c>
      <c r="G55" s="71">
        <f>'NEGD Commercial'!AG53</f>
        <v>87</v>
      </c>
      <c r="H55" s="68">
        <f t="shared" si="2"/>
        <v>8.7736990722065353E-3</v>
      </c>
      <c r="I55" s="68">
        <f t="shared" si="3"/>
        <v>0.69352561516740652</v>
      </c>
    </row>
    <row r="56" spans="2:9" x14ac:dyDescent="0.2">
      <c r="B56" s="71">
        <f>'NEGD Commercial'!AE54</f>
        <v>639</v>
      </c>
      <c r="C56" s="65">
        <f>IF('NEGD Large Com NonWin'!B56&gt;80,80*(Rates!$K$9+Rates!$K$14)+('NEGD Large Com NonWin'!B56-80)*(Rates!$K$9+Rates!$K$17),'NEGD Large Com NonWin'!B56*(Rates!$K$9+Rates!$K$14))+Rates!$K$19+SUM(Rates!$K$21:$K$27)</f>
        <v>492.85550665627295</v>
      </c>
      <c r="D56" s="65">
        <f>IF('NEGD Large Com NonWin'!B56&gt;40,40*(Rates!$L$9+Rates!$L$14)+('NEGD Large Com NonWin'!B56-40)*(Rates!$L$9+Rates!$L$17),'NEGD Large Com NonWin'!B56*(Rates!$L$9+Rates!$L$14))+Rates!$L$19+Rates!$L$22+Rates!$L$23</f>
        <v>409.38450665627295</v>
      </c>
      <c r="E56" s="66">
        <f t="shared" si="0"/>
        <v>-83.471000000000004</v>
      </c>
      <c r="F56" s="67">
        <f t="shared" si="1"/>
        <v>-0.16936201152808528</v>
      </c>
      <c r="G56" s="71">
        <f>'NEGD Commercial'!AG54</f>
        <v>83</v>
      </c>
      <c r="H56" s="68">
        <f t="shared" si="2"/>
        <v>8.370310609116579E-3</v>
      </c>
      <c r="I56" s="68">
        <f t="shared" si="3"/>
        <v>0.70189592577652304</v>
      </c>
    </row>
    <row r="57" spans="2:9" x14ac:dyDescent="0.2">
      <c r="B57" s="71">
        <f>'NEGD Commercial'!AE55</f>
        <v>659</v>
      </c>
      <c r="C57" s="65">
        <f>IF('NEGD Large Com NonWin'!B57&gt;80,80*(Rates!$K$9+Rates!$K$14)+('NEGD Large Com NonWin'!B57-80)*(Rates!$K$9+Rates!$K$17),'NEGD Large Com NonWin'!B57*(Rates!$K$9+Rates!$K$14))+Rates!$K$19+SUM(Rates!$K$21:$K$27)</f>
        <v>503.99884019794035</v>
      </c>
      <c r="D57" s="65">
        <f>IF('NEGD Large Com NonWin'!B57&gt;40,40*(Rates!$L$9+Rates!$L$14)+('NEGD Large Com NonWin'!B57-40)*(Rates!$L$9+Rates!$L$17),'NEGD Large Com NonWin'!B57*(Rates!$L$9+Rates!$L$14))+Rates!$L$19+Rates!$L$22+Rates!$L$23</f>
        <v>420.85184019794031</v>
      </c>
      <c r="E57" s="66">
        <f t="shared" si="0"/>
        <v>-83.147000000000048</v>
      </c>
      <c r="F57" s="67">
        <f t="shared" si="1"/>
        <v>-0.16497458598782672</v>
      </c>
      <c r="G57" s="71">
        <f>'NEGD Commercial'!AG55</f>
        <v>93</v>
      </c>
      <c r="H57" s="68">
        <f t="shared" si="2"/>
        <v>9.378781766841468E-3</v>
      </c>
      <c r="I57" s="68">
        <f t="shared" si="3"/>
        <v>0.71127470754336453</v>
      </c>
    </row>
    <row r="58" spans="2:9" x14ac:dyDescent="0.2">
      <c r="B58" s="71">
        <f>'NEGD Commercial'!AE56</f>
        <v>679</v>
      </c>
      <c r="C58" s="65">
        <f>IF('NEGD Large Com NonWin'!B58&gt;80,80*(Rates!$K$9+Rates!$K$14)+('NEGD Large Com NonWin'!B58-80)*(Rates!$K$9+Rates!$K$17),'NEGD Large Com NonWin'!B58*(Rates!$K$9+Rates!$K$14))+Rates!$K$19+SUM(Rates!$K$21:$K$27)</f>
        <v>515.14217373960776</v>
      </c>
      <c r="D58" s="65">
        <f>IF('NEGD Large Com NonWin'!B58&gt;40,40*(Rates!$L$9+Rates!$L$14)+('NEGD Large Com NonWin'!B58-40)*(Rates!$L$9+Rates!$L$17),'NEGD Large Com NonWin'!B58*(Rates!$L$9+Rates!$L$14))+Rates!$L$19+Rates!$L$22+Rates!$L$23</f>
        <v>432.31917373960778</v>
      </c>
      <c r="E58" s="66">
        <f t="shared" si="0"/>
        <v>-82.822999999999979</v>
      </c>
      <c r="F58" s="67">
        <f t="shared" si="1"/>
        <v>-0.16077697424529847</v>
      </c>
      <c r="G58" s="71">
        <f>'NEGD Commercial'!AG56</f>
        <v>88</v>
      </c>
      <c r="H58" s="68">
        <f t="shared" si="2"/>
        <v>8.8745461879790235E-3</v>
      </c>
      <c r="I58" s="68">
        <f t="shared" si="3"/>
        <v>0.72014925373134353</v>
      </c>
    </row>
    <row r="59" spans="2:9" x14ac:dyDescent="0.2">
      <c r="B59" s="71">
        <f>'NEGD Commercial'!AE57</f>
        <v>699</v>
      </c>
      <c r="C59" s="65">
        <f>IF('NEGD Large Com NonWin'!B59&gt;80,80*(Rates!$K$9+Rates!$K$14)+('NEGD Large Com NonWin'!B59-80)*(Rates!$K$9+Rates!$K$17),'NEGD Large Com NonWin'!B59*(Rates!$K$9+Rates!$K$14))+Rates!$K$19+SUM(Rates!$K$21:$K$27)</f>
        <v>526.28550728127516</v>
      </c>
      <c r="D59" s="65">
        <f>IF('NEGD Large Com NonWin'!B59&gt;40,40*(Rates!$L$9+Rates!$L$14)+('NEGD Large Com NonWin'!B59-40)*(Rates!$L$9+Rates!$L$17),'NEGD Large Com NonWin'!B59*(Rates!$L$9+Rates!$L$14))+Rates!$L$19+Rates!$L$22+Rates!$L$23</f>
        <v>443.78650728127514</v>
      </c>
      <c r="E59" s="66">
        <f t="shared" si="0"/>
        <v>-82.499000000000024</v>
      </c>
      <c r="F59" s="67">
        <f t="shared" si="1"/>
        <v>-0.15675711920356594</v>
      </c>
      <c r="G59" s="71">
        <f>'NEGD Commercial'!AG57</f>
        <v>79</v>
      </c>
      <c r="H59" s="68">
        <f t="shared" si="2"/>
        <v>7.9669221460266244E-3</v>
      </c>
      <c r="I59" s="68">
        <f t="shared" si="3"/>
        <v>0.72811617587737021</v>
      </c>
    </row>
    <row r="60" spans="2:9" x14ac:dyDescent="0.2">
      <c r="B60" s="71">
        <f>'NEGD Commercial'!AE58</f>
        <v>719</v>
      </c>
      <c r="C60" s="65">
        <f>IF('NEGD Large Com NonWin'!B60&gt;80,80*(Rates!$K$9+Rates!$K$14)+('NEGD Large Com NonWin'!B60-80)*(Rates!$K$9+Rates!$K$17),'NEGD Large Com NonWin'!B60*(Rates!$K$9+Rates!$K$14))+Rates!$K$19+SUM(Rates!$K$21:$K$27)</f>
        <v>537.42884082294256</v>
      </c>
      <c r="D60" s="65">
        <f>IF('NEGD Large Com NonWin'!B60&gt;40,40*(Rates!$L$9+Rates!$L$14)+('NEGD Large Com NonWin'!B60-40)*(Rates!$L$9+Rates!$L$17),'NEGD Large Com NonWin'!B60*(Rates!$L$9+Rates!$L$14))+Rates!$L$19+Rates!$L$22+Rates!$L$23</f>
        <v>455.25384082294249</v>
      </c>
      <c r="E60" s="66">
        <f t="shared" si="0"/>
        <v>-82.175000000000068</v>
      </c>
      <c r="F60" s="67">
        <f t="shared" si="1"/>
        <v>-0.15290396375856735</v>
      </c>
      <c r="G60" s="71">
        <f>'NEGD Commercial'!AG58</f>
        <v>87</v>
      </c>
      <c r="H60" s="68">
        <f t="shared" si="2"/>
        <v>8.7736990722065353E-3</v>
      </c>
      <c r="I60" s="68">
        <f t="shared" si="3"/>
        <v>0.7368898749495767</v>
      </c>
    </row>
    <row r="61" spans="2:9" x14ac:dyDescent="0.2">
      <c r="B61" s="71">
        <f>'NEGD Commercial'!AE59</f>
        <v>739</v>
      </c>
      <c r="C61" s="65">
        <f>IF('NEGD Large Com NonWin'!B61&gt;80,80*(Rates!$K$9+Rates!$K$14)+('NEGD Large Com NonWin'!B61-80)*(Rates!$K$9+Rates!$K$17),'NEGD Large Com NonWin'!B61*(Rates!$K$9+Rates!$K$14))+Rates!$K$19+SUM(Rates!$K$21:$K$27)</f>
        <v>548.57217436460996</v>
      </c>
      <c r="D61" s="65">
        <f>IF('NEGD Large Com NonWin'!B61&gt;40,40*(Rates!$L$9+Rates!$L$14)+('NEGD Large Com NonWin'!B61-40)*(Rates!$L$9+Rates!$L$17),'NEGD Large Com NonWin'!B61*(Rates!$L$9+Rates!$L$14))+Rates!$L$19+Rates!$L$22+Rates!$L$23</f>
        <v>466.72117436460985</v>
      </c>
      <c r="E61" s="66">
        <f t="shared" si="0"/>
        <v>-81.851000000000113</v>
      </c>
      <c r="F61" s="67">
        <f t="shared" si="1"/>
        <v>-0.14920734923313414</v>
      </c>
      <c r="G61" s="71">
        <f>'NEGD Commercial'!AG59</f>
        <v>71</v>
      </c>
      <c r="H61" s="68">
        <f t="shared" si="2"/>
        <v>7.1601452198467126E-3</v>
      </c>
      <c r="I61" s="68">
        <f t="shared" si="3"/>
        <v>0.74405002016942345</v>
      </c>
    </row>
    <row r="62" spans="2:9" x14ac:dyDescent="0.2">
      <c r="B62" s="71">
        <f>'NEGD Commercial'!AE60</f>
        <v>759</v>
      </c>
      <c r="C62" s="65">
        <f>IF('NEGD Large Com NonWin'!B62&gt;80,80*(Rates!$K$9+Rates!$K$14)+('NEGD Large Com NonWin'!B62-80)*(Rates!$K$9+Rates!$K$17),'NEGD Large Com NonWin'!B62*(Rates!$K$9+Rates!$K$14))+Rates!$K$19+SUM(Rates!$K$21:$K$27)</f>
        <v>559.71550790627725</v>
      </c>
      <c r="D62" s="65">
        <f>IF('NEGD Large Com NonWin'!B62&gt;40,40*(Rates!$L$9+Rates!$L$14)+('NEGD Large Com NonWin'!B62-40)*(Rates!$L$9+Rates!$L$17),'NEGD Large Com NonWin'!B62*(Rates!$L$9+Rates!$L$14))+Rates!$L$19+Rates!$L$22+Rates!$L$23</f>
        <v>478.18850790627721</v>
      </c>
      <c r="E62" s="66">
        <f t="shared" si="0"/>
        <v>-81.527000000000044</v>
      </c>
      <c r="F62" s="67">
        <f t="shared" si="1"/>
        <v>-0.1456579259434268</v>
      </c>
      <c r="G62" s="71">
        <f>'NEGD Commercial'!AG60</f>
        <v>48</v>
      </c>
      <c r="H62" s="68">
        <f t="shared" si="2"/>
        <v>4.8406615570794672E-3</v>
      </c>
      <c r="I62" s="68">
        <f t="shared" si="3"/>
        <v>0.74889068172650297</v>
      </c>
    </row>
    <row r="63" spans="2:9" x14ac:dyDescent="0.2">
      <c r="B63" s="71">
        <f>'NEGD Commercial'!AE61</f>
        <v>779</v>
      </c>
      <c r="C63" s="65">
        <f>IF('NEGD Large Com NonWin'!B63&gt;80,80*(Rates!$K$9+Rates!$K$14)+('NEGD Large Com NonWin'!B63-80)*(Rates!$K$9+Rates!$K$17),'NEGD Large Com NonWin'!B63*(Rates!$K$9+Rates!$K$14))+Rates!$K$19+SUM(Rates!$K$21:$K$27)</f>
        <v>570.85884144794466</v>
      </c>
      <c r="D63" s="65">
        <f>IF('NEGD Large Com NonWin'!B63&gt;40,40*(Rates!$L$9+Rates!$L$14)+('NEGD Large Com NonWin'!B63-40)*(Rates!$L$9+Rates!$L$17),'NEGD Large Com NonWin'!B63*(Rates!$L$9+Rates!$L$14))+Rates!$L$19+Rates!$L$22+Rates!$L$23</f>
        <v>489.65584144794468</v>
      </c>
      <c r="E63" s="66">
        <f t="shared" si="0"/>
        <v>-81.202999999999975</v>
      </c>
      <c r="F63" s="67">
        <f t="shared" si="1"/>
        <v>-0.14224707423998914</v>
      </c>
      <c r="G63" s="71">
        <f>'NEGD Commercial'!AG61</f>
        <v>73</v>
      </c>
      <c r="H63" s="68">
        <f t="shared" si="2"/>
        <v>7.3618394513916899E-3</v>
      </c>
      <c r="I63" s="68">
        <f t="shared" si="3"/>
        <v>0.75625252117789465</v>
      </c>
    </row>
    <row r="64" spans="2:9" x14ac:dyDescent="0.2">
      <c r="B64" s="71">
        <f>'NEGD Commercial'!AE62</f>
        <v>799</v>
      </c>
      <c r="C64" s="65">
        <f>IF('NEGD Large Com NonWin'!B64&gt;80,80*(Rates!$K$9+Rates!$K$14)+('NEGD Large Com NonWin'!B64-80)*(Rates!$K$9+Rates!$K$17),'NEGD Large Com NonWin'!B64*(Rates!$K$9+Rates!$K$14))+Rates!$K$19+SUM(Rates!$K$21:$K$27)</f>
        <v>582.00217498961206</v>
      </c>
      <c r="D64" s="65">
        <f>IF('NEGD Large Com NonWin'!B64&gt;40,40*(Rates!$L$9+Rates!$L$14)+('NEGD Large Com NonWin'!B64-40)*(Rates!$L$9+Rates!$L$17),'NEGD Large Com NonWin'!B64*(Rates!$L$9+Rates!$L$14))+Rates!$L$19+Rates!$L$22+Rates!$L$23</f>
        <v>501.12317498961204</v>
      </c>
      <c r="E64" s="66">
        <f t="shared" si="0"/>
        <v>-80.879000000000019</v>
      </c>
      <c r="F64" s="67">
        <f t="shared" si="1"/>
        <v>-0.13896683461955034</v>
      </c>
      <c r="G64" s="71">
        <f>'NEGD Commercial'!AG62</f>
        <v>59</v>
      </c>
      <c r="H64" s="68">
        <f t="shared" si="2"/>
        <v>5.9499798305768454E-3</v>
      </c>
      <c r="I64" s="68">
        <f t="shared" si="3"/>
        <v>0.76220250100847153</v>
      </c>
    </row>
    <row r="65" spans="2:9" x14ac:dyDescent="0.2">
      <c r="B65" s="71">
        <f>'NEGD Commercial'!AE63</f>
        <v>819</v>
      </c>
      <c r="C65" s="65">
        <f>IF('NEGD Large Com NonWin'!B65&gt;80,80*(Rates!$K$9+Rates!$K$14)+('NEGD Large Com NonWin'!B65-80)*(Rates!$K$9+Rates!$K$17),'NEGD Large Com NonWin'!B65*(Rates!$K$9+Rates!$K$14))+Rates!$K$19+SUM(Rates!$K$21:$K$27)</f>
        <v>593.14550853127946</v>
      </c>
      <c r="D65" s="65">
        <f>IF('NEGD Large Com NonWin'!B65&gt;40,40*(Rates!$L$9+Rates!$L$14)+('NEGD Large Com NonWin'!B65-40)*(Rates!$L$9+Rates!$L$17),'NEGD Large Com NonWin'!B65*(Rates!$L$9+Rates!$L$14))+Rates!$L$19+Rates!$L$22+Rates!$L$23</f>
        <v>512.5905085312794</v>
      </c>
      <c r="E65" s="66">
        <f t="shared" si="0"/>
        <v>-80.555000000000064</v>
      </c>
      <c r="F65" s="67">
        <f t="shared" si="1"/>
        <v>-0.13580984571469953</v>
      </c>
      <c r="G65" s="71">
        <f>'NEGD Commercial'!AG63</f>
        <v>54</v>
      </c>
      <c r="H65" s="68">
        <f t="shared" si="2"/>
        <v>5.4457442517144008E-3</v>
      </c>
      <c r="I65" s="68">
        <f t="shared" si="3"/>
        <v>0.76764824526018594</v>
      </c>
    </row>
    <row r="66" spans="2:9" x14ac:dyDescent="0.2">
      <c r="B66" s="71">
        <f>'NEGD Commercial'!AE64</f>
        <v>839</v>
      </c>
      <c r="C66" s="65">
        <f>IF('NEGD Large Com NonWin'!B66&gt;80,80*(Rates!$K$9+Rates!$K$14)+('NEGD Large Com NonWin'!B66-80)*(Rates!$K$9+Rates!$K$17),'NEGD Large Com NonWin'!B66*(Rates!$K$9+Rates!$K$14))+Rates!$K$19+SUM(Rates!$K$21:$K$27)</f>
        <v>604.28884207294686</v>
      </c>
      <c r="D66" s="65">
        <f>IF('NEGD Large Com NonWin'!B66&gt;40,40*(Rates!$L$9+Rates!$L$14)+('NEGD Large Com NonWin'!B66-40)*(Rates!$L$9+Rates!$L$17),'NEGD Large Com NonWin'!B66*(Rates!$L$9+Rates!$L$14))+Rates!$L$19+Rates!$L$22+Rates!$L$23</f>
        <v>524.05784207294676</v>
      </c>
      <c r="E66" s="66">
        <f t="shared" si="0"/>
        <v>-80.231000000000108</v>
      </c>
      <c r="F66" s="67">
        <f t="shared" si="1"/>
        <v>-0.13276928914453628</v>
      </c>
      <c r="G66" s="71">
        <f>'NEGD Commercial'!AG64</f>
        <v>63</v>
      </c>
      <c r="H66" s="68">
        <f t="shared" si="2"/>
        <v>6.3533682936668008E-3</v>
      </c>
      <c r="I66" s="68">
        <f t="shared" si="3"/>
        <v>0.77400161355385277</v>
      </c>
    </row>
    <row r="67" spans="2:9" x14ac:dyDescent="0.2">
      <c r="B67" s="71">
        <f>'NEGD Commercial'!AE65</f>
        <v>859</v>
      </c>
      <c r="C67" s="65">
        <f>IF('NEGD Large Com NonWin'!B67&gt;80,80*(Rates!$K$9+Rates!$K$14)+('NEGD Large Com NonWin'!B67-80)*(Rates!$K$9+Rates!$K$17),'NEGD Large Com NonWin'!B67*(Rates!$K$9+Rates!$K$14))+Rates!$K$19+SUM(Rates!$K$21:$K$27)</f>
        <v>615.43217561461427</v>
      </c>
      <c r="D67" s="65">
        <f>IF('NEGD Large Com NonWin'!B67&gt;40,40*(Rates!$L$9+Rates!$L$14)+('NEGD Large Com NonWin'!B67-40)*(Rates!$L$9+Rates!$L$17),'NEGD Large Com NonWin'!B67*(Rates!$L$9+Rates!$L$14))+Rates!$L$19+Rates!$L$22+Rates!$L$23</f>
        <v>535.52517561461423</v>
      </c>
      <c r="E67" s="66">
        <f t="shared" si="0"/>
        <v>-79.907000000000039</v>
      </c>
      <c r="F67" s="67">
        <f t="shared" si="1"/>
        <v>-0.12983884035669607</v>
      </c>
      <c r="G67" s="71">
        <f>'NEGD Commercial'!AG65</f>
        <v>36</v>
      </c>
      <c r="H67" s="68">
        <f t="shared" si="2"/>
        <v>3.6304961678096008E-3</v>
      </c>
      <c r="I67" s="68">
        <f t="shared" si="3"/>
        <v>0.77763210972166241</v>
      </c>
    </row>
    <row r="68" spans="2:9" x14ac:dyDescent="0.2">
      <c r="B68" s="71">
        <f>'NEGD Commercial'!AE66</f>
        <v>879</v>
      </c>
      <c r="C68" s="65">
        <f>IF('NEGD Large Com NonWin'!B68&gt;80,80*(Rates!$K$9+Rates!$K$14)+('NEGD Large Com NonWin'!B68-80)*(Rates!$K$9+Rates!$K$17),'NEGD Large Com NonWin'!B68*(Rates!$K$9+Rates!$K$14))+Rates!$K$19+SUM(Rates!$K$21:$K$27)</f>
        <v>626.57550915628167</v>
      </c>
      <c r="D68" s="65">
        <f>IF('NEGD Large Com NonWin'!B68&gt;40,40*(Rates!$L$9+Rates!$L$14)+('NEGD Large Com NonWin'!B68-40)*(Rates!$L$9+Rates!$L$17),'NEGD Large Com NonWin'!B68*(Rates!$L$9+Rates!$L$14))+Rates!$L$19+Rates!$L$22+Rates!$L$23</f>
        <v>546.99250915628159</v>
      </c>
      <c r="E68" s="66">
        <f t="shared" si="0"/>
        <v>-79.583000000000084</v>
      </c>
      <c r="F68" s="67">
        <f t="shared" si="1"/>
        <v>-0.12701262471487748</v>
      </c>
      <c r="G68" s="71">
        <f>'NEGD Commercial'!AG66</f>
        <v>50</v>
      </c>
      <c r="H68" s="68">
        <f t="shared" si="2"/>
        <v>5.0423557886244454E-3</v>
      </c>
      <c r="I68" s="68">
        <f t="shared" si="3"/>
        <v>0.78267446551028685</v>
      </c>
    </row>
    <row r="69" spans="2:9" x14ac:dyDescent="0.2">
      <c r="B69" s="71">
        <f>'NEGD Commercial'!AE67</f>
        <v>899</v>
      </c>
      <c r="C69" s="65">
        <f>IF('NEGD Large Com NonWin'!B69&gt;80,80*(Rates!$K$9+Rates!$K$14)+('NEGD Large Com NonWin'!B69-80)*(Rates!$K$9+Rates!$K$17),'NEGD Large Com NonWin'!B69*(Rates!$K$9+Rates!$K$14))+Rates!$K$19+SUM(Rates!$K$21:$K$27)</f>
        <v>637.71884269794896</v>
      </c>
      <c r="D69" s="65">
        <f>IF('NEGD Large Com NonWin'!B69&gt;40,40*(Rates!$L$9+Rates!$L$14)+('NEGD Large Com NonWin'!B69-40)*(Rates!$L$9+Rates!$L$17),'NEGD Large Com NonWin'!B69*(Rates!$L$9+Rates!$L$14))+Rates!$L$19+Rates!$L$22+Rates!$L$23</f>
        <v>558.45984269794894</v>
      </c>
      <c r="E69" s="66">
        <f t="shared" si="0"/>
        <v>-79.259000000000015</v>
      </c>
      <c r="F69" s="67">
        <f t="shared" si="1"/>
        <v>-0.1242851781902585</v>
      </c>
      <c r="G69" s="71">
        <f>'NEGD Commercial'!AG67</f>
        <v>56</v>
      </c>
      <c r="H69" s="68">
        <f t="shared" si="2"/>
        <v>5.647438483259379E-3</v>
      </c>
      <c r="I69" s="68">
        <f t="shared" si="3"/>
        <v>0.78832190399354618</v>
      </c>
    </row>
    <row r="70" spans="2:9" x14ac:dyDescent="0.2">
      <c r="B70" s="71">
        <f>'NEGD Commercial'!AE68</f>
        <v>919</v>
      </c>
      <c r="C70" s="65">
        <f>IF('NEGD Large Com NonWin'!B70&gt;80,80*(Rates!$K$9+Rates!$K$14)+('NEGD Large Com NonWin'!B70-80)*(Rates!$K$9+Rates!$K$17),'NEGD Large Com NonWin'!B70*(Rates!$K$9+Rates!$K$14))+Rates!$K$19+SUM(Rates!$K$21:$K$27)</f>
        <v>648.86217623961636</v>
      </c>
      <c r="D70" s="65">
        <f>IF('NEGD Large Com NonWin'!B70&gt;40,40*(Rates!$L$9+Rates!$L$14)+('NEGD Large Com NonWin'!B70-40)*(Rates!$L$9+Rates!$L$17),'NEGD Large Com NonWin'!B70*(Rates!$L$9+Rates!$L$14))+Rates!$L$19+Rates!$L$22+Rates!$L$23</f>
        <v>569.9271762396163</v>
      </c>
      <c r="E70" s="66">
        <f t="shared" si="0"/>
        <v>-78.935000000000059</v>
      </c>
      <c r="F70" s="67">
        <f t="shared" si="1"/>
        <v>-0.12165141210334687</v>
      </c>
      <c r="G70" s="71">
        <f>'NEGD Commercial'!AG68</f>
        <v>47</v>
      </c>
      <c r="H70" s="68">
        <f t="shared" si="2"/>
        <v>4.739814441306979E-3</v>
      </c>
      <c r="I70" s="68">
        <f t="shared" si="3"/>
        <v>0.79306171843485318</v>
      </c>
    </row>
    <row r="71" spans="2:9" x14ac:dyDescent="0.2">
      <c r="B71" s="71">
        <f>'NEGD Commercial'!AE69</f>
        <v>939</v>
      </c>
      <c r="C71" s="65">
        <f>IF('NEGD Large Com NonWin'!B71&gt;80,80*(Rates!$K$9+Rates!$K$14)+('NEGD Large Com NonWin'!B71-80)*(Rates!$K$9+Rates!$K$17),'NEGD Large Com NonWin'!B71*(Rates!$K$9+Rates!$K$14))+Rates!$K$19+SUM(Rates!$K$21:$K$27)</f>
        <v>660.00550978128376</v>
      </c>
      <c r="D71" s="65">
        <f>IF('NEGD Large Com NonWin'!B71&gt;40,40*(Rates!$L$9+Rates!$L$14)+('NEGD Large Com NonWin'!B71-40)*(Rates!$L$9+Rates!$L$17),'NEGD Large Com NonWin'!B71*(Rates!$L$9+Rates!$L$14))+Rates!$L$19+Rates!$L$22+Rates!$L$23</f>
        <v>581.39450978128366</v>
      </c>
      <c r="E71" s="66">
        <f t="shared" ref="E71:E134" si="4">D71-C71</f>
        <v>-78.611000000000104</v>
      </c>
      <c r="F71" s="67">
        <f t="shared" ref="F71:F134" si="5">E71/C71</f>
        <v>-0.11910658143755595</v>
      </c>
      <c r="G71" s="71">
        <f>'NEGD Commercial'!AG69</f>
        <v>35</v>
      </c>
      <c r="H71" s="68">
        <f t="shared" ref="H71:H134" si="6">G71/SUM($G$6:$G$463)</f>
        <v>3.5296490520371118E-3</v>
      </c>
      <c r="I71" s="68">
        <f t="shared" si="3"/>
        <v>0.7965913674868903</v>
      </c>
    </row>
    <row r="72" spans="2:9" x14ac:dyDescent="0.2">
      <c r="B72" s="71">
        <f>'NEGD Commercial'!AE70</f>
        <v>959</v>
      </c>
      <c r="C72" s="65">
        <f>IF('NEGD Large Com NonWin'!B72&gt;80,80*(Rates!$K$9+Rates!$K$14)+('NEGD Large Com NonWin'!B72-80)*(Rates!$K$9+Rates!$K$17),'NEGD Large Com NonWin'!B72*(Rates!$K$9+Rates!$K$14))+Rates!$K$19+SUM(Rates!$K$21:$K$27)</f>
        <v>671.14884332295117</v>
      </c>
      <c r="D72" s="65">
        <f>IF('NEGD Large Com NonWin'!B72&gt;40,40*(Rates!$L$9+Rates!$L$14)+('NEGD Large Com NonWin'!B72-40)*(Rates!$L$9+Rates!$L$17),'NEGD Large Com NonWin'!B72*(Rates!$L$9+Rates!$L$14))+Rates!$L$19+Rates!$L$22+Rates!$L$23</f>
        <v>592.86184332295113</v>
      </c>
      <c r="E72" s="66">
        <f t="shared" si="4"/>
        <v>-78.287000000000035</v>
      </c>
      <c r="F72" s="67">
        <f t="shared" si="5"/>
        <v>-0.11664625630939066</v>
      </c>
      <c r="G72" s="71">
        <f>'NEGD Commercial'!AG70</f>
        <v>41</v>
      </c>
      <c r="H72" s="68">
        <f t="shared" si="6"/>
        <v>4.1347317466720454E-3</v>
      </c>
      <c r="I72" s="68">
        <f t="shared" ref="I72:I135" si="7">H72+I71</f>
        <v>0.80072609923356231</v>
      </c>
    </row>
    <row r="73" spans="2:9" x14ac:dyDescent="0.2">
      <c r="B73" s="71">
        <f>'NEGD Commercial'!AE71</f>
        <v>979</v>
      </c>
      <c r="C73" s="65">
        <f>IF('NEGD Large Com NonWin'!B73&gt;80,80*(Rates!$K$9+Rates!$K$14)+('NEGD Large Com NonWin'!B73-80)*(Rates!$K$9+Rates!$K$17),'NEGD Large Com NonWin'!B73*(Rates!$K$9+Rates!$K$14))+Rates!$K$19+SUM(Rates!$K$21:$K$27)</f>
        <v>682.29217686461857</v>
      </c>
      <c r="D73" s="65">
        <f>IF('NEGD Large Com NonWin'!B73&gt;40,40*(Rates!$L$9+Rates!$L$14)+('NEGD Large Com NonWin'!B73-40)*(Rates!$L$9+Rates!$L$17),'NEGD Large Com NonWin'!B73*(Rates!$L$9+Rates!$L$14))+Rates!$L$19+Rates!$L$22+Rates!$L$23</f>
        <v>604.32917686461849</v>
      </c>
      <c r="E73" s="66">
        <f t="shared" si="4"/>
        <v>-77.963000000000079</v>
      </c>
      <c r="F73" s="67">
        <f t="shared" si="5"/>
        <v>-0.1142662962343618</v>
      </c>
      <c r="G73" s="71">
        <f>'NEGD Commercial'!AG71</f>
        <v>60</v>
      </c>
      <c r="H73" s="68">
        <f t="shared" si="6"/>
        <v>6.0508269463493344E-3</v>
      </c>
      <c r="I73" s="68">
        <f t="shared" si="7"/>
        <v>0.80677692617991159</v>
      </c>
    </row>
    <row r="74" spans="2:9" x14ac:dyDescent="0.2">
      <c r="B74" s="71">
        <f>'NEGD Commercial'!AE72</f>
        <v>999</v>
      </c>
      <c r="C74" s="65">
        <f>IF('NEGD Large Com NonWin'!B74&gt;80,80*(Rates!$K$9+Rates!$K$14)+('NEGD Large Com NonWin'!B74-80)*(Rates!$K$9+Rates!$K$17),'NEGD Large Com NonWin'!B74*(Rates!$K$9+Rates!$K$14))+Rates!$K$19+SUM(Rates!$K$21:$K$27)</f>
        <v>693.43551040628597</v>
      </c>
      <c r="D74" s="65">
        <f>IF('NEGD Large Com NonWin'!B74&gt;40,40*(Rates!$L$9+Rates!$L$14)+('NEGD Large Com NonWin'!B74-40)*(Rates!$L$9+Rates!$L$17),'NEGD Large Com NonWin'!B74*(Rates!$L$9+Rates!$L$14))+Rates!$L$19+Rates!$L$22+Rates!$L$23</f>
        <v>615.79651040628585</v>
      </c>
      <c r="E74" s="66">
        <f t="shared" si="4"/>
        <v>-77.639000000000124</v>
      </c>
      <c r="F74" s="67">
        <f t="shared" si="5"/>
        <v>-0.11196282687414032</v>
      </c>
      <c r="G74" s="71">
        <f>'NEGD Commercial'!AG72</f>
        <v>36</v>
      </c>
      <c r="H74" s="68">
        <f t="shared" si="6"/>
        <v>3.6304961678096008E-3</v>
      </c>
      <c r="I74" s="68">
        <f t="shared" si="7"/>
        <v>0.81040742234772123</v>
      </c>
    </row>
    <row r="75" spans="2:9" x14ac:dyDescent="0.2">
      <c r="B75" s="71">
        <f>'NEGD Commercial'!AE73</f>
        <v>1019</v>
      </c>
      <c r="C75" s="65">
        <f>IF('NEGD Large Com NonWin'!B75&gt;80,80*(Rates!$K$9+Rates!$K$14)+('NEGD Large Com NonWin'!B75-80)*(Rates!$K$9+Rates!$K$17),'NEGD Large Com NonWin'!B75*(Rates!$K$9+Rates!$K$14))+Rates!$K$19+SUM(Rates!$K$21:$K$27)</f>
        <v>704.57884394795326</v>
      </c>
      <c r="D75" s="65">
        <f>IF('NEGD Large Com NonWin'!B75&gt;40,40*(Rates!$L$9+Rates!$L$14)+('NEGD Large Com NonWin'!B75-40)*(Rates!$L$9+Rates!$L$17),'NEGD Large Com NonWin'!B75*(Rates!$L$9+Rates!$L$14))+Rates!$L$19+Rates!$L$22+Rates!$L$23</f>
        <v>627.26384394795321</v>
      </c>
      <c r="E75" s="66">
        <f t="shared" si="4"/>
        <v>-77.315000000000055</v>
      </c>
      <c r="F75" s="67">
        <f t="shared" si="5"/>
        <v>-0.1097322189902586</v>
      </c>
      <c r="G75" s="71">
        <f>'NEGD Commercial'!AG73</f>
        <v>39</v>
      </c>
      <c r="H75" s="68">
        <f t="shared" si="6"/>
        <v>3.9330375151270672E-3</v>
      </c>
      <c r="I75" s="68">
        <f t="shared" si="7"/>
        <v>0.81434045986284831</v>
      </c>
    </row>
    <row r="76" spans="2:9" x14ac:dyDescent="0.2">
      <c r="B76" s="71">
        <f>'NEGD Commercial'!AE74</f>
        <v>1039</v>
      </c>
      <c r="C76" s="65">
        <f>IF('NEGD Large Com NonWin'!B76&gt;80,80*(Rates!$K$9+Rates!$K$14)+('NEGD Large Com NonWin'!B76-80)*(Rates!$K$9+Rates!$K$17),'NEGD Large Com NonWin'!B76*(Rates!$K$9+Rates!$K$14))+Rates!$K$19+SUM(Rates!$K$21:$K$27)</f>
        <v>715.72217748962066</v>
      </c>
      <c r="D76" s="65">
        <f>IF('NEGD Large Com NonWin'!B76&gt;40,40*(Rates!$L$9+Rates!$L$14)+('NEGD Large Com NonWin'!B76-40)*(Rates!$L$9+Rates!$L$17),'NEGD Large Com NonWin'!B76*(Rates!$L$9+Rates!$L$14))+Rates!$L$19+Rates!$L$22+Rates!$L$23</f>
        <v>638.73117748962068</v>
      </c>
      <c r="E76" s="66">
        <f t="shared" si="4"/>
        <v>-76.990999999999985</v>
      </c>
      <c r="F76" s="67">
        <f t="shared" si="5"/>
        <v>-0.10757106936387549</v>
      </c>
      <c r="G76" s="71">
        <f>'NEGD Commercial'!AG74</f>
        <v>43</v>
      </c>
      <c r="H76" s="68">
        <f t="shared" si="6"/>
        <v>4.3364259782170227E-3</v>
      </c>
      <c r="I76" s="68">
        <f t="shared" si="7"/>
        <v>0.81867688584106535</v>
      </c>
    </row>
    <row r="77" spans="2:9" x14ac:dyDescent="0.2">
      <c r="B77" s="71">
        <f>'NEGD Commercial'!AE75</f>
        <v>1059</v>
      </c>
      <c r="C77" s="65">
        <f>IF('NEGD Large Com NonWin'!B77&gt;80,80*(Rates!$K$9+Rates!$K$14)+('NEGD Large Com NonWin'!B77-80)*(Rates!$K$9+Rates!$K$17),'NEGD Large Com NonWin'!B77*(Rates!$K$9+Rates!$K$14))+Rates!$K$19+SUM(Rates!$K$21:$K$27)</f>
        <v>726.86551103128807</v>
      </c>
      <c r="D77" s="65">
        <f>IF('NEGD Large Com NonWin'!B77&gt;40,40*(Rates!$L$9+Rates!$L$14)+('NEGD Large Com NonWin'!B77-40)*(Rates!$L$9+Rates!$L$17),'NEGD Large Com NonWin'!B77*(Rates!$L$9+Rates!$L$14))+Rates!$L$19+Rates!$L$22+Rates!$L$23</f>
        <v>650.19851103128804</v>
      </c>
      <c r="E77" s="66">
        <f t="shared" si="4"/>
        <v>-76.66700000000003</v>
      </c>
      <c r="F77" s="67">
        <f t="shared" si="5"/>
        <v>-0.10547618347061714</v>
      </c>
      <c r="G77" s="71">
        <f>'NEGD Commercial'!AG75</f>
        <v>46</v>
      </c>
      <c r="H77" s="68">
        <f t="shared" si="6"/>
        <v>4.6389673255344899E-3</v>
      </c>
      <c r="I77" s="68">
        <f t="shared" si="7"/>
        <v>0.82331585316659983</v>
      </c>
    </row>
    <row r="78" spans="2:9" x14ac:dyDescent="0.2">
      <c r="B78" s="71">
        <f>'NEGD Commercial'!AE76</f>
        <v>1079</v>
      </c>
      <c r="C78" s="65">
        <f>IF('NEGD Large Com NonWin'!B78&gt;80,80*(Rates!$K$9+Rates!$K$14)+('NEGD Large Com NonWin'!B78-80)*(Rates!$K$9+Rates!$K$17),'NEGD Large Com NonWin'!B78*(Rates!$K$9+Rates!$K$14))+Rates!$K$19+SUM(Rates!$K$21:$K$27)</f>
        <v>738.00884457295547</v>
      </c>
      <c r="D78" s="65">
        <f>IF('NEGD Large Com NonWin'!B78&gt;40,40*(Rates!$L$9+Rates!$L$14)+('NEGD Large Com NonWin'!B78-40)*(Rates!$L$9+Rates!$L$17),'NEGD Large Com NonWin'!B78*(Rates!$L$9+Rates!$L$14))+Rates!$L$19+Rates!$L$22+Rates!$L$23</f>
        <v>661.66584457295539</v>
      </c>
      <c r="E78" s="66">
        <f t="shared" si="4"/>
        <v>-76.343000000000075</v>
      </c>
      <c r="F78" s="67">
        <f t="shared" si="5"/>
        <v>-0.10344455972499288</v>
      </c>
      <c r="G78" s="71">
        <f>'NEGD Commercial'!AG76</f>
        <v>40</v>
      </c>
      <c r="H78" s="68">
        <f t="shared" si="6"/>
        <v>4.0338846308995563E-3</v>
      </c>
      <c r="I78" s="68">
        <f t="shared" si="7"/>
        <v>0.82734973779749943</v>
      </c>
    </row>
    <row r="79" spans="2:9" x14ac:dyDescent="0.2">
      <c r="B79" s="71">
        <f>'NEGD Commercial'!AE77</f>
        <v>1099</v>
      </c>
      <c r="C79" s="65">
        <f>IF('NEGD Large Com NonWin'!B79&gt;80,80*(Rates!$K$9+Rates!$K$14)+('NEGD Large Com NonWin'!B79-80)*(Rates!$K$9+Rates!$K$17),'NEGD Large Com NonWin'!B79*(Rates!$K$9+Rates!$K$14))+Rates!$K$19+SUM(Rates!$K$21:$K$27)</f>
        <v>749.15217811462287</v>
      </c>
      <c r="D79" s="65">
        <f>IF('NEGD Large Com NonWin'!B79&gt;40,40*(Rates!$L$9+Rates!$L$14)+('NEGD Large Com NonWin'!B79-40)*(Rates!$L$9+Rates!$L$17),'NEGD Large Com NonWin'!B79*(Rates!$L$9+Rates!$L$14))+Rates!$L$19+Rates!$L$22+Rates!$L$23</f>
        <v>673.13317811462275</v>
      </c>
      <c r="E79" s="66">
        <f t="shared" si="4"/>
        <v>-76.019000000000119</v>
      </c>
      <c r="F79" s="67">
        <f t="shared" si="5"/>
        <v>-0.10147337513095897</v>
      </c>
      <c r="G79" s="71">
        <f>'NEGD Commercial'!AG77</f>
        <v>32</v>
      </c>
      <c r="H79" s="68">
        <f t="shared" si="6"/>
        <v>3.2271077047196449E-3</v>
      </c>
      <c r="I79" s="68">
        <f t="shared" si="7"/>
        <v>0.83057684550221911</v>
      </c>
    </row>
    <row r="80" spans="2:9" x14ac:dyDescent="0.2">
      <c r="B80" s="71">
        <f>'NEGD Commercial'!AE78</f>
        <v>1119</v>
      </c>
      <c r="C80" s="65">
        <f>IF('NEGD Large Com NonWin'!B80&gt;80,80*(Rates!$K$9+Rates!$K$14)+('NEGD Large Com NonWin'!B80-80)*(Rates!$K$9+Rates!$K$17),'NEGD Large Com NonWin'!B80*(Rates!$K$9+Rates!$K$14))+Rates!$K$19+SUM(Rates!$K$21:$K$27)</f>
        <v>760.29551165629027</v>
      </c>
      <c r="D80" s="65">
        <f>IF('NEGD Large Com NonWin'!B80&gt;40,40*(Rates!$L$9+Rates!$L$14)+('NEGD Large Com NonWin'!B80-40)*(Rates!$L$9+Rates!$L$17),'NEGD Large Com NonWin'!B80*(Rates!$L$9+Rates!$L$14))+Rates!$L$19+Rates!$L$22+Rates!$L$23</f>
        <v>684.60051165629022</v>
      </c>
      <c r="E80" s="66">
        <f t="shared" si="4"/>
        <v>-75.69500000000005</v>
      </c>
      <c r="F80" s="67">
        <f t="shared" si="5"/>
        <v>-9.9559972194364049E-2</v>
      </c>
      <c r="G80" s="71">
        <f>'NEGD Commercial'!AG78</f>
        <v>42</v>
      </c>
      <c r="H80" s="68">
        <f t="shared" si="6"/>
        <v>4.2355788624445345E-3</v>
      </c>
      <c r="I80" s="68">
        <f t="shared" si="7"/>
        <v>0.83481242436466363</v>
      </c>
    </row>
    <row r="81" spans="2:9" x14ac:dyDescent="0.2">
      <c r="B81" s="71">
        <f>'NEGD Commercial'!AE79</f>
        <v>1139</v>
      </c>
      <c r="C81" s="65">
        <f>IF('NEGD Large Com NonWin'!B81&gt;80,80*(Rates!$K$9+Rates!$K$14)+('NEGD Large Com NonWin'!B81-80)*(Rates!$K$9+Rates!$K$17),'NEGD Large Com NonWin'!B81*(Rates!$K$9+Rates!$K$14))+Rates!$K$19+SUM(Rates!$K$21:$K$27)</f>
        <v>771.43884519795756</v>
      </c>
      <c r="D81" s="65">
        <f>IF('NEGD Large Com NonWin'!B81&gt;40,40*(Rates!$L$9+Rates!$L$14)+('NEGD Large Com NonWin'!B81-40)*(Rates!$L$9+Rates!$L$17),'NEGD Large Com NonWin'!B81*(Rates!$L$9+Rates!$L$14))+Rates!$L$19+Rates!$L$22+Rates!$L$23</f>
        <v>696.06784519795758</v>
      </c>
      <c r="E81" s="66">
        <f t="shared" si="4"/>
        <v>-75.370999999999981</v>
      </c>
      <c r="F81" s="67">
        <f t="shared" si="5"/>
        <v>-9.7701846969683204E-2</v>
      </c>
      <c r="G81" s="71">
        <f>'NEGD Commercial'!AG79</f>
        <v>35</v>
      </c>
      <c r="H81" s="68">
        <f t="shared" si="6"/>
        <v>3.5296490520371118E-3</v>
      </c>
      <c r="I81" s="68">
        <f t="shared" si="7"/>
        <v>0.83834207341670075</v>
      </c>
    </row>
    <row r="82" spans="2:9" x14ac:dyDescent="0.2">
      <c r="B82" s="71">
        <f>'NEGD Commercial'!AE80</f>
        <v>1159</v>
      </c>
      <c r="C82" s="65">
        <f>IF('NEGD Large Com NonWin'!B82&gt;80,80*(Rates!$K$9+Rates!$K$14)+('NEGD Large Com NonWin'!B82-80)*(Rates!$K$9+Rates!$K$17),'NEGD Large Com NonWin'!B82*(Rates!$K$9+Rates!$K$14))+Rates!$K$19+SUM(Rates!$K$21:$K$27)</f>
        <v>782.58217873962496</v>
      </c>
      <c r="D82" s="65">
        <f>IF('NEGD Large Com NonWin'!B82&gt;40,40*(Rates!$L$9+Rates!$L$14)+('NEGD Large Com NonWin'!B82-40)*(Rates!$L$9+Rates!$L$17),'NEGD Large Com NonWin'!B82*(Rates!$L$9+Rates!$L$14))+Rates!$L$19+Rates!$L$22+Rates!$L$23</f>
        <v>707.53517873962494</v>
      </c>
      <c r="E82" s="66">
        <f t="shared" si="4"/>
        <v>-75.047000000000025</v>
      </c>
      <c r="F82" s="67">
        <f t="shared" si="5"/>
        <v>-9.5896638127980063E-2</v>
      </c>
      <c r="G82" s="71">
        <f>'NEGD Commercial'!AG80</f>
        <v>30</v>
      </c>
      <c r="H82" s="68">
        <f t="shared" si="6"/>
        <v>3.0254134731746672E-3</v>
      </c>
      <c r="I82" s="68">
        <f t="shared" si="7"/>
        <v>0.84136748688987539</v>
      </c>
    </row>
    <row r="83" spans="2:9" x14ac:dyDescent="0.2">
      <c r="B83" s="71">
        <f>'NEGD Commercial'!AE81</f>
        <v>1179</v>
      </c>
      <c r="C83" s="65">
        <f>IF('NEGD Large Com NonWin'!B83&gt;80,80*(Rates!$K$9+Rates!$K$14)+('NEGD Large Com NonWin'!B83-80)*(Rates!$K$9+Rates!$K$17),'NEGD Large Com NonWin'!B83*(Rates!$K$9+Rates!$K$14))+Rates!$K$19+SUM(Rates!$K$21:$K$27)</f>
        <v>793.72551228129237</v>
      </c>
      <c r="D83" s="65">
        <f>IF('NEGD Large Com NonWin'!B83&gt;40,40*(Rates!$L$9+Rates!$L$14)+('NEGD Large Com NonWin'!B83-40)*(Rates!$L$9+Rates!$L$17),'NEGD Large Com NonWin'!B83*(Rates!$L$9+Rates!$L$14))+Rates!$L$19+Rates!$L$22+Rates!$L$23</f>
        <v>719.0025122812923</v>
      </c>
      <c r="E83" s="66">
        <f t="shared" si="4"/>
        <v>-74.72300000000007</v>
      </c>
      <c r="F83" s="67">
        <f t="shared" si="5"/>
        <v>-9.4142116945736543E-2</v>
      </c>
      <c r="G83" s="71">
        <f>'NEGD Commercial'!AG81</f>
        <v>23</v>
      </c>
      <c r="H83" s="68">
        <f t="shared" si="6"/>
        <v>2.319483662767245E-3</v>
      </c>
      <c r="I83" s="68">
        <f t="shared" si="7"/>
        <v>0.84368697055264263</v>
      </c>
    </row>
    <row r="84" spans="2:9" x14ac:dyDescent="0.2">
      <c r="B84" s="71">
        <f>'NEGD Commercial'!AE82</f>
        <v>1199</v>
      </c>
      <c r="C84" s="65">
        <f>IF('NEGD Large Com NonWin'!B84&gt;80,80*(Rates!$K$9+Rates!$K$14)+('NEGD Large Com NonWin'!B84-80)*(Rates!$K$9+Rates!$K$17),'NEGD Large Com NonWin'!B84*(Rates!$K$9+Rates!$K$14))+Rates!$K$19+SUM(Rates!$K$21:$K$27)</f>
        <v>804.86884582295977</v>
      </c>
      <c r="D84" s="65">
        <f>IF('NEGD Large Com NonWin'!B84&gt;40,40*(Rates!$L$9+Rates!$L$14)+('NEGD Large Com NonWin'!B84-40)*(Rates!$L$9+Rates!$L$17),'NEGD Large Com NonWin'!B84*(Rates!$L$9+Rates!$L$14))+Rates!$L$19+Rates!$L$22+Rates!$L$23</f>
        <v>730.46984582295977</v>
      </c>
      <c r="E84" s="66">
        <f t="shared" si="4"/>
        <v>-74.399000000000001</v>
      </c>
      <c r="F84" s="67">
        <f t="shared" si="5"/>
        <v>-9.2436178125305302E-2</v>
      </c>
      <c r="G84" s="71">
        <f>'NEGD Commercial'!AG82</f>
        <v>30</v>
      </c>
      <c r="H84" s="68">
        <f t="shared" si="6"/>
        <v>3.0254134731746672E-3</v>
      </c>
      <c r="I84" s="68">
        <f t="shared" si="7"/>
        <v>0.84671238402581728</v>
      </c>
    </row>
    <row r="85" spans="2:9" x14ac:dyDescent="0.2">
      <c r="B85" s="71">
        <f>'NEGD Commercial'!AE83</f>
        <v>1219</v>
      </c>
      <c r="C85" s="65">
        <f>IF('NEGD Large Com NonWin'!B85&gt;80,80*(Rates!$K$9+Rates!$K$14)+('NEGD Large Com NonWin'!B85-80)*(Rates!$K$9+Rates!$K$17),'NEGD Large Com NonWin'!B85*(Rates!$K$9+Rates!$K$14))+Rates!$K$19+SUM(Rates!$K$21:$K$27)</f>
        <v>816.01217936462717</v>
      </c>
      <c r="D85" s="65">
        <f>IF('NEGD Large Com NonWin'!B85&gt;40,40*(Rates!$L$9+Rates!$L$14)+('NEGD Large Com NonWin'!B85-40)*(Rates!$L$9+Rates!$L$17),'NEGD Large Com NonWin'!B85*(Rates!$L$9+Rates!$L$14))+Rates!$L$19+Rates!$L$22+Rates!$L$23</f>
        <v>741.93717936462713</v>
      </c>
      <c r="E85" s="66">
        <f t="shared" si="4"/>
        <v>-74.075000000000045</v>
      </c>
      <c r="F85" s="67">
        <f t="shared" si="5"/>
        <v>-9.0776831367489125E-2</v>
      </c>
      <c r="G85" s="71">
        <f>'NEGD Commercial'!AG83</f>
        <v>23</v>
      </c>
      <c r="H85" s="68">
        <f t="shared" si="6"/>
        <v>2.319483662767245E-3</v>
      </c>
      <c r="I85" s="68">
        <f t="shared" si="7"/>
        <v>0.84903186768858452</v>
      </c>
    </row>
    <row r="86" spans="2:9" x14ac:dyDescent="0.2">
      <c r="B86" s="71">
        <f>'NEGD Commercial'!AE84</f>
        <v>1239</v>
      </c>
      <c r="C86" s="65">
        <f>IF('NEGD Large Com NonWin'!B86&gt;80,80*(Rates!$K$9+Rates!$K$14)+('NEGD Large Com NonWin'!B86-80)*(Rates!$K$9+Rates!$K$17),'NEGD Large Com NonWin'!B86*(Rates!$K$9+Rates!$K$14))+Rates!$K$19+SUM(Rates!$K$21:$K$27)</f>
        <v>827.15551290629458</v>
      </c>
      <c r="D86" s="65">
        <f>IF('NEGD Large Com NonWin'!B86&gt;40,40*(Rates!$L$9+Rates!$L$14)+('NEGD Large Com NonWin'!B86-40)*(Rates!$L$9+Rates!$L$17),'NEGD Large Com NonWin'!B86*(Rates!$L$9+Rates!$L$14))+Rates!$L$19+Rates!$L$22+Rates!$L$23</f>
        <v>753.40451290629449</v>
      </c>
      <c r="E86" s="66">
        <f t="shared" si="4"/>
        <v>-73.75100000000009</v>
      </c>
      <c r="F86" s="67">
        <f t="shared" si="5"/>
        <v>-8.9162193625317798E-2</v>
      </c>
      <c r="G86" s="71">
        <f>'NEGD Commercial'!AG84</f>
        <v>26</v>
      </c>
      <c r="H86" s="68">
        <f t="shared" si="6"/>
        <v>2.6220250100847118E-3</v>
      </c>
      <c r="I86" s="68">
        <f t="shared" si="7"/>
        <v>0.8516538926986692</v>
      </c>
    </row>
    <row r="87" spans="2:9" x14ac:dyDescent="0.2">
      <c r="B87" s="71">
        <f>'NEGD Commercial'!AE85</f>
        <v>1259</v>
      </c>
      <c r="C87" s="65">
        <f>IF('NEGD Large Com NonWin'!B87&gt;80,80*(Rates!$K$9+Rates!$K$14)+('NEGD Large Com NonWin'!B87-80)*(Rates!$K$9+Rates!$K$17),'NEGD Large Com NonWin'!B87*(Rates!$K$9+Rates!$K$14))+Rates!$K$19+SUM(Rates!$K$21:$K$27)</f>
        <v>838.29884644796198</v>
      </c>
      <c r="D87" s="65">
        <f>IF('NEGD Large Com NonWin'!B87&gt;40,40*(Rates!$L$9+Rates!$L$14)+('NEGD Large Com NonWin'!B87-40)*(Rates!$L$9+Rates!$L$17),'NEGD Large Com NonWin'!B87*(Rates!$L$9+Rates!$L$14))+Rates!$L$19+Rates!$L$22+Rates!$L$23</f>
        <v>764.87184644796184</v>
      </c>
      <c r="E87" s="66">
        <f t="shared" si="4"/>
        <v>-73.427000000000135</v>
      </c>
      <c r="F87" s="67">
        <f t="shared" si="5"/>
        <v>-8.7590481975640136E-2</v>
      </c>
      <c r="G87" s="71">
        <f>'NEGD Commercial'!AG85</f>
        <v>22</v>
      </c>
      <c r="H87" s="68">
        <f t="shared" si="6"/>
        <v>2.2186365469947559E-3</v>
      </c>
      <c r="I87" s="68">
        <f t="shared" si="7"/>
        <v>0.85387252924566392</v>
      </c>
    </row>
    <row r="88" spans="2:9" x14ac:dyDescent="0.2">
      <c r="B88" s="71">
        <f>'NEGD Commercial'!AE86</f>
        <v>1279</v>
      </c>
      <c r="C88" s="65">
        <f>IF('NEGD Large Com NonWin'!B88&gt;80,80*(Rates!$K$9+Rates!$K$14)+('NEGD Large Com NonWin'!B88-80)*(Rates!$K$9+Rates!$K$17),'NEGD Large Com NonWin'!B88*(Rates!$K$9+Rates!$K$14))+Rates!$K$19+SUM(Rates!$K$21:$K$27)</f>
        <v>849.44217998962927</v>
      </c>
      <c r="D88" s="65">
        <f>IF('NEGD Large Com NonWin'!B88&gt;40,40*(Rates!$L$9+Rates!$L$14)+('NEGD Large Com NonWin'!B88-40)*(Rates!$L$9+Rates!$L$17),'NEGD Large Com NonWin'!B88*(Rates!$L$9+Rates!$L$14))+Rates!$L$19+Rates!$L$22+Rates!$L$23</f>
        <v>776.33917998962932</v>
      </c>
      <c r="E88" s="66">
        <f t="shared" si="4"/>
        <v>-73.102999999999952</v>
      </c>
      <c r="F88" s="67">
        <f t="shared" si="5"/>
        <v>-8.6060007051795395E-2</v>
      </c>
      <c r="G88" s="71">
        <f>'NEGD Commercial'!AG86</f>
        <v>27</v>
      </c>
      <c r="H88" s="68">
        <f t="shared" si="6"/>
        <v>2.7228721258572004E-3</v>
      </c>
      <c r="I88" s="68">
        <f t="shared" si="7"/>
        <v>0.85659540137152113</v>
      </c>
    </row>
    <row r="89" spans="2:9" x14ac:dyDescent="0.2">
      <c r="B89" s="71">
        <f>'NEGD Commercial'!AE87</f>
        <v>1299</v>
      </c>
      <c r="C89" s="65">
        <f>IF('NEGD Large Com NonWin'!B89&gt;80,80*(Rates!$K$9+Rates!$K$14)+('NEGD Large Com NonWin'!B89-80)*(Rates!$K$9+Rates!$K$17),'NEGD Large Com NonWin'!B89*(Rates!$K$9+Rates!$K$14))+Rates!$K$19+SUM(Rates!$K$21:$K$27)</f>
        <v>860.58551353129667</v>
      </c>
      <c r="D89" s="65">
        <f>IF('NEGD Large Com NonWin'!B89&gt;40,40*(Rates!$L$9+Rates!$L$14)+('NEGD Large Com NonWin'!B89-40)*(Rates!$L$9+Rates!$L$17),'NEGD Large Com NonWin'!B89*(Rates!$L$9+Rates!$L$14))+Rates!$L$19+Rates!$L$22+Rates!$L$23</f>
        <v>787.80651353129667</v>
      </c>
      <c r="E89" s="66">
        <f t="shared" si="4"/>
        <v>-72.778999999999996</v>
      </c>
      <c r="F89" s="67">
        <f t="shared" si="5"/>
        <v>-8.4569166986510361E-2</v>
      </c>
      <c r="G89" s="71">
        <f>'NEGD Commercial'!AG87</f>
        <v>27</v>
      </c>
      <c r="H89" s="68">
        <f t="shared" si="6"/>
        <v>2.7228721258572004E-3</v>
      </c>
      <c r="I89" s="68">
        <f t="shared" si="7"/>
        <v>0.85931827349737833</v>
      </c>
    </row>
    <row r="90" spans="2:9" x14ac:dyDescent="0.2">
      <c r="B90" s="71">
        <f>'NEGD Commercial'!AE88</f>
        <v>1319</v>
      </c>
      <c r="C90" s="65">
        <f>IF('NEGD Large Com NonWin'!B90&gt;80,80*(Rates!$K$9+Rates!$K$14)+('NEGD Large Com NonWin'!B90-80)*(Rates!$K$9+Rates!$K$17),'NEGD Large Com NonWin'!B90*(Rates!$K$9+Rates!$K$14))+Rates!$K$19+SUM(Rates!$K$21:$K$27)</f>
        <v>871.72884707296407</v>
      </c>
      <c r="D90" s="65">
        <f>IF('NEGD Large Com NonWin'!B90&gt;40,40*(Rates!$L$9+Rates!$L$14)+('NEGD Large Com NonWin'!B90-40)*(Rates!$L$9+Rates!$L$17),'NEGD Large Com NonWin'!B90*(Rates!$L$9+Rates!$L$14))+Rates!$L$19+Rates!$L$22+Rates!$L$23</f>
        <v>799.27384707296403</v>
      </c>
      <c r="E90" s="66">
        <f t="shared" si="4"/>
        <v>-72.455000000000041</v>
      </c>
      <c r="F90" s="67">
        <f t="shared" si="5"/>
        <v>-8.3116441819362577E-2</v>
      </c>
      <c r="G90" s="71">
        <f>'NEGD Commercial'!AG88</f>
        <v>27</v>
      </c>
      <c r="H90" s="68">
        <f t="shared" si="6"/>
        <v>2.7228721258572004E-3</v>
      </c>
      <c r="I90" s="68">
        <f t="shared" si="7"/>
        <v>0.86204114562323553</v>
      </c>
    </row>
    <row r="91" spans="2:9" x14ac:dyDescent="0.2">
      <c r="B91" s="71">
        <f>'NEGD Commercial'!AE89</f>
        <v>1339</v>
      </c>
      <c r="C91" s="65">
        <f>IF('NEGD Large Com NonWin'!B91&gt;80,80*(Rates!$K$9+Rates!$K$14)+('NEGD Large Com NonWin'!B91-80)*(Rates!$K$9+Rates!$K$17),'NEGD Large Com NonWin'!B91*(Rates!$K$9+Rates!$K$14))+Rates!$K$19+SUM(Rates!$K$21:$K$27)</f>
        <v>882.87218061463147</v>
      </c>
      <c r="D91" s="65">
        <f>IF('NEGD Large Com NonWin'!B91&gt;40,40*(Rates!$L$9+Rates!$L$14)+('NEGD Large Com NonWin'!B91-40)*(Rates!$L$9+Rates!$L$17),'NEGD Large Com NonWin'!B91*(Rates!$L$9+Rates!$L$14))+Rates!$L$19+Rates!$L$22+Rates!$L$23</f>
        <v>810.74118061463139</v>
      </c>
      <c r="E91" s="66">
        <f t="shared" si="4"/>
        <v>-72.131000000000085</v>
      </c>
      <c r="F91" s="67">
        <f t="shared" si="5"/>
        <v>-8.1700388327769546E-2</v>
      </c>
      <c r="G91" s="71">
        <f>'NEGD Commercial'!AG89</f>
        <v>23</v>
      </c>
      <c r="H91" s="68">
        <f t="shared" si="6"/>
        <v>2.319483662767245E-3</v>
      </c>
      <c r="I91" s="68">
        <f t="shared" si="7"/>
        <v>0.86436062928600277</v>
      </c>
    </row>
    <row r="92" spans="2:9" x14ac:dyDescent="0.2">
      <c r="B92" s="71">
        <f>'NEGD Commercial'!AE90</f>
        <v>1359</v>
      </c>
      <c r="C92" s="65">
        <f>IF('NEGD Large Com NonWin'!B92&gt;80,80*(Rates!$K$9+Rates!$K$14)+('NEGD Large Com NonWin'!B92-80)*(Rates!$K$9+Rates!$K$17),'NEGD Large Com NonWin'!B92*(Rates!$K$9+Rates!$K$14))+Rates!$K$19+SUM(Rates!$K$21:$K$27)</f>
        <v>894.01551415629888</v>
      </c>
      <c r="D92" s="65">
        <f>IF('NEGD Large Com NonWin'!B92&gt;40,40*(Rates!$L$9+Rates!$L$14)+('NEGD Large Com NonWin'!B92-40)*(Rates!$L$9+Rates!$L$17),'NEGD Large Com NonWin'!B92*(Rates!$L$9+Rates!$L$14))+Rates!$L$19+Rates!$L$22+Rates!$L$23</f>
        <v>822.20851415629886</v>
      </c>
      <c r="E92" s="66">
        <f t="shared" si="4"/>
        <v>-71.807000000000016</v>
      </c>
      <c r="F92" s="67">
        <f t="shared" si="5"/>
        <v>-8.0319635244546939E-2</v>
      </c>
      <c r="G92" s="71">
        <f>'NEGD Commercial'!AG90</f>
        <v>15</v>
      </c>
      <c r="H92" s="68">
        <f t="shared" si="6"/>
        <v>1.5127067365873336E-3</v>
      </c>
      <c r="I92" s="68">
        <f t="shared" si="7"/>
        <v>0.86587333602259009</v>
      </c>
    </row>
    <row r="93" spans="2:9" x14ac:dyDescent="0.2">
      <c r="B93" s="71">
        <f>'NEGD Commercial'!AE91</f>
        <v>1379</v>
      </c>
      <c r="C93" s="65">
        <f>IF('NEGD Large Com NonWin'!B93&gt;80,80*(Rates!$K$9+Rates!$K$14)+('NEGD Large Com NonWin'!B93-80)*(Rates!$K$9+Rates!$K$17),'NEGD Large Com NonWin'!B93*(Rates!$K$9+Rates!$K$14))+Rates!$K$19+SUM(Rates!$K$21:$K$27)</f>
        <v>905.15884769796628</v>
      </c>
      <c r="D93" s="65">
        <f>IF('NEGD Large Com NonWin'!B93&gt;40,40*(Rates!$L$9+Rates!$L$14)+('NEGD Large Com NonWin'!B93-40)*(Rates!$L$9+Rates!$L$17),'NEGD Large Com NonWin'!B93*(Rates!$L$9+Rates!$L$14))+Rates!$L$19+Rates!$L$22+Rates!$L$23</f>
        <v>833.67584769796622</v>
      </c>
      <c r="E93" s="66">
        <f t="shared" si="4"/>
        <v>-71.483000000000061</v>
      </c>
      <c r="F93" s="67">
        <f t="shared" si="5"/>
        <v>-7.8972878828725251E-2</v>
      </c>
      <c r="G93" s="71">
        <f>'NEGD Commercial'!AG91</f>
        <v>29</v>
      </c>
      <c r="H93" s="68">
        <f t="shared" si="6"/>
        <v>2.9245663574021781E-3</v>
      </c>
      <c r="I93" s="68">
        <f t="shared" si="7"/>
        <v>0.86879790237999222</v>
      </c>
    </row>
    <row r="94" spans="2:9" x14ac:dyDescent="0.2">
      <c r="B94" s="71">
        <f>'NEGD Commercial'!AE92</f>
        <v>1399</v>
      </c>
      <c r="C94" s="65">
        <f>IF('NEGD Large Com NonWin'!B94&gt;80,80*(Rates!$K$9+Rates!$K$14)+('NEGD Large Com NonWin'!B94-80)*(Rates!$K$9+Rates!$K$17),'NEGD Large Com NonWin'!B94*(Rates!$K$9+Rates!$K$14))+Rates!$K$19+SUM(Rates!$K$21:$K$27)</f>
        <v>916.30218123963368</v>
      </c>
      <c r="D94" s="65">
        <f>IF('NEGD Large Com NonWin'!B94&gt;40,40*(Rates!$L$9+Rates!$L$14)+('NEGD Large Com NonWin'!B94-40)*(Rates!$L$9+Rates!$L$17),'NEGD Large Com NonWin'!B94*(Rates!$L$9+Rates!$L$14))+Rates!$L$19+Rates!$L$22+Rates!$L$23</f>
        <v>845.14318123963358</v>
      </c>
      <c r="E94" s="66">
        <f t="shared" si="4"/>
        <v>-71.159000000000106</v>
      </c>
      <c r="F94" s="67">
        <f t="shared" si="5"/>
        <v>-7.7658878759550201E-2</v>
      </c>
      <c r="G94" s="71">
        <f>'NEGD Commercial'!AG92</f>
        <v>17</v>
      </c>
      <c r="H94" s="68">
        <f t="shared" si="6"/>
        <v>1.7144009681323113E-3</v>
      </c>
      <c r="I94" s="68">
        <f t="shared" si="7"/>
        <v>0.87051230334812457</v>
      </c>
    </row>
    <row r="95" spans="2:9" x14ac:dyDescent="0.2">
      <c r="B95" s="71">
        <f>'NEGD Commercial'!AE93</f>
        <v>1419</v>
      </c>
      <c r="C95" s="65">
        <f>IF('NEGD Large Com NonWin'!B95&gt;80,80*(Rates!$K$9+Rates!$K$14)+('NEGD Large Com NonWin'!B95-80)*(Rates!$K$9+Rates!$K$17),'NEGD Large Com NonWin'!B95*(Rates!$K$9+Rates!$K$14))+Rates!$K$19+SUM(Rates!$K$21:$K$27)</f>
        <v>927.44551478130097</v>
      </c>
      <c r="D95" s="65">
        <f>IF('NEGD Large Com NonWin'!B95&gt;40,40*(Rates!$L$9+Rates!$L$14)+('NEGD Large Com NonWin'!B95-40)*(Rates!$L$9+Rates!$L$17),'NEGD Large Com NonWin'!B95*(Rates!$L$9+Rates!$L$14))+Rates!$L$19+Rates!$L$22+Rates!$L$23</f>
        <v>856.61051478130094</v>
      </c>
      <c r="E95" s="66">
        <f t="shared" si="4"/>
        <v>-70.835000000000036</v>
      </c>
      <c r="F95" s="67">
        <f t="shared" si="5"/>
        <v>-7.6376454326487833E-2</v>
      </c>
      <c r="G95" s="71">
        <f>'NEGD Commercial'!AG93</f>
        <v>23</v>
      </c>
      <c r="H95" s="68">
        <f t="shared" si="6"/>
        <v>2.319483662767245E-3</v>
      </c>
      <c r="I95" s="68">
        <f t="shared" si="7"/>
        <v>0.87283178701089181</v>
      </c>
    </row>
    <row r="96" spans="2:9" x14ac:dyDescent="0.2">
      <c r="B96" s="71">
        <f>'NEGD Commercial'!AE94</f>
        <v>1439</v>
      </c>
      <c r="C96" s="65">
        <f>IF('NEGD Large Com NonWin'!B96&gt;80,80*(Rates!$K$9+Rates!$K$14)+('NEGD Large Com NonWin'!B96-80)*(Rates!$K$9+Rates!$K$17),'NEGD Large Com NonWin'!B96*(Rates!$K$9+Rates!$K$14))+Rates!$K$19+SUM(Rates!$K$21:$K$27)</f>
        <v>938.58884832296837</v>
      </c>
      <c r="D96" s="65">
        <f>IF('NEGD Large Com NonWin'!B96&gt;40,40*(Rates!$L$9+Rates!$L$14)+('NEGD Large Com NonWin'!B96-40)*(Rates!$L$9+Rates!$L$17),'NEGD Large Com NonWin'!B96*(Rates!$L$9+Rates!$L$14))+Rates!$L$19+Rates!$L$22+Rates!$L$23</f>
        <v>868.07784832296841</v>
      </c>
      <c r="E96" s="66">
        <f t="shared" si="4"/>
        <v>-70.510999999999967</v>
      </c>
      <c r="F96" s="67">
        <f t="shared" si="5"/>
        <v>-7.5124480890632894E-2</v>
      </c>
      <c r="G96" s="71">
        <f>'NEGD Commercial'!AG94</f>
        <v>10</v>
      </c>
      <c r="H96" s="68">
        <f t="shared" si="6"/>
        <v>1.0084711577248891E-3</v>
      </c>
      <c r="I96" s="68">
        <f t="shared" si="7"/>
        <v>0.87384025816861666</v>
      </c>
    </row>
    <row r="97" spans="2:9" x14ac:dyDescent="0.2">
      <c r="B97" s="71">
        <f>'NEGD Commercial'!AE95</f>
        <v>1459</v>
      </c>
      <c r="C97" s="65">
        <f>IF('NEGD Large Com NonWin'!B97&gt;80,80*(Rates!$K$9+Rates!$K$14)+('NEGD Large Com NonWin'!B97-80)*(Rates!$K$9+Rates!$K$17),'NEGD Large Com NonWin'!B97*(Rates!$K$9+Rates!$K$14))+Rates!$K$19+SUM(Rates!$K$21:$K$27)</f>
        <v>949.73218186463578</v>
      </c>
      <c r="D97" s="65">
        <f>IF('NEGD Large Com NonWin'!B97&gt;40,40*(Rates!$L$9+Rates!$L$14)+('NEGD Large Com NonWin'!B97-40)*(Rates!$L$9+Rates!$L$17),'NEGD Large Com NonWin'!B97*(Rates!$L$9+Rates!$L$14))+Rates!$L$19+Rates!$L$22+Rates!$L$23</f>
        <v>879.54518186463577</v>
      </c>
      <c r="E97" s="66">
        <f t="shared" si="4"/>
        <v>-70.187000000000012</v>
      </c>
      <c r="F97" s="67">
        <f t="shared" si="5"/>
        <v>-7.390188659522931E-2</v>
      </c>
      <c r="G97" s="71">
        <f>'NEGD Commercial'!AG95</f>
        <v>20</v>
      </c>
      <c r="H97" s="68">
        <f t="shared" si="6"/>
        <v>2.0169423154497781E-3</v>
      </c>
      <c r="I97" s="68">
        <f t="shared" si="7"/>
        <v>0.87585720048406646</v>
      </c>
    </row>
    <row r="98" spans="2:9" x14ac:dyDescent="0.2">
      <c r="B98" s="71">
        <f>'NEGD Commercial'!AE96</f>
        <v>1479</v>
      </c>
      <c r="C98" s="65">
        <f>IF('NEGD Large Com NonWin'!B98&gt;80,80*(Rates!$K$9+Rates!$K$14)+('NEGD Large Com NonWin'!B98-80)*(Rates!$K$9+Rates!$K$17),'NEGD Large Com NonWin'!B98*(Rates!$K$9+Rates!$K$14))+Rates!$K$19+SUM(Rates!$K$21:$K$27)</f>
        <v>960.87551540630318</v>
      </c>
      <c r="D98" s="65">
        <f>IF('NEGD Large Com NonWin'!B98&gt;40,40*(Rates!$L$9+Rates!$L$14)+('NEGD Large Com NonWin'!B98-40)*(Rates!$L$9+Rates!$L$17),'NEGD Large Com NonWin'!B98*(Rates!$L$9+Rates!$L$14))+Rates!$L$19+Rates!$L$22+Rates!$L$23</f>
        <v>891.01251540630312</v>
      </c>
      <c r="E98" s="66">
        <f t="shared" si="4"/>
        <v>-69.863000000000056</v>
      </c>
      <c r="F98" s="67">
        <f t="shared" si="5"/>
        <v>-7.2707649305080599E-2</v>
      </c>
      <c r="G98" s="71">
        <f>'NEGD Commercial'!AG96</f>
        <v>23</v>
      </c>
      <c r="H98" s="68">
        <f t="shared" si="6"/>
        <v>2.319483662767245E-3</v>
      </c>
      <c r="I98" s="68">
        <f t="shared" si="7"/>
        <v>0.8781766841468337</v>
      </c>
    </row>
    <row r="99" spans="2:9" x14ac:dyDescent="0.2">
      <c r="B99" s="71">
        <f>'NEGD Commercial'!AE97</f>
        <v>1499</v>
      </c>
      <c r="C99" s="65">
        <f>IF('NEGD Large Com NonWin'!B99&gt;80,80*(Rates!$K$9+Rates!$K$14)+('NEGD Large Com NonWin'!B99-80)*(Rates!$K$9+Rates!$K$17),'NEGD Large Com NonWin'!B99*(Rates!$K$9+Rates!$K$14))+Rates!$K$19+SUM(Rates!$K$21:$K$27)</f>
        <v>972.01884894797058</v>
      </c>
      <c r="D99" s="65">
        <f>IF('NEGD Large Com NonWin'!B99&gt;40,40*(Rates!$L$9+Rates!$L$14)+('NEGD Large Com NonWin'!B99-40)*(Rates!$L$9+Rates!$L$17),'NEGD Large Com NonWin'!B99*(Rates!$L$9+Rates!$L$14))+Rates!$L$19+Rates!$L$22+Rates!$L$23</f>
        <v>902.47984894797048</v>
      </c>
      <c r="E99" s="66">
        <f t="shared" si="4"/>
        <v>-69.539000000000101</v>
      </c>
      <c r="F99" s="67">
        <f t="shared" si="5"/>
        <v>-7.1540793756482313E-2</v>
      </c>
      <c r="G99" s="71">
        <f>'NEGD Commercial'!AG97</f>
        <v>13</v>
      </c>
      <c r="H99" s="68">
        <f t="shared" si="6"/>
        <v>1.3110125050423559E-3</v>
      </c>
      <c r="I99" s="68">
        <f t="shared" si="7"/>
        <v>0.87948769665187609</v>
      </c>
    </row>
    <row r="100" spans="2:9" x14ac:dyDescent="0.2">
      <c r="B100" s="71">
        <f>'NEGD Commercial'!AE98</f>
        <v>1519</v>
      </c>
      <c r="C100" s="65">
        <f>IF('NEGD Large Com NonWin'!B100&gt;80,80*(Rates!$K$9+Rates!$K$14)+('NEGD Large Com NonWin'!B100-80)*(Rates!$K$9+Rates!$K$17),'NEGD Large Com NonWin'!B100*(Rates!$K$9+Rates!$K$14))+Rates!$K$19+SUM(Rates!$K$21:$K$27)</f>
        <v>983.16218248963798</v>
      </c>
      <c r="D100" s="65">
        <f>IF('NEGD Large Com NonWin'!B100&gt;40,40*(Rates!$L$9+Rates!$L$14)+('NEGD Large Com NonWin'!B100-40)*(Rates!$L$9+Rates!$L$17),'NEGD Large Com NonWin'!B100*(Rates!$L$9+Rates!$L$14))+Rates!$L$19+Rates!$L$22+Rates!$L$23</f>
        <v>913.94718248963795</v>
      </c>
      <c r="E100" s="66">
        <f t="shared" si="4"/>
        <v>-69.215000000000032</v>
      </c>
      <c r="F100" s="67">
        <f t="shared" si="5"/>
        <v>-7.0400388900973138E-2</v>
      </c>
      <c r="G100" s="71">
        <f>'NEGD Commercial'!AG98</f>
        <v>14</v>
      </c>
      <c r="H100" s="68">
        <f t="shared" si="6"/>
        <v>1.4118596208148447E-3</v>
      </c>
      <c r="I100" s="68">
        <f t="shared" si="7"/>
        <v>0.8808995562726909</v>
      </c>
    </row>
    <row r="101" spans="2:9" x14ac:dyDescent="0.2">
      <c r="B101" s="71">
        <f>'NEGD Commercial'!AE99</f>
        <v>1539</v>
      </c>
      <c r="C101" s="65">
        <f>IF('NEGD Large Com NonWin'!B101&gt;80,80*(Rates!$K$9+Rates!$K$14)+('NEGD Large Com NonWin'!B101-80)*(Rates!$K$9+Rates!$K$17),'NEGD Large Com NonWin'!B101*(Rates!$K$9+Rates!$K$14))+Rates!$K$19+SUM(Rates!$K$21:$K$27)</f>
        <v>994.30551603130539</v>
      </c>
      <c r="D101" s="65">
        <f>IF('NEGD Large Com NonWin'!B101&gt;40,40*(Rates!$L$9+Rates!$L$14)+('NEGD Large Com NonWin'!B101-40)*(Rates!$L$9+Rates!$L$17),'NEGD Large Com NonWin'!B101*(Rates!$L$9+Rates!$L$14))+Rates!$L$19+Rates!$L$22+Rates!$L$23</f>
        <v>925.41451603130531</v>
      </c>
      <c r="E101" s="66">
        <f t="shared" si="4"/>
        <v>-68.891000000000076</v>
      </c>
      <c r="F101" s="67">
        <f t="shared" si="5"/>
        <v>-6.9285545427700379E-2</v>
      </c>
      <c r="G101" s="71">
        <f>'NEGD Commercial'!AG99</f>
        <v>16</v>
      </c>
      <c r="H101" s="68">
        <f t="shared" si="6"/>
        <v>1.6135538523598225E-3</v>
      </c>
      <c r="I101" s="68">
        <f t="shared" si="7"/>
        <v>0.88251311012505074</v>
      </c>
    </row>
    <row r="102" spans="2:9" x14ac:dyDescent="0.2">
      <c r="B102" s="71">
        <f>'NEGD Commercial'!AE100</f>
        <v>1559</v>
      </c>
      <c r="C102" s="65">
        <f>IF('NEGD Large Com NonWin'!B102&gt;80,80*(Rates!$K$9+Rates!$K$14)+('NEGD Large Com NonWin'!B102-80)*(Rates!$K$9+Rates!$K$17),'NEGD Large Com NonWin'!B102*(Rates!$K$9+Rates!$K$14))+Rates!$K$19+SUM(Rates!$K$21:$K$27)</f>
        <v>1005.4488495729727</v>
      </c>
      <c r="D102" s="65">
        <f>IF('NEGD Large Com NonWin'!B102&gt;40,40*(Rates!$L$9+Rates!$L$14)+('NEGD Large Com NonWin'!B102-40)*(Rates!$L$9+Rates!$L$17),'NEGD Large Com NonWin'!B102*(Rates!$L$9+Rates!$L$14))+Rates!$L$19+Rates!$L$22+Rates!$L$23</f>
        <v>936.88184957297267</v>
      </c>
      <c r="E102" s="66">
        <f t="shared" si="4"/>
        <v>-68.567000000000007</v>
      </c>
      <c r="F102" s="67">
        <f t="shared" si="5"/>
        <v>-6.8195413450541337E-2</v>
      </c>
      <c r="G102" s="71">
        <f>'NEGD Commercial'!AG100</f>
        <v>15</v>
      </c>
      <c r="H102" s="68">
        <f t="shared" si="6"/>
        <v>1.5127067365873336E-3</v>
      </c>
      <c r="I102" s="68">
        <f t="shared" si="7"/>
        <v>0.88402581686163806</v>
      </c>
    </row>
    <row r="103" spans="2:9" x14ac:dyDescent="0.2">
      <c r="B103" s="71">
        <f>'NEGD Commercial'!AE101</f>
        <v>1579</v>
      </c>
      <c r="C103" s="65">
        <f>IF('NEGD Large Com NonWin'!B103&gt;80,80*(Rates!$K$9+Rates!$K$14)+('NEGD Large Com NonWin'!B103-80)*(Rates!$K$9+Rates!$K$17),'NEGD Large Com NonWin'!B103*(Rates!$K$9+Rates!$K$14))+Rates!$K$19+SUM(Rates!$K$21:$K$27)</f>
        <v>1016.5921831146401</v>
      </c>
      <c r="D103" s="65">
        <f>IF('NEGD Large Com NonWin'!B103&gt;40,40*(Rates!$L$9+Rates!$L$14)+('NEGD Large Com NonWin'!B103-40)*(Rates!$L$9+Rates!$L$17),'NEGD Large Com NonWin'!B103*(Rates!$L$9+Rates!$L$14))+Rates!$L$19+Rates!$L$22+Rates!$L$23</f>
        <v>948.34918311464003</v>
      </c>
      <c r="E103" s="66">
        <f t="shared" si="4"/>
        <v>-68.243000000000052</v>
      </c>
      <c r="F103" s="67">
        <f t="shared" si="5"/>
        <v>-6.7129180347341263E-2</v>
      </c>
      <c r="G103" s="71">
        <f>'NEGD Commercial'!AG101</f>
        <v>24</v>
      </c>
      <c r="H103" s="68">
        <f t="shared" si="6"/>
        <v>2.4203307785397336E-3</v>
      </c>
      <c r="I103" s="68">
        <f t="shared" si="7"/>
        <v>0.88644614764017782</v>
      </c>
    </row>
    <row r="104" spans="2:9" x14ac:dyDescent="0.2">
      <c r="B104" s="71">
        <f>'NEGD Commercial'!AE102</f>
        <v>1599</v>
      </c>
      <c r="C104" s="65">
        <f>IF('NEGD Large Com NonWin'!B104&gt;80,80*(Rates!$K$9+Rates!$K$14)+('NEGD Large Com NonWin'!B104-80)*(Rates!$K$9+Rates!$K$17),'NEGD Large Com NonWin'!B104*(Rates!$K$9+Rates!$K$14))+Rates!$K$19+SUM(Rates!$K$21:$K$27)</f>
        <v>1027.7355166563075</v>
      </c>
      <c r="D104" s="65">
        <f>IF('NEGD Large Com NonWin'!B104&gt;40,40*(Rates!$L$9+Rates!$L$14)+('NEGD Large Com NonWin'!B104-40)*(Rates!$L$9+Rates!$L$17),'NEGD Large Com NonWin'!B104*(Rates!$L$9+Rates!$L$14))+Rates!$L$19+Rates!$L$22+Rates!$L$23</f>
        <v>959.8165166563075</v>
      </c>
      <c r="E104" s="66">
        <f t="shared" si="4"/>
        <v>-67.918999999999983</v>
      </c>
      <c r="F104" s="67">
        <f t="shared" si="5"/>
        <v>-6.6086068739719603E-2</v>
      </c>
      <c r="G104" s="71">
        <f>'NEGD Commercial'!AG102</f>
        <v>13</v>
      </c>
      <c r="H104" s="68">
        <f t="shared" si="6"/>
        <v>1.3110125050423559E-3</v>
      </c>
      <c r="I104" s="68">
        <f t="shared" si="7"/>
        <v>0.88775716014522021</v>
      </c>
    </row>
    <row r="105" spans="2:9" x14ac:dyDescent="0.2">
      <c r="B105" s="71">
        <f>'NEGD Commercial'!AE103</f>
        <v>1619</v>
      </c>
      <c r="C105" s="65">
        <f>IF('NEGD Large Com NonWin'!B105&gt;80,80*(Rates!$K$9+Rates!$K$14)+('NEGD Large Com NonWin'!B105-80)*(Rates!$K$9+Rates!$K$17),'NEGD Large Com NonWin'!B105*(Rates!$K$9+Rates!$K$14))+Rates!$K$19+SUM(Rates!$K$21:$K$27)</f>
        <v>1038.8788501979748</v>
      </c>
      <c r="D105" s="65">
        <f>IF('NEGD Large Com NonWin'!B105&gt;40,40*(Rates!$L$9+Rates!$L$14)+('NEGD Large Com NonWin'!B105-40)*(Rates!$L$9+Rates!$L$17),'NEGD Large Com NonWin'!B105*(Rates!$L$9+Rates!$L$14))+Rates!$L$19+Rates!$L$22+Rates!$L$23</f>
        <v>971.28385019797486</v>
      </c>
      <c r="E105" s="66">
        <f t="shared" si="4"/>
        <v>-67.594999999999914</v>
      </c>
      <c r="F105" s="67">
        <f t="shared" si="5"/>
        <v>-6.5065334602892932E-2</v>
      </c>
      <c r="G105" s="71">
        <f>'NEGD Commercial'!AG103</f>
        <v>12</v>
      </c>
      <c r="H105" s="68">
        <f t="shared" si="6"/>
        <v>1.2101653892698668E-3</v>
      </c>
      <c r="I105" s="68">
        <f t="shared" si="7"/>
        <v>0.88896732553449009</v>
      </c>
    </row>
    <row r="106" spans="2:9" x14ac:dyDescent="0.2">
      <c r="B106" s="71">
        <f>'NEGD Commercial'!AE104</f>
        <v>1639</v>
      </c>
      <c r="C106" s="65">
        <f>IF('NEGD Large Com NonWin'!B106&gt;80,80*(Rates!$K$9+Rates!$K$14)+('NEGD Large Com NonWin'!B106-80)*(Rates!$K$9+Rates!$K$17),'NEGD Large Com NonWin'!B106*(Rates!$K$9+Rates!$K$14))+Rates!$K$19+SUM(Rates!$K$21:$K$27)</f>
        <v>1050.0221837396423</v>
      </c>
      <c r="D106" s="65">
        <f>IF('NEGD Large Com NonWin'!B106&gt;40,40*(Rates!$L$9+Rates!$L$14)+('NEGD Large Com NonWin'!B106-40)*(Rates!$L$9+Rates!$L$17),'NEGD Large Com NonWin'!B106*(Rates!$L$9+Rates!$L$14))+Rates!$L$19+Rates!$L$22+Rates!$L$23</f>
        <v>982.75118373964222</v>
      </c>
      <c r="E106" s="66">
        <f t="shared" si="4"/>
        <v>-67.271000000000072</v>
      </c>
      <c r="F106" s="67">
        <f t="shared" si="5"/>
        <v>-6.4066265495853772E-2</v>
      </c>
      <c r="G106" s="71">
        <f>'NEGD Commercial'!AG104</f>
        <v>19</v>
      </c>
      <c r="H106" s="68">
        <f t="shared" si="6"/>
        <v>1.9160951996772893E-3</v>
      </c>
      <c r="I106" s="68">
        <f t="shared" si="7"/>
        <v>0.89088342073416737</v>
      </c>
    </row>
    <row r="107" spans="2:9" x14ac:dyDescent="0.2">
      <c r="B107" s="71">
        <f>'NEGD Commercial'!AE105</f>
        <v>1659</v>
      </c>
      <c r="C107" s="65">
        <f>IF('NEGD Large Com NonWin'!B107&gt;80,80*(Rates!$K$9+Rates!$K$14)+('NEGD Large Com NonWin'!B107-80)*(Rates!$K$9+Rates!$K$17),'NEGD Large Com NonWin'!B107*(Rates!$K$9+Rates!$K$14))+Rates!$K$19+SUM(Rates!$K$21:$K$27)</f>
        <v>1061.1655172813096</v>
      </c>
      <c r="D107" s="65">
        <f>IF('NEGD Large Com NonWin'!B107&gt;40,40*(Rates!$L$9+Rates!$L$14)+('NEGD Large Com NonWin'!B107-40)*(Rates!$L$9+Rates!$L$17),'NEGD Large Com NonWin'!B107*(Rates!$L$9+Rates!$L$14))+Rates!$L$19+Rates!$L$22+Rates!$L$23</f>
        <v>994.21851728130957</v>
      </c>
      <c r="E107" s="66">
        <f t="shared" si="4"/>
        <v>-66.947000000000003</v>
      </c>
      <c r="F107" s="67">
        <f t="shared" si="5"/>
        <v>-6.3088178903058623E-2</v>
      </c>
      <c r="G107" s="71">
        <f>'NEGD Commercial'!AG105</f>
        <v>10</v>
      </c>
      <c r="H107" s="68">
        <f t="shared" si="6"/>
        <v>1.0084711577248891E-3</v>
      </c>
      <c r="I107" s="68">
        <f t="shared" si="7"/>
        <v>0.89189189189189222</v>
      </c>
    </row>
    <row r="108" spans="2:9" x14ac:dyDescent="0.2">
      <c r="B108" s="71">
        <f>'NEGD Commercial'!AE106</f>
        <v>1679</v>
      </c>
      <c r="C108" s="65">
        <f>IF('NEGD Large Com NonWin'!B108&gt;80,80*(Rates!$K$9+Rates!$K$14)+('NEGD Large Com NonWin'!B108-80)*(Rates!$K$9+Rates!$K$17),'NEGD Large Com NonWin'!B108*(Rates!$K$9+Rates!$K$14))+Rates!$K$19+SUM(Rates!$K$21:$K$27)</f>
        <v>1072.3088508229771</v>
      </c>
      <c r="D108" s="65">
        <f>IF('NEGD Large Com NonWin'!B108&gt;40,40*(Rates!$L$9+Rates!$L$14)+('NEGD Large Com NonWin'!B108-40)*(Rates!$L$9+Rates!$L$17),'NEGD Large Com NonWin'!B108*(Rates!$L$9+Rates!$L$14))+Rates!$L$19+Rates!$L$22+Rates!$L$23</f>
        <v>1005.685850822977</v>
      </c>
      <c r="E108" s="66">
        <f t="shared" si="4"/>
        <v>-66.623000000000047</v>
      </c>
      <c r="F108" s="67">
        <f t="shared" si="5"/>
        <v>-6.2130420679516109E-2</v>
      </c>
      <c r="G108" s="71">
        <f>'NEGD Commercial'!AG106</f>
        <v>16</v>
      </c>
      <c r="H108" s="68">
        <f t="shared" si="6"/>
        <v>1.6135538523598225E-3</v>
      </c>
      <c r="I108" s="68">
        <f t="shared" si="7"/>
        <v>0.89350544574425206</v>
      </c>
    </row>
    <row r="109" spans="2:9" x14ac:dyDescent="0.2">
      <c r="B109" s="71">
        <f>'NEGD Commercial'!AE107</f>
        <v>1699</v>
      </c>
      <c r="C109" s="65">
        <f>IF('NEGD Large Com NonWin'!B109&gt;80,80*(Rates!$K$9+Rates!$K$14)+('NEGD Large Com NonWin'!B109-80)*(Rates!$K$9+Rates!$K$17),'NEGD Large Com NonWin'!B109*(Rates!$K$9+Rates!$K$14))+Rates!$K$19+SUM(Rates!$K$21:$K$27)</f>
        <v>1083.4521843646444</v>
      </c>
      <c r="D109" s="65">
        <f>IF('NEGD Large Com NonWin'!B109&gt;40,40*(Rates!$L$9+Rates!$L$14)+('NEGD Large Com NonWin'!B109-40)*(Rates!$L$9+Rates!$L$17),'NEGD Large Com NonWin'!B109*(Rates!$L$9+Rates!$L$14))+Rates!$L$19+Rates!$L$22+Rates!$L$23</f>
        <v>1017.1531843646444</v>
      </c>
      <c r="E109" s="66">
        <f t="shared" si="4"/>
        <v>-66.298999999999978</v>
      </c>
      <c r="F109" s="67">
        <f t="shared" si="5"/>
        <v>-6.1192363591826518E-2</v>
      </c>
      <c r="G109" s="71">
        <f>'NEGD Commercial'!AG107</f>
        <v>19</v>
      </c>
      <c r="H109" s="68">
        <f t="shared" si="6"/>
        <v>1.9160951996772893E-3</v>
      </c>
      <c r="I109" s="68">
        <f t="shared" si="7"/>
        <v>0.89542154094392934</v>
      </c>
    </row>
    <row r="110" spans="2:9" x14ac:dyDescent="0.2">
      <c r="B110" s="71">
        <f>'NEGD Commercial'!AE108</f>
        <v>1719</v>
      </c>
      <c r="C110" s="65">
        <f>IF('NEGD Large Com NonWin'!B110&gt;80,80*(Rates!$K$9+Rates!$K$14)+('NEGD Large Com NonWin'!B110-80)*(Rates!$K$9+Rates!$K$17),'NEGD Large Com NonWin'!B110*(Rates!$K$9+Rates!$K$14))+Rates!$K$19+SUM(Rates!$K$21:$K$27)</f>
        <v>1094.5955179063119</v>
      </c>
      <c r="D110" s="65">
        <f>IF('NEGD Large Com NonWin'!B110&gt;40,40*(Rates!$L$9+Rates!$L$14)+('NEGD Large Com NonWin'!B110-40)*(Rates!$L$9+Rates!$L$17),'NEGD Large Com NonWin'!B110*(Rates!$L$9+Rates!$L$14))+Rates!$L$19+Rates!$L$22+Rates!$L$23</f>
        <v>1028.6205179063118</v>
      </c>
      <c r="E110" s="66">
        <f t="shared" si="4"/>
        <v>-65.975000000000136</v>
      </c>
      <c r="F110" s="67">
        <f t="shared" si="5"/>
        <v>-6.0273405948339576E-2</v>
      </c>
      <c r="G110" s="71">
        <f>'NEGD Commercial'!AG108</f>
        <v>16</v>
      </c>
      <c r="H110" s="68">
        <f t="shared" si="6"/>
        <v>1.6135538523598225E-3</v>
      </c>
      <c r="I110" s="68">
        <f t="shared" si="7"/>
        <v>0.89703509479628918</v>
      </c>
    </row>
    <row r="111" spans="2:9" x14ac:dyDescent="0.2">
      <c r="B111" s="71">
        <f>'NEGD Commercial'!AE109</f>
        <v>1739</v>
      </c>
      <c r="C111" s="65">
        <f>IF('NEGD Large Com NonWin'!B111&gt;80,80*(Rates!$K$9+Rates!$K$14)+('NEGD Large Com NonWin'!B111-80)*(Rates!$K$9+Rates!$K$17),'NEGD Large Com NonWin'!B111*(Rates!$K$9+Rates!$K$14))+Rates!$K$19+SUM(Rates!$K$21:$K$27)</f>
        <v>1105.7388514479792</v>
      </c>
      <c r="D111" s="65">
        <f>IF('NEGD Large Com NonWin'!B111&gt;40,40*(Rates!$L$9+Rates!$L$14)+('NEGD Large Com NonWin'!B111-40)*(Rates!$L$9+Rates!$L$17),'NEGD Large Com NonWin'!B111*(Rates!$L$9+Rates!$L$14))+Rates!$L$19+Rates!$L$22+Rates!$L$23</f>
        <v>1040.0878514479791</v>
      </c>
      <c r="E111" s="66">
        <f t="shared" si="4"/>
        <v>-65.651000000000067</v>
      </c>
      <c r="F111" s="67">
        <f t="shared" si="5"/>
        <v>-5.9372970312139471E-2</v>
      </c>
      <c r="G111" s="71">
        <f>'NEGD Commercial'!AG109</f>
        <v>12</v>
      </c>
      <c r="H111" s="68">
        <f t="shared" si="6"/>
        <v>1.2101653892698668E-3</v>
      </c>
      <c r="I111" s="68">
        <f t="shared" si="7"/>
        <v>0.89824526018555906</v>
      </c>
    </row>
    <row r="112" spans="2:9" x14ac:dyDescent="0.2">
      <c r="B112" s="71">
        <f>'NEGD Commercial'!AE110</f>
        <v>1759</v>
      </c>
      <c r="C112" s="65">
        <f>IF('NEGD Large Com NonWin'!B112&gt;80,80*(Rates!$K$9+Rates!$K$14)+('NEGD Large Com NonWin'!B112-80)*(Rates!$K$9+Rates!$K$17),'NEGD Large Com NonWin'!B112*(Rates!$K$9+Rates!$K$14))+Rates!$K$19+SUM(Rates!$K$21:$K$27)</f>
        <v>1116.8821849896467</v>
      </c>
      <c r="D112" s="65">
        <f>IF('NEGD Large Com NonWin'!B112&gt;40,40*(Rates!$L$9+Rates!$L$14)+('NEGD Large Com NonWin'!B112-40)*(Rates!$L$9+Rates!$L$17),'NEGD Large Com NonWin'!B112*(Rates!$L$9+Rates!$L$14))+Rates!$L$19+Rates!$L$22+Rates!$L$23</f>
        <v>1051.5551849896467</v>
      </c>
      <c r="E112" s="66">
        <f t="shared" si="4"/>
        <v>-65.326999999999998</v>
      </c>
      <c r="F112" s="67">
        <f t="shared" si="5"/>
        <v>-5.8490502291076982E-2</v>
      </c>
      <c r="G112" s="71">
        <f>'NEGD Commercial'!AG110</f>
        <v>7</v>
      </c>
      <c r="H112" s="68">
        <f t="shared" si="6"/>
        <v>7.0592981040742237E-4</v>
      </c>
      <c r="I112" s="68">
        <f t="shared" si="7"/>
        <v>0.89895118999596646</v>
      </c>
    </row>
    <row r="113" spans="2:9" x14ac:dyDescent="0.2">
      <c r="B113" s="71">
        <f>'NEGD Commercial'!AE111</f>
        <v>1779</v>
      </c>
      <c r="C113" s="65">
        <f>IF('NEGD Large Com NonWin'!B113&gt;80,80*(Rates!$K$9+Rates!$K$14)+('NEGD Large Com NonWin'!B113-80)*(Rates!$K$9+Rates!$K$17),'NEGD Large Com NonWin'!B113*(Rates!$K$9+Rates!$K$14))+Rates!$K$19+SUM(Rates!$K$21:$K$27)</f>
        <v>1128.025518531314</v>
      </c>
      <c r="D113" s="65">
        <f>IF('NEGD Large Com NonWin'!B113&gt;40,40*(Rates!$L$9+Rates!$L$14)+('NEGD Large Com NonWin'!B113-40)*(Rates!$L$9+Rates!$L$17),'NEGD Large Com NonWin'!B113*(Rates!$L$9+Rates!$L$14))+Rates!$L$19+Rates!$L$22+Rates!$L$23</f>
        <v>1063.0225185313141</v>
      </c>
      <c r="E113" s="66">
        <f t="shared" si="4"/>
        <v>-65.002999999999929</v>
      </c>
      <c r="F113" s="67">
        <f t="shared" si="5"/>
        <v>-5.7625469399516467E-2</v>
      </c>
      <c r="G113" s="71">
        <f>'NEGD Commercial'!AG111</f>
        <v>12</v>
      </c>
      <c r="H113" s="68">
        <f t="shared" si="6"/>
        <v>1.2101653892698668E-3</v>
      </c>
      <c r="I113" s="68">
        <f t="shared" si="7"/>
        <v>0.90016135538523634</v>
      </c>
    </row>
    <row r="114" spans="2:9" x14ac:dyDescent="0.2">
      <c r="B114" s="71">
        <f>'NEGD Commercial'!AE112</f>
        <v>1799</v>
      </c>
      <c r="C114" s="65">
        <f>IF('NEGD Large Com NonWin'!B114&gt;80,80*(Rates!$K$9+Rates!$K$14)+('NEGD Large Com NonWin'!B114-80)*(Rates!$K$9+Rates!$K$17),'NEGD Large Com NonWin'!B114*(Rates!$K$9+Rates!$K$14))+Rates!$K$19+SUM(Rates!$K$21:$K$27)</f>
        <v>1139.1688520729815</v>
      </c>
      <c r="D114" s="65">
        <f>IF('NEGD Large Com NonWin'!B114&gt;40,40*(Rates!$L$9+Rates!$L$14)+('NEGD Large Com NonWin'!B114-40)*(Rates!$L$9+Rates!$L$17),'NEGD Large Com NonWin'!B114*(Rates!$L$9+Rates!$L$14))+Rates!$L$19+Rates!$L$22+Rates!$L$23</f>
        <v>1074.4898520729814</v>
      </c>
      <c r="E114" s="66">
        <f t="shared" si="4"/>
        <v>-64.679000000000087</v>
      </c>
      <c r="F114" s="67">
        <f t="shared" si="5"/>
        <v>-5.6777359986890152E-2</v>
      </c>
      <c r="G114" s="71">
        <f>'NEGD Commercial'!AG112</f>
        <v>10</v>
      </c>
      <c r="H114" s="68">
        <f t="shared" si="6"/>
        <v>1.0084711577248891E-3</v>
      </c>
      <c r="I114" s="68">
        <f t="shared" si="7"/>
        <v>0.90116982654296118</v>
      </c>
    </row>
    <row r="115" spans="2:9" x14ac:dyDescent="0.2">
      <c r="B115" s="71">
        <f>'NEGD Commercial'!AE113</f>
        <v>1819</v>
      </c>
      <c r="C115" s="65">
        <f>IF('NEGD Large Com NonWin'!B115&gt;80,80*(Rates!$K$9+Rates!$K$14)+('NEGD Large Com NonWin'!B115-80)*(Rates!$K$9+Rates!$K$17),'NEGD Large Com NonWin'!B115*(Rates!$K$9+Rates!$K$14))+Rates!$K$19+SUM(Rates!$K$21:$K$27)</f>
        <v>1150.312185614649</v>
      </c>
      <c r="D115" s="65">
        <f>IF('NEGD Large Com NonWin'!B115&gt;40,40*(Rates!$L$9+Rates!$L$14)+('NEGD Large Com NonWin'!B115-40)*(Rates!$L$9+Rates!$L$17),'NEGD Large Com NonWin'!B115*(Rates!$L$9+Rates!$L$14))+Rates!$L$19+Rates!$L$22+Rates!$L$23</f>
        <v>1085.9571856146488</v>
      </c>
      <c r="E115" s="66">
        <f t="shared" si="4"/>
        <v>-64.355000000000246</v>
      </c>
      <c r="F115" s="67">
        <f t="shared" si="5"/>
        <v>-5.5945682228527631E-2</v>
      </c>
      <c r="G115" s="71">
        <f>'NEGD Commercial'!AG113</f>
        <v>7</v>
      </c>
      <c r="H115" s="68">
        <f t="shared" si="6"/>
        <v>7.0592981040742237E-4</v>
      </c>
      <c r="I115" s="68">
        <f t="shared" si="7"/>
        <v>0.90187575635336859</v>
      </c>
    </row>
    <row r="116" spans="2:9" x14ac:dyDescent="0.2">
      <c r="B116" s="71">
        <f>'NEGD Commercial'!AE114</f>
        <v>1839</v>
      </c>
      <c r="C116" s="65">
        <f>IF('NEGD Large Com NonWin'!B116&gt;80,80*(Rates!$K$9+Rates!$K$14)+('NEGD Large Com NonWin'!B116-80)*(Rates!$K$9+Rates!$K$17),'NEGD Large Com NonWin'!B116*(Rates!$K$9+Rates!$K$14))+Rates!$K$19+SUM(Rates!$K$21:$K$27)</f>
        <v>1161.4555191563163</v>
      </c>
      <c r="D116" s="65">
        <f>IF('NEGD Large Com NonWin'!B116&gt;40,40*(Rates!$L$9+Rates!$L$14)+('NEGD Large Com NonWin'!B116-40)*(Rates!$L$9+Rates!$L$17),'NEGD Large Com NonWin'!B116*(Rates!$L$9+Rates!$L$14))+Rates!$L$19+Rates!$L$22+Rates!$L$23</f>
        <v>1097.4245191563161</v>
      </c>
      <c r="E116" s="66">
        <f t="shared" si="4"/>
        <v>-64.031000000000176</v>
      </c>
      <c r="F116" s="67">
        <f t="shared" si="5"/>
        <v>-5.5129963174579792E-2</v>
      </c>
      <c r="G116" s="71">
        <f>'NEGD Commercial'!AG114</f>
        <v>15</v>
      </c>
      <c r="H116" s="68">
        <f t="shared" si="6"/>
        <v>1.5127067365873336E-3</v>
      </c>
      <c r="I116" s="68">
        <f t="shared" si="7"/>
        <v>0.90338846308995591</v>
      </c>
    </row>
    <row r="117" spans="2:9" x14ac:dyDescent="0.2">
      <c r="B117" s="71">
        <f>'NEGD Commercial'!AE115</f>
        <v>1859</v>
      </c>
      <c r="C117" s="65">
        <f>IF('NEGD Large Com NonWin'!B117&gt;80,80*(Rates!$K$9+Rates!$K$14)+('NEGD Large Com NonWin'!B117-80)*(Rates!$K$9+Rates!$K$17),'NEGD Large Com NonWin'!B117*(Rates!$K$9+Rates!$K$14))+Rates!$K$19+SUM(Rates!$K$21:$K$27)</f>
        <v>1172.5988526979836</v>
      </c>
      <c r="D117" s="65">
        <f>IF('NEGD Large Com NonWin'!B117&gt;40,40*(Rates!$L$9+Rates!$L$14)+('NEGD Large Com NonWin'!B117-40)*(Rates!$L$9+Rates!$L$17),'NEGD Large Com NonWin'!B117*(Rates!$L$9+Rates!$L$14))+Rates!$L$19+Rates!$L$22+Rates!$L$23</f>
        <v>1108.8918526979835</v>
      </c>
      <c r="E117" s="66">
        <f t="shared" si="4"/>
        <v>-63.707000000000107</v>
      </c>
      <c r="F117" s="67">
        <f t="shared" si="5"/>
        <v>-5.4329747853171899E-2</v>
      </c>
      <c r="G117" s="71">
        <f>'NEGD Commercial'!AG115</f>
        <v>13</v>
      </c>
      <c r="H117" s="68">
        <f t="shared" si="6"/>
        <v>1.3110125050423559E-3</v>
      </c>
      <c r="I117" s="68">
        <f t="shared" si="7"/>
        <v>0.9046994755949983</v>
      </c>
    </row>
    <row r="118" spans="2:9" x14ac:dyDescent="0.2">
      <c r="B118" s="71">
        <f>'NEGD Commercial'!AE116</f>
        <v>1879</v>
      </c>
      <c r="C118" s="65">
        <f>IF('NEGD Large Com NonWin'!B118&gt;80,80*(Rates!$K$9+Rates!$K$14)+('NEGD Large Com NonWin'!B118-80)*(Rates!$K$9+Rates!$K$17),'NEGD Large Com NonWin'!B118*(Rates!$K$9+Rates!$K$14))+Rates!$K$19+SUM(Rates!$K$21:$K$27)</f>
        <v>1183.7421862396511</v>
      </c>
      <c r="D118" s="65">
        <f>IF('NEGD Large Com NonWin'!B118&gt;40,40*(Rates!$L$9+Rates!$L$14)+('NEGD Large Com NonWin'!B118-40)*(Rates!$L$9+Rates!$L$17),'NEGD Large Com NonWin'!B118*(Rates!$L$9+Rates!$L$14))+Rates!$L$19+Rates!$L$22+Rates!$L$23</f>
        <v>1120.3591862396511</v>
      </c>
      <c r="E118" s="66">
        <f t="shared" si="4"/>
        <v>-63.383000000000038</v>
      </c>
      <c r="F118" s="67">
        <f t="shared" si="5"/>
        <v>-5.3544598424211276E-2</v>
      </c>
      <c r="G118" s="71">
        <f>'NEGD Commercial'!AG116</f>
        <v>10</v>
      </c>
      <c r="H118" s="68">
        <f t="shared" si="6"/>
        <v>1.0084711577248891E-3</v>
      </c>
      <c r="I118" s="68">
        <f t="shared" si="7"/>
        <v>0.90570794675272315</v>
      </c>
    </row>
    <row r="119" spans="2:9" x14ac:dyDescent="0.2">
      <c r="B119" s="71">
        <f>'NEGD Commercial'!AE117</f>
        <v>1899</v>
      </c>
      <c r="C119" s="65">
        <f>IF('NEGD Large Com NonWin'!B119&gt;80,80*(Rates!$K$9+Rates!$K$14)+('NEGD Large Com NonWin'!B119-80)*(Rates!$K$9+Rates!$K$17),'NEGD Large Com NonWin'!B119*(Rates!$K$9+Rates!$K$14))+Rates!$K$19+SUM(Rates!$K$21:$K$27)</f>
        <v>1194.8855197813184</v>
      </c>
      <c r="D119" s="65">
        <f>IF('NEGD Large Com NonWin'!B119&gt;40,40*(Rates!$L$9+Rates!$L$14)+('NEGD Large Com NonWin'!B119-40)*(Rates!$L$9+Rates!$L$17),'NEGD Large Com NonWin'!B119*(Rates!$L$9+Rates!$L$14))+Rates!$L$19+Rates!$L$22+Rates!$L$23</f>
        <v>1131.8265197813184</v>
      </c>
      <c r="E119" s="66">
        <f t="shared" si="4"/>
        <v>-63.058999999999969</v>
      </c>
      <c r="F119" s="67">
        <f t="shared" si="5"/>
        <v>-5.277409338054468E-2</v>
      </c>
      <c r="G119" s="71">
        <f>'NEGD Commercial'!AG117</f>
        <v>14</v>
      </c>
      <c r="H119" s="68">
        <f t="shared" si="6"/>
        <v>1.4118596208148447E-3</v>
      </c>
      <c r="I119" s="68">
        <f t="shared" si="7"/>
        <v>0.90711980637353795</v>
      </c>
    </row>
    <row r="120" spans="2:9" x14ac:dyDescent="0.2">
      <c r="B120" s="71">
        <f>'NEGD Commercial'!AE118</f>
        <v>1919</v>
      </c>
      <c r="C120" s="65">
        <f>IF('NEGD Large Com NonWin'!B120&gt;80,80*(Rates!$K$9+Rates!$K$14)+('NEGD Large Com NonWin'!B120-80)*(Rates!$K$9+Rates!$K$17),'NEGD Large Com NonWin'!B120*(Rates!$K$9+Rates!$K$14))+Rates!$K$19+SUM(Rates!$K$21:$K$27)</f>
        <v>1206.0288533229857</v>
      </c>
      <c r="D120" s="65">
        <f>IF('NEGD Large Com NonWin'!B120&gt;40,40*(Rates!$L$9+Rates!$L$14)+('NEGD Large Com NonWin'!B120-40)*(Rates!$L$9+Rates!$L$17),'NEGD Large Com NonWin'!B120*(Rates!$L$9+Rates!$L$14))+Rates!$L$19+Rates!$L$22+Rates!$L$23</f>
        <v>1143.2938533229858</v>
      </c>
      <c r="E120" s="66">
        <f t="shared" si="4"/>
        <v>-62.7349999999999</v>
      </c>
      <c r="F120" s="67">
        <f t="shared" si="5"/>
        <v>-5.2017826793401674E-2</v>
      </c>
      <c r="G120" s="71">
        <f>'NEGD Commercial'!AG118</f>
        <v>9</v>
      </c>
      <c r="H120" s="68">
        <f t="shared" si="6"/>
        <v>9.0762404195240021E-4</v>
      </c>
      <c r="I120" s="68">
        <f t="shared" si="7"/>
        <v>0.90802743041549039</v>
      </c>
    </row>
    <row r="121" spans="2:9" x14ac:dyDescent="0.2">
      <c r="B121" s="71">
        <f>'NEGD Commercial'!AE119</f>
        <v>1939</v>
      </c>
      <c r="C121" s="65">
        <f>IF('NEGD Large Com NonWin'!B121&gt;80,80*(Rates!$K$9+Rates!$K$14)+('NEGD Large Com NonWin'!B121-80)*(Rates!$K$9+Rates!$K$17),'NEGD Large Com NonWin'!B121*(Rates!$K$9+Rates!$K$14))+Rates!$K$19+SUM(Rates!$K$21:$K$27)</f>
        <v>1217.1721868646532</v>
      </c>
      <c r="D121" s="65">
        <f>IF('NEGD Large Com NonWin'!B121&gt;40,40*(Rates!$L$9+Rates!$L$14)+('NEGD Large Com NonWin'!B121-40)*(Rates!$L$9+Rates!$L$17),'NEGD Large Com NonWin'!B121*(Rates!$L$9+Rates!$L$14))+Rates!$L$19+Rates!$L$22+Rates!$L$23</f>
        <v>1154.7611868646532</v>
      </c>
      <c r="E121" s="66">
        <f t="shared" si="4"/>
        <v>-62.411000000000058</v>
      </c>
      <c r="F121" s="67">
        <f t="shared" si="5"/>
        <v>-5.1275407599286539E-2</v>
      </c>
      <c r="G121" s="71">
        <f>'NEGD Commercial'!AG119</f>
        <v>9</v>
      </c>
      <c r="H121" s="68">
        <f t="shared" si="6"/>
        <v>9.0762404195240021E-4</v>
      </c>
      <c r="I121" s="68">
        <f t="shared" si="7"/>
        <v>0.90893505445744283</v>
      </c>
    </row>
    <row r="122" spans="2:9" x14ac:dyDescent="0.2">
      <c r="B122" s="71">
        <f>'NEGD Commercial'!AE120</f>
        <v>1959</v>
      </c>
      <c r="C122" s="65">
        <f>IF('NEGD Large Com NonWin'!B122&gt;80,80*(Rates!$K$9+Rates!$K$14)+('NEGD Large Com NonWin'!B122-80)*(Rates!$K$9+Rates!$K$17),'NEGD Large Com NonWin'!B122*(Rates!$K$9+Rates!$K$14))+Rates!$K$19+SUM(Rates!$K$21:$K$27)</f>
        <v>1228.3155204063205</v>
      </c>
      <c r="D122" s="65">
        <f>IF('NEGD Large Com NonWin'!B122&gt;40,40*(Rates!$L$9+Rates!$L$14)+('NEGD Large Com NonWin'!B122-40)*(Rates!$L$9+Rates!$L$17),'NEGD Large Com NonWin'!B122*(Rates!$L$9+Rates!$L$14))+Rates!$L$19+Rates!$L$22+Rates!$L$23</f>
        <v>1166.2285204063205</v>
      </c>
      <c r="E122" s="66">
        <f t="shared" si="4"/>
        <v>-62.086999999999989</v>
      </c>
      <c r="F122" s="67">
        <f t="shared" si="5"/>
        <v>-5.054645892568542E-2</v>
      </c>
      <c r="G122" s="71">
        <f>'NEGD Commercial'!AG120</f>
        <v>10</v>
      </c>
      <c r="H122" s="68">
        <f t="shared" si="6"/>
        <v>1.0084711577248891E-3</v>
      </c>
      <c r="I122" s="68">
        <f t="shared" si="7"/>
        <v>0.90994352561516767</v>
      </c>
    </row>
    <row r="123" spans="2:9" x14ac:dyDescent="0.2">
      <c r="B123" s="71">
        <f>'NEGD Commercial'!AE121</f>
        <v>1979</v>
      </c>
      <c r="C123" s="65">
        <f>IF('NEGD Large Com NonWin'!B123&gt;80,80*(Rates!$K$9+Rates!$K$14)+('NEGD Large Com NonWin'!B123-80)*(Rates!$K$9+Rates!$K$17),'NEGD Large Com NonWin'!B123*(Rates!$K$9+Rates!$K$14))+Rates!$K$19+SUM(Rates!$K$21:$K$27)</f>
        <v>1239.458853947988</v>
      </c>
      <c r="D123" s="65">
        <f>IF('NEGD Large Com NonWin'!B123&gt;40,40*(Rates!$L$9+Rates!$L$14)+('NEGD Large Com NonWin'!B123-40)*(Rates!$L$9+Rates!$L$17),'NEGD Large Com NonWin'!B123*(Rates!$L$9+Rates!$L$14))+Rates!$L$19+Rates!$L$22+Rates!$L$23</f>
        <v>1177.6958539479879</v>
      </c>
      <c r="E123" s="66">
        <f t="shared" si="4"/>
        <v>-61.763000000000147</v>
      </c>
      <c r="F123" s="67">
        <f t="shared" si="5"/>
        <v>-4.9830617453148582E-2</v>
      </c>
      <c r="G123" s="71">
        <f>'NEGD Commercial'!AG121</f>
        <v>7</v>
      </c>
      <c r="H123" s="68">
        <f t="shared" si="6"/>
        <v>7.0592981040742237E-4</v>
      </c>
      <c r="I123" s="68">
        <f t="shared" si="7"/>
        <v>0.91064945542557507</v>
      </c>
    </row>
    <row r="124" spans="2:9" x14ac:dyDescent="0.2">
      <c r="B124" s="71">
        <f>'NEGD Commercial'!AE122</f>
        <v>1999</v>
      </c>
      <c r="C124" s="65">
        <f>IF('NEGD Large Com NonWin'!B124&gt;80,80*(Rates!$K$9+Rates!$K$14)+('NEGD Large Com NonWin'!B124-80)*(Rates!$K$9+Rates!$K$17),'NEGD Large Com NonWin'!B124*(Rates!$K$9+Rates!$K$14))+Rates!$K$19+SUM(Rates!$K$21:$K$27)</f>
        <v>1250.6021874896553</v>
      </c>
      <c r="D124" s="65">
        <f>IF('NEGD Large Com NonWin'!B124&gt;40,40*(Rates!$L$9+Rates!$L$14)+('NEGD Large Com NonWin'!B124-40)*(Rates!$L$9+Rates!$L$17),'NEGD Large Com NonWin'!B124*(Rates!$L$9+Rates!$L$14))+Rates!$L$19+Rates!$L$22+Rates!$L$23</f>
        <v>1189.1631874896552</v>
      </c>
      <c r="E124" s="66">
        <f t="shared" si="4"/>
        <v>-61.439000000000078</v>
      </c>
      <c r="F124" s="67">
        <f t="shared" si="5"/>
        <v>-4.9127532811474701E-2</v>
      </c>
      <c r="G124" s="71">
        <f>'NEGD Commercial'!AG122</f>
        <v>8</v>
      </c>
      <c r="H124" s="68">
        <f t="shared" si="6"/>
        <v>8.0677692617991124E-4</v>
      </c>
      <c r="I124" s="68">
        <f t="shared" si="7"/>
        <v>0.91145623235175499</v>
      </c>
    </row>
    <row r="125" spans="2:9" x14ac:dyDescent="0.2">
      <c r="B125" s="71">
        <f>'NEGD Commercial'!AE123</f>
        <v>2019</v>
      </c>
      <c r="C125" s="65">
        <f>IF('NEGD Large Com NonWin'!B125&gt;80,80*(Rates!$K$9+Rates!$K$14)+('NEGD Large Com NonWin'!B125-80)*(Rates!$K$9+Rates!$K$17),'NEGD Large Com NonWin'!B125*(Rates!$K$9+Rates!$K$14))+Rates!$K$19+SUM(Rates!$K$21:$K$27)</f>
        <v>1261.7455210313228</v>
      </c>
      <c r="D125" s="65">
        <f>IF('NEGD Large Com NonWin'!B125&gt;40,40*(Rates!$L$9+Rates!$L$14)+('NEGD Large Com NonWin'!B125-40)*(Rates!$L$9+Rates!$L$17),'NEGD Large Com NonWin'!B125*(Rates!$L$9+Rates!$L$14))+Rates!$L$19+Rates!$L$22+Rates!$L$23</f>
        <v>1200.6305210313226</v>
      </c>
      <c r="E125" s="66">
        <f t="shared" si="4"/>
        <v>-61.115000000000236</v>
      </c>
      <c r="F125" s="67">
        <f t="shared" si="5"/>
        <v>-4.8436867007894104E-2</v>
      </c>
      <c r="G125" s="71">
        <f>'NEGD Commercial'!AG123</f>
        <v>14</v>
      </c>
      <c r="H125" s="68">
        <f t="shared" si="6"/>
        <v>1.4118596208148447E-3</v>
      </c>
      <c r="I125" s="68">
        <f t="shared" si="7"/>
        <v>0.9128680919725698</v>
      </c>
    </row>
    <row r="126" spans="2:9" x14ac:dyDescent="0.2">
      <c r="B126" s="71">
        <f>'NEGD Commercial'!AE124</f>
        <v>2039</v>
      </c>
      <c r="C126" s="65">
        <f>IF('NEGD Large Com NonWin'!B126&gt;80,80*(Rates!$K$9+Rates!$K$14)+('NEGD Large Com NonWin'!B126-80)*(Rates!$K$9+Rates!$K$17),'NEGD Large Com NonWin'!B126*(Rates!$K$9+Rates!$K$14))+Rates!$K$19+SUM(Rates!$K$21:$K$27)</f>
        <v>1272.8888545729901</v>
      </c>
      <c r="D126" s="65">
        <f>IF('NEGD Large Com NonWin'!B126&gt;40,40*(Rates!$L$9+Rates!$L$14)+('NEGD Large Com NonWin'!B126-40)*(Rates!$L$9+Rates!$L$17),'NEGD Large Com NonWin'!B126*(Rates!$L$9+Rates!$L$14))+Rates!$L$19+Rates!$L$22+Rates!$L$23</f>
        <v>1212.0978545729899</v>
      </c>
      <c r="E126" s="66">
        <f t="shared" si="4"/>
        <v>-60.791000000000167</v>
      </c>
      <c r="F126" s="67">
        <f t="shared" si="5"/>
        <v>-4.775829388528461E-2</v>
      </c>
      <c r="G126" s="71">
        <f>'NEGD Commercial'!AG124</f>
        <v>12</v>
      </c>
      <c r="H126" s="68">
        <f t="shared" si="6"/>
        <v>1.2101653892698668E-3</v>
      </c>
      <c r="I126" s="68">
        <f t="shared" si="7"/>
        <v>0.91407825736183967</v>
      </c>
    </row>
    <row r="127" spans="2:9" x14ac:dyDescent="0.2">
      <c r="B127" s="71">
        <f>'NEGD Commercial'!AE125</f>
        <v>2059</v>
      </c>
      <c r="C127" s="65">
        <f>IF('NEGD Large Com NonWin'!B127&gt;80,80*(Rates!$K$9+Rates!$K$14)+('NEGD Large Com NonWin'!B127-80)*(Rates!$K$9+Rates!$K$17),'NEGD Large Com NonWin'!B127*(Rates!$K$9+Rates!$K$14))+Rates!$K$19+SUM(Rates!$K$21:$K$27)</f>
        <v>1284.0321881146574</v>
      </c>
      <c r="D127" s="65">
        <f>IF('NEGD Large Com NonWin'!B127&gt;40,40*(Rates!$L$9+Rates!$L$14)+('NEGD Large Com NonWin'!B127-40)*(Rates!$L$9+Rates!$L$17),'NEGD Large Com NonWin'!B127*(Rates!$L$9+Rates!$L$14))+Rates!$L$19+Rates!$L$22+Rates!$L$23</f>
        <v>1223.5651881146575</v>
      </c>
      <c r="E127" s="66">
        <f t="shared" si="4"/>
        <v>-60.466999999999871</v>
      </c>
      <c r="F127" s="67">
        <f t="shared" si="5"/>
        <v>-4.7091498608600679E-2</v>
      </c>
      <c r="G127" s="71">
        <f>'NEGD Commercial'!AG125</f>
        <v>11</v>
      </c>
      <c r="H127" s="68">
        <f t="shared" si="6"/>
        <v>1.1093182734973779E-3</v>
      </c>
      <c r="I127" s="68">
        <f t="shared" si="7"/>
        <v>0.91518757563533704</v>
      </c>
    </row>
    <row r="128" spans="2:9" x14ac:dyDescent="0.2">
      <c r="B128" s="71">
        <f>'NEGD Commercial'!AE126</f>
        <v>2079</v>
      </c>
      <c r="C128" s="65">
        <f>IF('NEGD Large Com NonWin'!B128&gt;80,80*(Rates!$K$9+Rates!$K$14)+('NEGD Large Com NonWin'!B128-80)*(Rates!$K$9+Rates!$K$17),'NEGD Large Com NonWin'!B128*(Rates!$K$9+Rates!$K$14))+Rates!$K$19+SUM(Rates!$K$21:$K$27)</f>
        <v>1295.1755216563249</v>
      </c>
      <c r="D128" s="65">
        <f>IF('NEGD Large Com NonWin'!B128&gt;40,40*(Rates!$L$9+Rates!$L$14)+('NEGD Large Com NonWin'!B128-40)*(Rates!$L$9+Rates!$L$17),'NEGD Large Com NonWin'!B128*(Rates!$L$9+Rates!$L$14))+Rates!$L$19+Rates!$L$22+Rates!$L$23</f>
        <v>1235.0325216563249</v>
      </c>
      <c r="E128" s="66">
        <f t="shared" si="4"/>
        <v>-60.143000000000029</v>
      </c>
      <c r="F128" s="67">
        <f t="shared" si="5"/>
        <v>-4.6436177177813426E-2</v>
      </c>
      <c r="G128" s="71">
        <f>'NEGD Commercial'!AG126</f>
        <v>8</v>
      </c>
      <c r="H128" s="68">
        <f t="shared" si="6"/>
        <v>8.0677692617991124E-4</v>
      </c>
      <c r="I128" s="68">
        <f t="shared" si="7"/>
        <v>0.91599435256151696</v>
      </c>
    </row>
    <row r="129" spans="2:9" x14ac:dyDescent="0.2">
      <c r="B129" s="71">
        <f>'NEGD Commercial'!AE127</f>
        <v>2099</v>
      </c>
      <c r="C129" s="65">
        <f>IF('NEGD Large Com NonWin'!B129&gt;80,80*(Rates!$K$9+Rates!$K$14)+('NEGD Large Com NonWin'!B129-80)*(Rates!$K$9+Rates!$K$17),'NEGD Large Com NonWin'!B129*(Rates!$K$9+Rates!$K$14))+Rates!$K$19+SUM(Rates!$K$21:$K$27)</f>
        <v>1306.3188551979922</v>
      </c>
      <c r="D129" s="65">
        <f>IF('NEGD Large Com NonWin'!B129&gt;40,40*(Rates!$L$9+Rates!$L$14)+('NEGD Large Com NonWin'!B129-40)*(Rates!$L$9+Rates!$L$17),'NEGD Large Com NonWin'!B129*(Rates!$L$9+Rates!$L$14))+Rates!$L$19+Rates!$L$22+Rates!$L$23</f>
        <v>1246.4998551979922</v>
      </c>
      <c r="E129" s="66">
        <f t="shared" si="4"/>
        <v>-59.81899999999996</v>
      </c>
      <c r="F129" s="67">
        <f t="shared" si="5"/>
        <v>-4.5792035965777661E-2</v>
      </c>
      <c r="G129" s="71">
        <f>'NEGD Commercial'!AG127</f>
        <v>11</v>
      </c>
      <c r="H129" s="68">
        <f t="shared" si="6"/>
        <v>1.1093182734973779E-3</v>
      </c>
      <c r="I129" s="68">
        <f t="shared" si="7"/>
        <v>0.91710367083501432</v>
      </c>
    </row>
    <row r="130" spans="2:9" x14ac:dyDescent="0.2">
      <c r="B130" s="71">
        <f>'NEGD Commercial'!AE128</f>
        <v>2119</v>
      </c>
      <c r="C130" s="65">
        <f>IF('NEGD Large Com NonWin'!B130&gt;80,80*(Rates!$K$9+Rates!$K$14)+('NEGD Large Com NonWin'!B130-80)*(Rates!$K$9+Rates!$K$17),'NEGD Large Com NonWin'!B130*(Rates!$K$9+Rates!$K$14))+Rates!$K$19+SUM(Rates!$K$21:$K$27)</f>
        <v>1317.4621887396597</v>
      </c>
      <c r="D130" s="65">
        <f>IF('NEGD Large Com NonWin'!B130&gt;40,40*(Rates!$L$9+Rates!$L$14)+('NEGD Large Com NonWin'!B130-40)*(Rates!$L$9+Rates!$L$17),'NEGD Large Com NonWin'!B130*(Rates!$L$9+Rates!$L$14))+Rates!$L$19+Rates!$L$22+Rates!$L$23</f>
        <v>1257.9671887396596</v>
      </c>
      <c r="E130" s="66">
        <f t="shared" si="4"/>
        <v>-59.495000000000118</v>
      </c>
      <c r="F130" s="67">
        <f t="shared" si="5"/>
        <v>-4.5158791279555098E-2</v>
      </c>
      <c r="G130" s="71">
        <f>'NEGD Commercial'!AG128</f>
        <v>13</v>
      </c>
      <c r="H130" s="68">
        <f t="shared" si="6"/>
        <v>1.3110125050423559E-3</v>
      </c>
      <c r="I130" s="68">
        <f t="shared" si="7"/>
        <v>0.91841468334005671</v>
      </c>
    </row>
    <row r="131" spans="2:9" x14ac:dyDescent="0.2">
      <c r="B131" s="71">
        <f>'NEGD Commercial'!AE129</f>
        <v>2139</v>
      </c>
      <c r="C131" s="65">
        <f>IF('NEGD Large Com NonWin'!B131&gt;80,80*(Rates!$K$9+Rates!$K$14)+('NEGD Large Com NonWin'!B131-80)*(Rates!$K$9+Rates!$K$17),'NEGD Large Com NonWin'!B131*(Rates!$K$9+Rates!$K$14))+Rates!$K$19+SUM(Rates!$K$21:$K$27)</f>
        <v>1328.605522281327</v>
      </c>
      <c r="D131" s="65">
        <f>IF('NEGD Large Com NonWin'!B131&gt;40,40*(Rates!$L$9+Rates!$L$14)+('NEGD Large Com NonWin'!B131-40)*(Rates!$L$9+Rates!$L$17),'NEGD Large Com NonWin'!B131*(Rates!$L$9+Rates!$L$14))+Rates!$L$19+Rates!$L$22+Rates!$L$23</f>
        <v>1269.434522281327</v>
      </c>
      <c r="E131" s="66">
        <f t="shared" si="4"/>
        <v>-59.171000000000049</v>
      </c>
      <c r="F131" s="67">
        <f t="shared" si="5"/>
        <v>-4.4536168943809962E-2</v>
      </c>
      <c r="G131" s="71">
        <f>'NEGD Commercial'!AG129</f>
        <v>13</v>
      </c>
      <c r="H131" s="68">
        <f t="shared" si="6"/>
        <v>1.3110125050423559E-3</v>
      </c>
      <c r="I131" s="68">
        <f t="shared" si="7"/>
        <v>0.91972569584509911</v>
      </c>
    </row>
    <row r="132" spans="2:9" x14ac:dyDescent="0.2">
      <c r="B132" s="71">
        <f>'NEGD Commercial'!AE130</f>
        <v>2159</v>
      </c>
      <c r="C132" s="65">
        <f>IF('NEGD Large Com NonWin'!B132&gt;80,80*(Rates!$K$9+Rates!$K$14)+('NEGD Large Com NonWin'!B132-80)*(Rates!$K$9+Rates!$K$17),'NEGD Large Com NonWin'!B132*(Rates!$K$9+Rates!$K$14))+Rates!$K$19+SUM(Rates!$K$21:$K$27)</f>
        <v>1339.7488558229945</v>
      </c>
      <c r="D132" s="65">
        <f>IF('NEGD Large Com NonWin'!B132&gt;40,40*(Rates!$L$9+Rates!$L$14)+('NEGD Large Com NonWin'!B132-40)*(Rates!$L$9+Rates!$L$17),'NEGD Large Com NonWin'!B132*(Rates!$L$9+Rates!$L$14))+Rates!$L$19+Rates!$L$22+Rates!$L$23</f>
        <v>1280.9018558229943</v>
      </c>
      <c r="E132" s="66">
        <f t="shared" si="4"/>
        <v>-58.847000000000207</v>
      </c>
      <c r="F132" s="67">
        <f t="shared" si="5"/>
        <v>-4.392390390499798E-2</v>
      </c>
      <c r="G132" s="71">
        <f>'NEGD Commercial'!AG130</f>
        <v>7</v>
      </c>
      <c r="H132" s="68">
        <f t="shared" si="6"/>
        <v>7.0592981040742237E-4</v>
      </c>
      <c r="I132" s="68">
        <f t="shared" si="7"/>
        <v>0.92043162565550651</v>
      </c>
    </row>
    <row r="133" spans="2:9" x14ac:dyDescent="0.2">
      <c r="B133" s="71">
        <f>'NEGD Commercial'!AE131</f>
        <v>2179</v>
      </c>
      <c r="C133" s="65">
        <f>IF('NEGD Large Com NonWin'!B133&gt;80,80*(Rates!$K$9+Rates!$K$14)+('NEGD Large Com NonWin'!B133-80)*(Rates!$K$9+Rates!$K$17),'NEGD Large Com NonWin'!B133*(Rates!$K$9+Rates!$K$14))+Rates!$K$19+SUM(Rates!$K$21:$K$27)</f>
        <v>1350.8921893646618</v>
      </c>
      <c r="D133" s="65">
        <f>IF('NEGD Large Com NonWin'!B133&gt;40,40*(Rates!$L$9+Rates!$L$14)+('NEGD Large Com NonWin'!B133-40)*(Rates!$L$9+Rates!$L$17),'NEGD Large Com NonWin'!B133*(Rates!$L$9+Rates!$L$14))+Rates!$L$19+Rates!$L$22+Rates!$L$23</f>
        <v>1292.3691893646617</v>
      </c>
      <c r="E133" s="66">
        <f t="shared" si="4"/>
        <v>-58.523000000000138</v>
      </c>
      <c r="F133" s="67">
        <f t="shared" si="5"/>
        <v>-4.3321739855142767E-2</v>
      </c>
      <c r="G133" s="71">
        <f>'NEGD Commercial'!AG131</f>
        <v>9</v>
      </c>
      <c r="H133" s="68">
        <f t="shared" si="6"/>
        <v>9.0762404195240021E-4</v>
      </c>
      <c r="I133" s="68">
        <f t="shared" si="7"/>
        <v>0.92133924969745895</v>
      </c>
    </row>
    <row r="134" spans="2:9" x14ac:dyDescent="0.2">
      <c r="B134" s="71">
        <f>'NEGD Commercial'!AE132</f>
        <v>2199</v>
      </c>
      <c r="C134" s="65">
        <f>IF('NEGD Large Com NonWin'!B134&gt;80,80*(Rates!$K$9+Rates!$K$14)+('NEGD Large Com NonWin'!B134-80)*(Rates!$K$9+Rates!$K$17),'NEGD Large Com NonWin'!B134*(Rates!$K$9+Rates!$K$14))+Rates!$K$19+SUM(Rates!$K$21:$K$27)</f>
        <v>1362.0355229063291</v>
      </c>
      <c r="D134" s="65">
        <f>IF('NEGD Large Com NonWin'!B134&gt;40,40*(Rates!$L$9+Rates!$L$14)+('NEGD Large Com NonWin'!B134-40)*(Rates!$L$9+Rates!$L$17),'NEGD Large Com NonWin'!B134*(Rates!$L$9+Rates!$L$14))+Rates!$L$19+Rates!$L$22+Rates!$L$23</f>
        <v>1303.836522906329</v>
      </c>
      <c r="E134" s="66">
        <f t="shared" si="4"/>
        <v>-58.199000000000069</v>
      </c>
      <c r="F134" s="67">
        <f t="shared" si="5"/>
        <v>-4.272942887408273E-2</v>
      </c>
      <c r="G134" s="71">
        <f>'NEGD Commercial'!AG132</f>
        <v>5</v>
      </c>
      <c r="H134" s="68">
        <f t="shared" si="6"/>
        <v>5.0423557886244454E-4</v>
      </c>
      <c r="I134" s="68">
        <f t="shared" si="7"/>
        <v>0.92184348527632143</v>
      </c>
    </row>
    <row r="135" spans="2:9" x14ac:dyDescent="0.2">
      <c r="B135" s="71">
        <f>'NEGD Commercial'!AE133</f>
        <v>2219</v>
      </c>
      <c r="C135" s="65">
        <f>IF('NEGD Large Com NonWin'!B135&gt;80,80*(Rates!$K$9+Rates!$K$14)+('NEGD Large Com NonWin'!B135-80)*(Rates!$K$9+Rates!$K$17),'NEGD Large Com NonWin'!B135*(Rates!$K$9+Rates!$K$14))+Rates!$K$19+SUM(Rates!$K$21:$K$27)</f>
        <v>1373.1788564479966</v>
      </c>
      <c r="D135" s="65">
        <f>IF('NEGD Large Com NonWin'!B135&gt;40,40*(Rates!$L$9+Rates!$L$14)+('NEGD Large Com NonWin'!B135-40)*(Rates!$L$9+Rates!$L$17),'NEGD Large Com NonWin'!B135*(Rates!$L$9+Rates!$L$14))+Rates!$L$19+Rates!$L$22+Rates!$L$23</f>
        <v>1315.3038564479966</v>
      </c>
      <c r="E135" s="66">
        <f t="shared" ref="E135:E198" si="8">D135-C135</f>
        <v>-57.875</v>
      </c>
      <c r="F135" s="67">
        <f t="shared" ref="F135:F198" si="9">E135/C135</f>
        <v>-4.2146731089135275E-2</v>
      </c>
      <c r="G135" s="71">
        <f>'NEGD Commercial'!AG133</f>
        <v>9</v>
      </c>
      <c r="H135" s="68">
        <f t="shared" ref="H135:H198" si="10">G135/SUM($G$6:$G$463)</f>
        <v>9.0762404195240021E-4</v>
      </c>
      <c r="I135" s="68">
        <f t="shared" si="7"/>
        <v>0.92275110931827387</v>
      </c>
    </row>
    <row r="136" spans="2:9" x14ac:dyDescent="0.2">
      <c r="B136" s="71">
        <f>'NEGD Commercial'!AE134</f>
        <v>2239</v>
      </c>
      <c r="C136" s="65">
        <f>IF('NEGD Large Com NonWin'!B136&gt;80,80*(Rates!$K$9+Rates!$K$14)+('NEGD Large Com NonWin'!B136-80)*(Rates!$K$9+Rates!$K$17),'NEGD Large Com NonWin'!B136*(Rates!$K$9+Rates!$K$14))+Rates!$K$19+SUM(Rates!$K$21:$K$27)</f>
        <v>1384.3221899896639</v>
      </c>
      <c r="D136" s="65">
        <f>IF('NEGD Large Com NonWin'!B136&gt;40,40*(Rates!$L$9+Rates!$L$14)+('NEGD Large Com NonWin'!B136-40)*(Rates!$L$9+Rates!$L$17),'NEGD Large Com NonWin'!B136*(Rates!$L$9+Rates!$L$14))+Rates!$L$19+Rates!$L$22+Rates!$L$23</f>
        <v>1326.771189989664</v>
      </c>
      <c r="E136" s="66">
        <f t="shared" si="8"/>
        <v>-57.550999999999931</v>
      </c>
      <c r="F136" s="67">
        <f t="shared" si="9"/>
        <v>-4.1573414351199295E-2</v>
      </c>
      <c r="G136" s="71">
        <f>'NEGD Commercial'!AG134</f>
        <v>10</v>
      </c>
      <c r="H136" s="68">
        <f t="shared" si="10"/>
        <v>1.0084711577248891E-3</v>
      </c>
      <c r="I136" s="68">
        <f t="shared" ref="I136:I199" si="11">H136+I135</f>
        <v>0.92375958047599871</v>
      </c>
    </row>
    <row r="137" spans="2:9" x14ac:dyDescent="0.2">
      <c r="B137" s="71">
        <f>'NEGD Commercial'!AE135</f>
        <v>2259</v>
      </c>
      <c r="C137" s="65">
        <f>IF('NEGD Large Com NonWin'!B137&gt;80,80*(Rates!$K$9+Rates!$K$14)+('NEGD Large Com NonWin'!B137-80)*(Rates!$K$9+Rates!$K$17),'NEGD Large Com NonWin'!B137*(Rates!$K$9+Rates!$K$14))+Rates!$K$19+SUM(Rates!$K$21:$K$27)</f>
        <v>1395.4655235313314</v>
      </c>
      <c r="D137" s="65">
        <f>IF('NEGD Large Com NonWin'!B137&gt;40,40*(Rates!$L$9+Rates!$L$14)+('NEGD Large Com NonWin'!B137-40)*(Rates!$L$9+Rates!$L$17),'NEGD Large Com NonWin'!B137*(Rates!$L$9+Rates!$L$14))+Rates!$L$19+Rates!$L$22+Rates!$L$23</f>
        <v>1338.2385235313313</v>
      </c>
      <c r="E137" s="66">
        <f t="shared" si="8"/>
        <v>-57.227000000000089</v>
      </c>
      <c r="F137" s="67">
        <f t="shared" si="9"/>
        <v>-4.1009253926376353E-2</v>
      </c>
      <c r="G137" s="71">
        <f>'NEGD Commercial'!AG135</f>
        <v>5</v>
      </c>
      <c r="H137" s="68">
        <f t="shared" si="10"/>
        <v>5.0423557886244454E-4</v>
      </c>
      <c r="I137" s="68">
        <f t="shared" si="11"/>
        <v>0.92426381605486119</v>
      </c>
    </row>
    <row r="138" spans="2:9" x14ac:dyDescent="0.2">
      <c r="B138" s="71">
        <f>'NEGD Commercial'!AE136</f>
        <v>2279</v>
      </c>
      <c r="C138" s="65">
        <f>IF('NEGD Large Com NonWin'!B138&gt;80,80*(Rates!$K$9+Rates!$K$14)+('NEGD Large Com NonWin'!B138-80)*(Rates!$K$9+Rates!$K$17),'NEGD Large Com NonWin'!B138*(Rates!$K$9+Rates!$K$14))+Rates!$K$19+SUM(Rates!$K$21:$K$27)</f>
        <v>1406.6088570729987</v>
      </c>
      <c r="D138" s="65">
        <f>IF('NEGD Large Com NonWin'!B138&gt;40,40*(Rates!$L$9+Rates!$L$14)+('NEGD Large Com NonWin'!B138-40)*(Rates!$L$9+Rates!$L$17),'NEGD Large Com NonWin'!B138*(Rates!$L$9+Rates!$L$14))+Rates!$L$19+Rates!$L$22+Rates!$L$23</f>
        <v>1349.7058570729987</v>
      </c>
      <c r="E138" s="66">
        <f t="shared" si="8"/>
        <v>-56.90300000000002</v>
      </c>
      <c r="F138" s="67">
        <f t="shared" si="9"/>
        <v>-4.045403220224919E-2</v>
      </c>
      <c r="G138" s="71">
        <f>'NEGD Commercial'!AG136</f>
        <v>4</v>
      </c>
      <c r="H138" s="68">
        <f t="shared" si="10"/>
        <v>4.0338846308995562E-4</v>
      </c>
      <c r="I138" s="68">
        <f t="shared" si="11"/>
        <v>0.92466720451795115</v>
      </c>
    </row>
    <row r="139" spans="2:9" x14ac:dyDescent="0.2">
      <c r="B139" s="71">
        <f>'NEGD Commercial'!AE137</f>
        <v>2299</v>
      </c>
      <c r="C139" s="65">
        <f>IF('NEGD Large Com NonWin'!B139&gt;80,80*(Rates!$K$9+Rates!$K$14)+('NEGD Large Com NonWin'!B139-80)*(Rates!$K$9+Rates!$K$17),'NEGD Large Com NonWin'!B139*(Rates!$K$9+Rates!$K$14))+Rates!$K$19+SUM(Rates!$K$21:$K$27)</f>
        <v>1417.7521906146662</v>
      </c>
      <c r="D139" s="65">
        <f>IF('NEGD Large Com NonWin'!B139&gt;40,40*(Rates!$L$9+Rates!$L$14)+('NEGD Large Com NonWin'!B139-40)*(Rates!$L$9+Rates!$L$17),'NEGD Large Com NonWin'!B139*(Rates!$L$9+Rates!$L$14))+Rates!$L$19+Rates!$L$22+Rates!$L$23</f>
        <v>1361.1731906146661</v>
      </c>
      <c r="E139" s="66">
        <f t="shared" si="8"/>
        <v>-56.579000000000178</v>
      </c>
      <c r="F139" s="67">
        <f t="shared" si="9"/>
        <v>-3.9907538408013574E-2</v>
      </c>
      <c r="G139" s="71">
        <f>'NEGD Commercial'!AG137</f>
        <v>6</v>
      </c>
      <c r="H139" s="68">
        <f t="shared" si="10"/>
        <v>6.050826946349334E-4</v>
      </c>
      <c r="I139" s="68">
        <f t="shared" si="11"/>
        <v>0.92527228721258603</v>
      </c>
    </row>
    <row r="140" spans="2:9" x14ac:dyDescent="0.2">
      <c r="B140" s="71">
        <f>'NEGD Commercial'!AE138</f>
        <v>2319</v>
      </c>
      <c r="C140" s="65">
        <f>IF('NEGD Large Com NonWin'!B140&gt;80,80*(Rates!$K$9+Rates!$K$14)+('NEGD Large Com NonWin'!B140-80)*(Rates!$K$9+Rates!$K$17),'NEGD Large Com NonWin'!B140*(Rates!$K$9+Rates!$K$14))+Rates!$K$19+SUM(Rates!$K$21:$K$27)</f>
        <v>1428.8955241563335</v>
      </c>
      <c r="D140" s="65">
        <f>IF('NEGD Large Com NonWin'!B140&gt;40,40*(Rates!$L$9+Rates!$L$14)+('NEGD Large Com NonWin'!B140-40)*(Rates!$L$9+Rates!$L$17),'NEGD Large Com NonWin'!B140*(Rates!$L$9+Rates!$L$14))+Rates!$L$19+Rates!$L$22+Rates!$L$23</f>
        <v>1372.6405241563334</v>
      </c>
      <c r="E140" s="66">
        <f t="shared" si="8"/>
        <v>-56.255000000000109</v>
      </c>
      <c r="F140" s="67">
        <f t="shared" si="9"/>
        <v>-3.9369568347703304E-2</v>
      </c>
      <c r="G140" s="71">
        <f>'NEGD Commercial'!AG138</f>
        <v>5</v>
      </c>
      <c r="H140" s="68">
        <f t="shared" si="10"/>
        <v>5.0423557886244454E-4</v>
      </c>
      <c r="I140" s="68">
        <f t="shared" si="11"/>
        <v>0.92577652279144851</v>
      </c>
    </row>
    <row r="141" spans="2:9" x14ac:dyDescent="0.2">
      <c r="B141" s="71">
        <f>'NEGD Commercial'!AE139</f>
        <v>2339</v>
      </c>
      <c r="C141" s="65">
        <f>IF('NEGD Large Com NonWin'!B141&gt;80,80*(Rates!$K$9+Rates!$K$14)+('NEGD Large Com NonWin'!B141-80)*(Rates!$K$9+Rates!$K$17),'NEGD Large Com NonWin'!B141*(Rates!$K$9+Rates!$K$14))+Rates!$K$19+SUM(Rates!$K$21:$K$27)</f>
        <v>1440.0388576980008</v>
      </c>
      <c r="D141" s="65">
        <f>IF('NEGD Large Com NonWin'!B141&gt;40,40*(Rates!$L$9+Rates!$L$14)+('NEGD Large Com NonWin'!B141-40)*(Rates!$L$9+Rates!$L$17),'NEGD Large Com NonWin'!B141*(Rates!$L$9+Rates!$L$14))+Rates!$L$19+Rates!$L$22+Rates!$L$23</f>
        <v>1384.1078576980008</v>
      </c>
      <c r="E141" s="66">
        <f t="shared" si="8"/>
        <v>-55.93100000000004</v>
      </c>
      <c r="F141" s="67">
        <f t="shared" si="9"/>
        <v>-3.8839924145803617E-2</v>
      </c>
      <c r="G141" s="71">
        <f>'NEGD Commercial'!AG139</f>
        <v>6</v>
      </c>
      <c r="H141" s="68">
        <f t="shared" si="10"/>
        <v>6.050826946349334E-4</v>
      </c>
      <c r="I141" s="68">
        <f t="shared" si="11"/>
        <v>0.92638160548608339</v>
      </c>
    </row>
    <row r="142" spans="2:9" x14ac:dyDescent="0.2">
      <c r="B142" s="71">
        <f>'NEGD Commercial'!AE140</f>
        <v>2359</v>
      </c>
      <c r="C142" s="65">
        <f>IF('NEGD Large Com NonWin'!B142&gt;80,80*(Rates!$K$9+Rates!$K$14)+('NEGD Large Com NonWin'!B142-80)*(Rates!$K$9+Rates!$K$17),'NEGD Large Com NonWin'!B142*(Rates!$K$9+Rates!$K$14))+Rates!$K$19+SUM(Rates!$K$21:$K$27)</f>
        <v>1451.1821912396683</v>
      </c>
      <c r="D142" s="65">
        <f>IF('NEGD Large Com NonWin'!B142&gt;40,40*(Rates!$L$9+Rates!$L$14)+('NEGD Large Com NonWin'!B142-40)*(Rates!$L$9+Rates!$L$17),'NEGD Large Com NonWin'!B142*(Rates!$L$9+Rates!$L$14))+Rates!$L$19+Rates!$L$22+Rates!$L$23</f>
        <v>1395.5751912396681</v>
      </c>
      <c r="E142" s="66">
        <f t="shared" si="8"/>
        <v>-55.607000000000198</v>
      </c>
      <c r="F142" s="67">
        <f t="shared" si="9"/>
        <v>-3.8318414004583447E-2</v>
      </c>
      <c r="G142" s="71">
        <f>'NEGD Commercial'!AG140</f>
        <v>7</v>
      </c>
      <c r="H142" s="68">
        <f t="shared" si="10"/>
        <v>7.0592981040742237E-4</v>
      </c>
      <c r="I142" s="68">
        <f t="shared" si="11"/>
        <v>0.92708753529649079</v>
      </c>
    </row>
    <row r="143" spans="2:9" x14ac:dyDescent="0.2">
      <c r="B143" s="71">
        <f>'NEGD Commercial'!AE141</f>
        <v>2379</v>
      </c>
      <c r="C143" s="65">
        <f>IF('NEGD Large Com NonWin'!B143&gt;80,80*(Rates!$K$9+Rates!$K$14)+('NEGD Large Com NonWin'!B143-80)*(Rates!$K$9+Rates!$K$17),'NEGD Large Com NonWin'!B143*(Rates!$K$9+Rates!$K$14))+Rates!$K$19+SUM(Rates!$K$21:$K$27)</f>
        <v>1462.3255247813356</v>
      </c>
      <c r="D143" s="65">
        <f>IF('NEGD Large Com NonWin'!B143&gt;40,40*(Rates!$L$9+Rates!$L$14)+('NEGD Large Com NonWin'!B143-40)*(Rates!$L$9+Rates!$L$17),'NEGD Large Com NonWin'!B143*(Rates!$L$9+Rates!$L$14))+Rates!$L$19+Rates!$L$22+Rates!$L$23</f>
        <v>1407.0425247813357</v>
      </c>
      <c r="E143" s="66">
        <f t="shared" si="8"/>
        <v>-55.282999999999902</v>
      </c>
      <c r="F143" s="67">
        <f t="shared" si="9"/>
        <v>-3.7804851972522653E-2</v>
      </c>
      <c r="G143" s="71">
        <f>'NEGD Commercial'!AG141</f>
        <v>14</v>
      </c>
      <c r="H143" s="68">
        <f t="shared" si="10"/>
        <v>1.4118596208148447E-3</v>
      </c>
      <c r="I143" s="68">
        <f t="shared" si="11"/>
        <v>0.9284993949173056</v>
      </c>
    </row>
    <row r="144" spans="2:9" x14ac:dyDescent="0.2">
      <c r="B144" s="71">
        <f>'NEGD Commercial'!AE142</f>
        <v>2399</v>
      </c>
      <c r="C144" s="65">
        <f>IF('NEGD Large Com NonWin'!B144&gt;80,80*(Rates!$K$9+Rates!$K$14)+('NEGD Large Com NonWin'!B144-80)*(Rates!$K$9+Rates!$K$17),'NEGD Large Com NonWin'!B144*(Rates!$K$9+Rates!$K$14))+Rates!$K$19+SUM(Rates!$K$21:$K$27)</f>
        <v>1473.4688583230031</v>
      </c>
      <c r="D144" s="65">
        <f>IF('NEGD Large Com NonWin'!B144&gt;40,40*(Rates!$L$9+Rates!$L$14)+('NEGD Large Com NonWin'!B144-40)*(Rates!$L$9+Rates!$L$17),'NEGD Large Com NonWin'!B144*(Rates!$L$9+Rates!$L$14))+Rates!$L$19+Rates!$L$22+Rates!$L$23</f>
        <v>1418.5098583230031</v>
      </c>
      <c r="E144" s="66">
        <f t="shared" si="8"/>
        <v>-54.95900000000006</v>
      </c>
      <c r="F144" s="67">
        <f t="shared" si="9"/>
        <v>-3.7299057723249381E-2</v>
      </c>
      <c r="G144" s="71">
        <f>'NEGD Commercial'!AG142</f>
        <v>11</v>
      </c>
      <c r="H144" s="68">
        <f t="shared" si="10"/>
        <v>1.1093182734973779E-3</v>
      </c>
      <c r="I144" s="68">
        <f t="shared" si="11"/>
        <v>0.92960871319080296</v>
      </c>
    </row>
    <row r="145" spans="2:9" x14ac:dyDescent="0.2">
      <c r="B145" s="71">
        <f>'NEGD Commercial'!AE143</f>
        <v>2419</v>
      </c>
      <c r="C145" s="65">
        <f>IF('NEGD Large Com NonWin'!B145&gt;80,80*(Rates!$K$9+Rates!$K$14)+('NEGD Large Com NonWin'!B145-80)*(Rates!$K$9+Rates!$K$17),'NEGD Large Com NonWin'!B145*(Rates!$K$9+Rates!$K$14))+Rates!$K$19+SUM(Rates!$K$21:$K$27)</f>
        <v>1484.6121918646704</v>
      </c>
      <c r="D145" s="65">
        <f>IF('NEGD Large Com NonWin'!B145&gt;40,40*(Rates!$L$9+Rates!$L$14)+('NEGD Large Com NonWin'!B145-40)*(Rates!$L$9+Rates!$L$17),'NEGD Large Com NonWin'!B145*(Rates!$L$9+Rates!$L$14))+Rates!$L$19+Rates!$L$22+Rates!$L$23</f>
        <v>1429.9771918646704</v>
      </c>
      <c r="E145" s="66">
        <f t="shared" si="8"/>
        <v>-54.634999999999991</v>
      </c>
      <c r="F145" s="67">
        <f t="shared" si="9"/>
        <v>-3.6800856344429263E-2</v>
      </c>
      <c r="G145" s="71">
        <f>'NEGD Commercial'!AG143</f>
        <v>12</v>
      </c>
      <c r="H145" s="68">
        <f t="shared" si="10"/>
        <v>1.2101653892698668E-3</v>
      </c>
      <c r="I145" s="68">
        <f t="shared" si="11"/>
        <v>0.93081887858007284</v>
      </c>
    </row>
    <row r="146" spans="2:9" x14ac:dyDescent="0.2">
      <c r="B146" s="71">
        <f>'NEGD Commercial'!AE144</f>
        <v>2439</v>
      </c>
      <c r="C146" s="65">
        <f>IF('NEGD Large Com NonWin'!B146&gt;80,80*(Rates!$K$9+Rates!$K$14)+('NEGD Large Com NonWin'!B146-80)*(Rates!$K$9+Rates!$K$17),'NEGD Large Com NonWin'!B146*(Rates!$K$9+Rates!$K$14))+Rates!$K$19+SUM(Rates!$K$21:$K$27)</f>
        <v>1495.7555254063379</v>
      </c>
      <c r="D146" s="65">
        <f>IF('NEGD Large Com NonWin'!B146&gt;40,40*(Rates!$L$9+Rates!$L$14)+('NEGD Large Com NonWin'!B146-40)*(Rates!$L$9+Rates!$L$17),'NEGD Large Com NonWin'!B146*(Rates!$L$9+Rates!$L$14))+Rates!$L$19+Rates!$L$22+Rates!$L$23</f>
        <v>1441.4445254063378</v>
      </c>
      <c r="E146" s="66">
        <f t="shared" si="8"/>
        <v>-54.311000000000149</v>
      </c>
      <c r="F146" s="67">
        <f t="shared" si="9"/>
        <v>-3.6310078136095124E-2</v>
      </c>
      <c r="G146" s="71">
        <f>'NEGD Commercial'!AG144</f>
        <v>4</v>
      </c>
      <c r="H146" s="68">
        <f t="shared" si="10"/>
        <v>4.0338846308995562E-4</v>
      </c>
      <c r="I146" s="68">
        <f t="shared" si="11"/>
        <v>0.9312222670431628</v>
      </c>
    </row>
    <row r="147" spans="2:9" x14ac:dyDescent="0.2">
      <c r="B147" s="71">
        <f>'NEGD Commercial'!AE145</f>
        <v>2459</v>
      </c>
      <c r="C147" s="65">
        <f>IF('NEGD Large Com NonWin'!B147&gt;80,80*(Rates!$K$9+Rates!$K$14)+('NEGD Large Com NonWin'!B147-80)*(Rates!$K$9+Rates!$K$17),'NEGD Large Com NonWin'!B147*(Rates!$K$9+Rates!$K$14))+Rates!$K$19+SUM(Rates!$K$21:$K$27)</f>
        <v>1506.8988589480052</v>
      </c>
      <c r="D147" s="65">
        <f>IF('NEGD Large Com NonWin'!B147&gt;40,40*(Rates!$L$9+Rates!$L$14)+('NEGD Large Com NonWin'!B147-40)*(Rates!$L$9+Rates!$L$17),'NEGD Large Com NonWin'!B147*(Rates!$L$9+Rates!$L$14))+Rates!$L$19+Rates!$L$22+Rates!$L$23</f>
        <v>1452.9118589480051</v>
      </c>
      <c r="E147" s="66">
        <f t="shared" si="8"/>
        <v>-53.98700000000008</v>
      </c>
      <c r="F147" s="67">
        <f t="shared" si="9"/>
        <v>-3.5826558417921581E-2</v>
      </c>
      <c r="G147" s="71">
        <f>'NEGD Commercial'!AG145</f>
        <v>6</v>
      </c>
      <c r="H147" s="68">
        <f t="shared" si="10"/>
        <v>6.050826946349334E-4</v>
      </c>
      <c r="I147" s="68">
        <f t="shared" si="11"/>
        <v>0.93182734973779768</v>
      </c>
    </row>
    <row r="148" spans="2:9" x14ac:dyDescent="0.2">
      <c r="B148" s="71">
        <f>'NEGD Commercial'!AE146</f>
        <v>2479</v>
      </c>
      <c r="C148" s="65">
        <f>IF('NEGD Large Com NonWin'!B148&gt;80,80*(Rates!$K$9+Rates!$K$14)+('NEGD Large Com NonWin'!B148-80)*(Rates!$K$9+Rates!$K$17),'NEGD Large Com NonWin'!B148*(Rates!$K$9+Rates!$K$14))+Rates!$K$19+SUM(Rates!$K$21:$K$27)</f>
        <v>1518.0421924896725</v>
      </c>
      <c r="D148" s="65">
        <f>IF('NEGD Large Com NonWin'!B148&gt;40,40*(Rates!$L$9+Rates!$L$14)+('NEGD Large Com NonWin'!B148-40)*(Rates!$L$9+Rates!$L$17),'NEGD Large Com NonWin'!B148*(Rates!$L$9+Rates!$L$14))+Rates!$L$19+Rates!$L$22+Rates!$L$23</f>
        <v>1464.3791924896725</v>
      </c>
      <c r="E148" s="66">
        <f t="shared" si="8"/>
        <v>-53.663000000000011</v>
      </c>
      <c r="F148" s="67">
        <f t="shared" si="9"/>
        <v>-3.5350137344990228E-2</v>
      </c>
      <c r="G148" s="71">
        <f>'NEGD Commercial'!AG146</f>
        <v>8</v>
      </c>
      <c r="H148" s="68">
        <f t="shared" si="10"/>
        <v>8.0677692617991124E-4</v>
      </c>
      <c r="I148" s="68">
        <f t="shared" si="11"/>
        <v>0.9326341266639776</v>
      </c>
    </row>
    <row r="149" spans="2:9" x14ac:dyDescent="0.2">
      <c r="B149" s="71">
        <f>'NEGD Commercial'!AE147</f>
        <v>2499</v>
      </c>
      <c r="C149" s="65">
        <f>IF('NEGD Large Com NonWin'!B149&gt;80,80*(Rates!$K$9+Rates!$K$14)+('NEGD Large Com NonWin'!B149-80)*(Rates!$K$9+Rates!$K$17),'NEGD Large Com NonWin'!B149*(Rates!$K$9+Rates!$K$14))+Rates!$K$19+SUM(Rates!$K$21:$K$27)</f>
        <v>1529.18552603134</v>
      </c>
      <c r="D149" s="65">
        <f>IF('NEGD Large Com NonWin'!B149&gt;40,40*(Rates!$L$9+Rates!$L$14)+('NEGD Large Com NonWin'!B149-40)*(Rates!$L$9+Rates!$L$17),'NEGD Large Com NonWin'!B149*(Rates!$L$9+Rates!$L$14))+Rates!$L$19+Rates!$L$22+Rates!$L$23</f>
        <v>1475.8465260313399</v>
      </c>
      <c r="E149" s="66">
        <f t="shared" si="8"/>
        <v>-53.339000000000169</v>
      </c>
      <c r="F149" s="67">
        <f t="shared" si="9"/>
        <v>-3.4880659731608657E-2</v>
      </c>
      <c r="G149" s="71">
        <f>'NEGD Commercial'!AG147</f>
        <v>7</v>
      </c>
      <c r="H149" s="68">
        <f t="shared" si="10"/>
        <v>7.0592981040742237E-4</v>
      </c>
      <c r="I149" s="68">
        <f t="shared" si="11"/>
        <v>0.933340056474385</v>
      </c>
    </row>
    <row r="150" spans="2:9" x14ac:dyDescent="0.2">
      <c r="B150" s="71">
        <f>'NEGD Commercial'!AE148</f>
        <v>2519</v>
      </c>
      <c r="C150" s="65">
        <f>IF('NEGD Large Com NonWin'!B150&gt;80,80*(Rates!$K$9+Rates!$K$14)+('NEGD Large Com NonWin'!B150-80)*(Rates!$K$9+Rates!$K$17),'NEGD Large Com NonWin'!B150*(Rates!$K$9+Rates!$K$14))+Rates!$K$19+SUM(Rates!$K$21:$K$27)</f>
        <v>1540.3288595730073</v>
      </c>
      <c r="D150" s="65">
        <f>IF('NEGD Large Com NonWin'!B150&gt;40,40*(Rates!$L$9+Rates!$L$14)+('NEGD Large Com NonWin'!B150-40)*(Rates!$L$9+Rates!$L$17),'NEGD Large Com NonWin'!B150*(Rates!$L$9+Rates!$L$14))+Rates!$L$19+Rates!$L$22+Rates!$L$23</f>
        <v>1487.3138595730072</v>
      </c>
      <c r="E150" s="66">
        <f t="shared" si="8"/>
        <v>-53.0150000000001</v>
      </c>
      <c r="F150" s="67">
        <f t="shared" si="9"/>
        <v>-3.4417974882776863E-2</v>
      </c>
      <c r="G150" s="71">
        <f>'NEGD Commercial'!AG148</f>
        <v>3</v>
      </c>
      <c r="H150" s="68">
        <f t="shared" si="10"/>
        <v>3.025413473174667E-4</v>
      </c>
      <c r="I150" s="68">
        <f t="shared" si="11"/>
        <v>0.93364259782170245</v>
      </c>
    </row>
    <row r="151" spans="2:9" x14ac:dyDescent="0.2">
      <c r="B151" s="71">
        <f>'NEGD Commercial'!AE149</f>
        <v>2539</v>
      </c>
      <c r="C151" s="65">
        <f>IF('NEGD Large Com NonWin'!B151&gt;80,80*(Rates!$K$9+Rates!$K$14)+('NEGD Large Com NonWin'!B151-80)*(Rates!$K$9+Rates!$K$17),'NEGD Large Com NonWin'!B151*(Rates!$K$9+Rates!$K$14))+Rates!$K$19+SUM(Rates!$K$21:$K$27)</f>
        <v>1551.4721931146748</v>
      </c>
      <c r="D151" s="65">
        <f>IF('NEGD Large Com NonWin'!B151&gt;40,40*(Rates!$L$9+Rates!$L$14)+('NEGD Large Com NonWin'!B151-40)*(Rates!$L$9+Rates!$L$17),'NEGD Large Com NonWin'!B151*(Rates!$L$9+Rates!$L$14))+Rates!$L$19+Rates!$L$22+Rates!$L$23</f>
        <v>1498.7811931146748</v>
      </c>
      <c r="E151" s="66">
        <f t="shared" si="8"/>
        <v>-52.691000000000031</v>
      </c>
      <c r="F151" s="67">
        <f t="shared" si="9"/>
        <v>-3.3961936432917721E-2</v>
      </c>
      <c r="G151" s="71">
        <f>'NEGD Commercial'!AG149</f>
        <v>10</v>
      </c>
      <c r="H151" s="68">
        <f t="shared" si="10"/>
        <v>1.0084711577248891E-3</v>
      </c>
      <c r="I151" s="68">
        <f t="shared" si="11"/>
        <v>0.93465106897942729</v>
      </c>
    </row>
    <row r="152" spans="2:9" x14ac:dyDescent="0.2">
      <c r="B152" s="71">
        <f>'NEGD Commercial'!AE150</f>
        <v>2559</v>
      </c>
      <c r="C152" s="65">
        <f>IF('NEGD Large Com NonWin'!B152&gt;80,80*(Rates!$K$9+Rates!$K$14)+('NEGD Large Com NonWin'!B152-80)*(Rates!$K$9+Rates!$K$17),'NEGD Large Com NonWin'!B152*(Rates!$K$9+Rates!$K$14))+Rates!$K$19+SUM(Rates!$K$21:$K$27)</f>
        <v>1562.6155266563421</v>
      </c>
      <c r="D152" s="65">
        <f>IF('NEGD Large Com NonWin'!B152&gt;40,40*(Rates!$L$9+Rates!$L$14)+('NEGD Large Com NonWin'!B152-40)*(Rates!$L$9+Rates!$L$17),'NEGD Large Com NonWin'!B152*(Rates!$L$9+Rates!$L$14))+Rates!$L$19+Rates!$L$22+Rates!$L$23</f>
        <v>1510.2485266563422</v>
      </c>
      <c r="E152" s="66">
        <f t="shared" si="8"/>
        <v>-52.366999999999962</v>
      </c>
      <c r="F152" s="67">
        <f t="shared" si="9"/>
        <v>-3.3512402191506425E-2</v>
      </c>
      <c r="G152" s="71">
        <f>'NEGD Commercial'!AG150</f>
        <v>3</v>
      </c>
      <c r="H152" s="68">
        <f t="shared" si="10"/>
        <v>3.025413473174667E-4</v>
      </c>
      <c r="I152" s="68">
        <f t="shared" si="11"/>
        <v>0.93495361032674473</v>
      </c>
    </row>
    <row r="153" spans="2:9" x14ac:dyDescent="0.2">
      <c r="B153" s="71">
        <f>'NEGD Commercial'!AE151</f>
        <v>2579</v>
      </c>
      <c r="C153" s="65">
        <f>IF('NEGD Large Com NonWin'!B153&gt;80,80*(Rates!$K$9+Rates!$K$14)+('NEGD Large Com NonWin'!B153-80)*(Rates!$K$9+Rates!$K$17),'NEGD Large Com NonWin'!B153*(Rates!$K$9+Rates!$K$14))+Rates!$K$19+SUM(Rates!$K$21:$K$27)</f>
        <v>1573.7588601980096</v>
      </c>
      <c r="D153" s="65">
        <f>IF('NEGD Large Com NonWin'!B153&gt;40,40*(Rates!$L$9+Rates!$L$14)+('NEGD Large Com NonWin'!B153-40)*(Rates!$L$9+Rates!$L$17),'NEGD Large Com NonWin'!B153*(Rates!$L$9+Rates!$L$14))+Rates!$L$19+Rates!$L$22+Rates!$L$23</f>
        <v>1521.7158601980095</v>
      </c>
      <c r="E153" s="66">
        <f t="shared" si="8"/>
        <v>-52.04300000000012</v>
      </c>
      <c r="F153" s="67">
        <f t="shared" si="9"/>
        <v>-3.3069233995259024E-2</v>
      </c>
      <c r="G153" s="71">
        <f>'NEGD Commercial'!AG151</f>
        <v>5</v>
      </c>
      <c r="H153" s="68">
        <f t="shared" si="10"/>
        <v>5.0423557886244454E-4</v>
      </c>
      <c r="I153" s="68">
        <f t="shared" si="11"/>
        <v>0.93545784590560721</v>
      </c>
    </row>
    <row r="154" spans="2:9" x14ac:dyDescent="0.2">
      <c r="B154" s="71">
        <f>'NEGD Commercial'!AE152</f>
        <v>2599</v>
      </c>
      <c r="C154" s="65">
        <f>IF('NEGD Large Com NonWin'!B154&gt;80,80*(Rates!$K$9+Rates!$K$14)+('NEGD Large Com NonWin'!B154-80)*(Rates!$K$9+Rates!$K$17),'NEGD Large Com NonWin'!B154*(Rates!$K$9+Rates!$K$14))+Rates!$K$19+SUM(Rates!$K$21:$K$27)</f>
        <v>1584.9021937396769</v>
      </c>
      <c r="D154" s="65">
        <f>IF('NEGD Large Com NonWin'!B154&gt;40,40*(Rates!$L$9+Rates!$L$14)+('NEGD Large Com NonWin'!B154-40)*(Rates!$L$9+Rates!$L$17),'NEGD Large Com NonWin'!B154*(Rates!$L$9+Rates!$L$14))+Rates!$L$19+Rates!$L$22+Rates!$L$23</f>
        <v>1533.1831937396769</v>
      </c>
      <c r="E154" s="66">
        <f t="shared" si="8"/>
        <v>-51.719000000000051</v>
      </c>
      <c r="F154" s="67">
        <f t="shared" si="9"/>
        <v>-3.2632297566555703E-2</v>
      </c>
      <c r="G154" s="71">
        <f>'NEGD Commercial'!AG152</f>
        <v>6</v>
      </c>
      <c r="H154" s="68">
        <f t="shared" si="10"/>
        <v>6.050826946349334E-4</v>
      </c>
      <c r="I154" s="68">
        <f t="shared" si="11"/>
        <v>0.93606292860024209</v>
      </c>
    </row>
    <row r="155" spans="2:9" x14ac:dyDescent="0.2">
      <c r="B155" s="71">
        <f>'NEGD Commercial'!AE153</f>
        <v>2619</v>
      </c>
      <c r="C155" s="65">
        <f>IF('NEGD Large Com NonWin'!B155&gt;80,80*(Rates!$K$9+Rates!$K$14)+('NEGD Large Com NonWin'!B155-80)*(Rates!$K$9+Rates!$K$17),'NEGD Large Com NonWin'!B155*(Rates!$K$9+Rates!$K$14))+Rates!$K$19+SUM(Rates!$K$21:$K$27)</f>
        <v>1596.0455272813442</v>
      </c>
      <c r="D155" s="65">
        <f>IF('NEGD Large Com NonWin'!B155&gt;40,40*(Rates!$L$9+Rates!$L$14)+('NEGD Large Com NonWin'!B155-40)*(Rates!$L$9+Rates!$L$17),'NEGD Large Com NonWin'!B155*(Rates!$L$9+Rates!$L$14))+Rates!$L$19+Rates!$L$22+Rates!$L$23</f>
        <v>1544.6505272813442</v>
      </c>
      <c r="E155" s="66">
        <f t="shared" si="8"/>
        <v>-51.394999999999982</v>
      </c>
      <c r="F155" s="67">
        <f t="shared" si="9"/>
        <v>-3.2201462377796121E-2</v>
      </c>
      <c r="G155" s="71">
        <f>'NEGD Commercial'!AG153</f>
        <v>9</v>
      </c>
      <c r="H155" s="68">
        <f t="shared" si="10"/>
        <v>9.0762404195240021E-4</v>
      </c>
      <c r="I155" s="68">
        <f t="shared" si="11"/>
        <v>0.93697055264219453</v>
      </c>
    </row>
    <row r="156" spans="2:9" x14ac:dyDescent="0.2">
      <c r="B156" s="71">
        <f>'NEGD Commercial'!AE154</f>
        <v>2639</v>
      </c>
      <c r="C156" s="65">
        <f>IF('NEGD Large Com NonWin'!B156&gt;80,80*(Rates!$K$9+Rates!$K$14)+('NEGD Large Com NonWin'!B156-80)*(Rates!$K$9+Rates!$K$17),'NEGD Large Com NonWin'!B156*(Rates!$K$9+Rates!$K$14))+Rates!$K$19+SUM(Rates!$K$21:$K$27)</f>
        <v>1607.1888608230117</v>
      </c>
      <c r="D156" s="65">
        <f>IF('NEGD Large Com NonWin'!B156&gt;40,40*(Rates!$L$9+Rates!$L$14)+('NEGD Large Com NonWin'!B156-40)*(Rates!$L$9+Rates!$L$17),'NEGD Large Com NonWin'!B156*(Rates!$L$9+Rates!$L$14))+Rates!$L$19+Rates!$L$22+Rates!$L$23</f>
        <v>1556.1178608230116</v>
      </c>
      <c r="E156" s="66">
        <f t="shared" si="8"/>
        <v>-51.07100000000014</v>
      </c>
      <c r="F156" s="67">
        <f t="shared" si="9"/>
        <v>-3.1776601521396573E-2</v>
      </c>
      <c r="G156" s="71">
        <f>'NEGD Commercial'!AG154</f>
        <v>6</v>
      </c>
      <c r="H156" s="68">
        <f t="shared" si="10"/>
        <v>6.050826946349334E-4</v>
      </c>
      <c r="I156" s="68">
        <f t="shared" si="11"/>
        <v>0.93757563533682942</v>
      </c>
    </row>
    <row r="157" spans="2:9" x14ac:dyDescent="0.2">
      <c r="B157" s="71">
        <f>'NEGD Commercial'!AE155</f>
        <v>2659</v>
      </c>
      <c r="C157" s="65">
        <f>IF('NEGD Large Com NonWin'!B157&gt;80,80*(Rates!$K$9+Rates!$K$14)+('NEGD Large Com NonWin'!B157-80)*(Rates!$K$9+Rates!$K$17),'NEGD Large Com NonWin'!B157*(Rates!$K$9+Rates!$K$14))+Rates!$K$19+SUM(Rates!$K$21:$K$27)</f>
        <v>1618.332194364679</v>
      </c>
      <c r="D157" s="65">
        <f>IF('NEGD Large Com NonWin'!B157&gt;40,40*(Rates!$L$9+Rates!$L$14)+('NEGD Large Com NonWin'!B157-40)*(Rates!$L$9+Rates!$L$17),'NEGD Large Com NonWin'!B157*(Rates!$L$9+Rates!$L$14))+Rates!$L$19+Rates!$L$22+Rates!$L$23</f>
        <v>1567.585194364679</v>
      </c>
      <c r="E157" s="66">
        <f t="shared" si="8"/>
        <v>-50.747000000000071</v>
      </c>
      <c r="F157" s="67">
        <f t="shared" si="9"/>
        <v>-3.1357591585157954E-2</v>
      </c>
      <c r="G157" s="71">
        <f>'NEGD Commercial'!AG155</f>
        <v>2</v>
      </c>
      <c r="H157" s="68">
        <f t="shared" si="10"/>
        <v>2.0169423154497781E-4</v>
      </c>
      <c r="I157" s="68">
        <f t="shared" si="11"/>
        <v>0.93777732956837434</v>
      </c>
    </row>
    <row r="158" spans="2:9" x14ac:dyDescent="0.2">
      <c r="B158" s="71">
        <f>'NEGD Commercial'!AE156</f>
        <v>2679</v>
      </c>
      <c r="C158" s="65">
        <f>IF('NEGD Large Com NonWin'!B158&gt;80,80*(Rates!$K$9+Rates!$K$14)+('NEGD Large Com NonWin'!B158-80)*(Rates!$K$9+Rates!$K$17),'NEGD Large Com NonWin'!B158*(Rates!$K$9+Rates!$K$14))+Rates!$K$19+SUM(Rates!$K$21:$K$27)</f>
        <v>1629.4755279063465</v>
      </c>
      <c r="D158" s="65">
        <f>IF('NEGD Large Com NonWin'!B158&gt;40,40*(Rates!$L$9+Rates!$L$14)+('NEGD Large Com NonWin'!B158-40)*(Rates!$L$9+Rates!$L$17),'NEGD Large Com NonWin'!B158*(Rates!$L$9+Rates!$L$14))+Rates!$L$19+Rates!$L$22+Rates!$L$23</f>
        <v>1579.0525279063463</v>
      </c>
      <c r="E158" s="66">
        <f t="shared" si="8"/>
        <v>-50.423000000000229</v>
      </c>
      <c r="F158" s="67">
        <f t="shared" si="9"/>
        <v>-3.0944312532749048E-2</v>
      </c>
      <c r="G158" s="71">
        <f>'NEGD Commercial'!AG156</f>
        <v>7</v>
      </c>
      <c r="H158" s="68">
        <f t="shared" si="10"/>
        <v>7.0592981040742237E-4</v>
      </c>
      <c r="I158" s="68">
        <f t="shared" si="11"/>
        <v>0.93848325937878174</v>
      </c>
    </row>
    <row r="159" spans="2:9" x14ac:dyDescent="0.2">
      <c r="B159" s="71">
        <f>'NEGD Commercial'!AE157</f>
        <v>2699</v>
      </c>
      <c r="C159" s="65">
        <f>IF('NEGD Large Com NonWin'!B159&gt;80,80*(Rates!$K$9+Rates!$K$14)+('NEGD Large Com NonWin'!B159-80)*(Rates!$K$9+Rates!$K$17),'NEGD Large Com NonWin'!B159*(Rates!$K$9+Rates!$K$14))+Rates!$K$19+SUM(Rates!$K$21:$K$27)</f>
        <v>1640.6188614480138</v>
      </c>
      <c r="D159" s="65">
        <f>IF('NEGD Large Com NonWin'!B159&gt;40,40*(Rates!$L$9+Rates!$L$14)+('NEGD Large Com NonWin'!B159-40)*(Rates!$L$9+Rates!$L$17),'NEGD Large Com NonWin'!B159*(Rates!$L$9+Rates!$L$14))+Rates!$L$19+Rates!$L$22+Rates!$L$23</f>
        <v>1590.5198614480139</v>
      </c>
      <c r="E159" s="66">
        <f t="shared" si="8"/>
        <v>-50.098999999999933</v>
      </c>
      <c r="F159" s="67">
        <f t="shared" si="9"/>
        <v>-3.0536647589058219E-2</v>
      </c>
      <c r="G159" s="71">
        <f>'NEGD Commercial'!AG157</f>
        <v>8</v>
      </c>
      <c r="H159" s="68">
        <f t="shared" si="10"/>
        <v>8.0677692617991124E-4</v>
      </c>
      <c r="I159" s="68">
        <f t="shared" si="11"/>
        <v>0.93929003630496166</v>
      </c>
    </row>
    <row r="160" spans="2:9" x14ac:dyDescent="0.2">
      <c r="B160" s="71">
        <f>'NEGD Commercial'!AE158</f>
        <v>2719</v>
      </c>
      <c r="C160" s="65">
        <f>IF('NEGD Large Com NonWin'!B160&gt;80,80*(Rates!$K$9+Rates!$K$14)+('NEGD Large Com NonWin'!B160-80)*(Rates!$K$9+Rates!$K$17),'NEGD Large Com NonWin'!B160*(Rates!$K$9+Rates!$K$14))+Rates!$K$19+SUM(Rates!$K$21:$K$27)</f>
        <v>1651.7621949896813</v>
      </c>
      <c r="D160" s="65">
        <f>IF('NEGD Large Com NonWin'!B160&gt;40,40*(Rates!$L$9+Rates!$L$14)+('NEGD Large Com NonWin'!B160-40)*(Rates!$L$9+Rates!$L$17),'NEGD Large Com NonWin'!B160*(Rates!$L$9+Rates!$L$14))+Rates!$L$19+Rates!$L$22+Rates!$L$23</f>
        <v>1601.9871949896813</v>
      </c>
      <c r="E160" s="66">
        <f t="shared" si="8"/>
        <v>-49.775000000000091</v>
      </c>
      <c r="F160" s="67">
        <f t="shared" si="9"/>
        <v>-3.0134483130188749E-2</v>
      </c>
      <c r="G160" s="71">
        <f>'NEGD Commercial'!AG158</f>
        <v>4</v>
      </c>
      <c r="H160" s="68">
        <f t="shared" si="10"/>
        <v>4.0338846308995562E-4</v>
      </c>
      <c r="I160" s="68">
        <f t="shared" si="11"/>
        <v>0.93969342476805162</v>
      </c>
    </row>
    <row r="161" spans="2:9" x14ac:dyDescent="0.2">
      <c r="B161" s="71">
        <f>'NEGD Commercial'!AE159</f>
        <v>2739</v>
      </c>
      <c r="C161" s="65">
        <f>IF('NEGD Large Com NonWin'!B161&gt;80,80*(Rates!$K$9+Rates!$K$14)+('NEGD Large Com NonWin'!B161-80)*(Rates!$K$9+Rates!$K$17),'NEGD Large Com NonWin'!B161*(Rates!$K$9+Rates!$K$14))+Rates!$K$19+SUM(Rates!$K$21:$K$27)</f>
        <v>1662.9055285313486</v>
      </c>
      <c r="D161" s="65">
        <f>IF('NEGD Large Com NonWin'!B161&gt;40,40*(Rates!$L$9+Rates!$L$14)+('NEGD Large Com NonWin'!B161-40)*(Rates!$L$9+Rates!$L$17),'NEGD Large Com NonWin'!B161*(Rates!$L$9+Rates!$L$14))+Rates!$L$19+Rates!$L$22+Rates!$L$23</f>
        <v>1613.4545285313486</v>
      </c>
      <c r="E161" s="66">
        <f t="shared" si="8"/>
        <v>-49.451000000000022</v>
      </c>
      <c r="F161" s="67">
        <f t="shared" si="9"/>
        <v>-2.9737708577873542E-2</v>
      </c>
      <c r="G161" s="71">
        <f>'NEGD Commercial'!AG159</f>
        <v>6</v>
      </c>
      <c r="H161" s="68">
        <f t="shared" si="10"/>
        <v>6.050826946349334E-4</v>
      </c>
      <c r="I161" s="68">
        <f t="shared" si="11"/>
        <v>0.94029850746268651</v>
      </c>
    </row>
    <row r="162" spans="2:9" x14ac:dyDescent="0.2">
      <c r="B162" s="71">
        <f>'NEGD Commercial'!AE160</f>
        <v>2759</v>
      </c>
      <c r="C162" s="65">
        <f>IF('NEGD Large Com NonWin'!B162&gt;80,80*(Rates!$K$9+Rates!$K$14)+('NEGD Large Com NonWin'!B162-80)*(Rates!$K$9+Rates!$K$17),'NEGD Large Com NonWin'!B162*(Rates!$K$9+Rates!$K$14))+Rates!$K$19+SUM(Rates!$K$21:$K$27)</f>
        <v>1674.0488620730159</v>
      </c>
      <c r="D162" s="65">
        <f>IF('NEGD Large Com NonWin'!B162&gt;40,40*(Rates!$L$9+Rates!$L$14)+('NEGD Large Com NonWin'!B162-40)*(Rates!$L$9+Rates!$L$17),'NEGD Large Com NonWin'!B162*(Rates!$L$9+Rates!$L$14))+Rates!$L$19+Rates!$L$22+Rates!$L$23</f>
        <v>1624.921862073016</v>
      </c>
      <c r="E162" s="66">
        <f t="shared" si="8"/>
        <v>-49.126999999999953</v>
      </c>
      <c r="F162" s="67">
        <f t="shared" si="9"/>
        <v>-2.9346216298110187E-2</v>
      </c>
      <c r="G162" s="71">
        <f>'NEGD Commercial'!AG160</f>
        <v>6</v>
      </c>
      <c r="H162" s="68">
        <f t="shared" si="10"/>
        <v>6.050826946349334E-4</v>
      </c>
      <c r="I162" s="68">
        <f t="shared" si="11"/>
        <v>0.94090359015732139</v>
      </c>
    </row>
    <row r="163" spans="2:9" x14ac:dyDescent="0.2">
      <c r="B163" s="71">
        <f>'NEGD Commercial'!AE161</f>
        <v>2779</v>
      </c>
      <c r="C163" s="65">
        <f>IF('NEGD Large Com NonWin'!B163&gt;80,80*(Rates!$K$9+Rates!$K$14)+('NEGD Large Com NonWin'!B163-80)*(Rates!$K$9+Rates!$K$17),'NEGD Large Com NonWin'!B163*(Rates!$K$9+Rates!$K$14))+Rates!$K$19+SUM(Rates!$K$21:$K$27)</f>
        <v>1685.1921956146834</v>
      </c>
      <c r="D163" s="65">
        <f>IF('NEGD Large Com NonWin'!B163&gt;40,40*(Rates!$L$9+Rates!$L$14)+('NEGD Large Com NonWin'!B163-40)*(Rates!$L$9+Rates!$L$17),'NEGD Large Com NonWin'!B163*(Rates!$L$9+Rates!$L$14))+Rates!$L$19+Rates!$L$22+Rates!$L$23</f>
        <v>1636.3891956146833</v>
      </c>
      <c r="E163" s="66">
        <f t="shared" si="8"/>
        <v>-48.803000000000111</v>
      </c>
      <c r="F163" s="67">
        <f t="shared" si="9"/>
        <v>-2.8959901503815676E-2</v>
      </c>
      <c r="G163" s="71">
        <f>'NEGD Commercial'!AG161</f>
        <v>4</v>
      </c>
      <c r="H163" s="68">
        <f t="shared" si="10"/>
        <v>4.0338846308995562E-4</v>
      </c>
      <c r="I163" s="68">
        <f t="shared" si="11"/>
        <v>0.94130697862041135</v>
      </c>
    </row>
    <row r="164" spans="2:9" x14ac:dyDescent="0.2">
      <c r="B164" s="71">
        <f>'NEGD Commercial'!AE162</f>
        <v>2799</v>
      </c>
      <c r="C164" s="65">
        <f>IF('NEGD Large Com NonWin'!B164&gt;80,80*(Rates!$K$9+Rates!$K$14)+('NEGD Large Com NonWin'!B164-80)*(Rates!$K$9+Rates!$K$17),'NEGD Large Com NonWin'!B164*(Rates!$K$9+Rates!$K$14))+Rates!$K$19+SUM(Rates!$K$21:$K$27)</f>
        <v>1696.3355291563507</v>
      </c>
      <c r="D164" s="65">
        <f>IF('NEGD Large Com NonWin'!B164&gt;40,40*(Rates!$L$9+Rates!$L$14)+('NEGD Large Com NonWin'!B164-40)*(Rates!$L$9+Rates!$L$17),'NEGD Large Com NonWin'!B164*(Rates!$L$9+Rates!$L$14))+Rates!$L$19+Rates!$L$22+Rates!$L$23</f>
        <v>1647.8565291563507</v>
      </c>
      <c r="E164" s="66">
        <f t="shared" si="8"/>
        <v>-48.479000000000042</v>
      </c>
      <c r="F164" s="67">
        <f t="shared" si="9"/>
        <v>-2.8578662161318054E-2</v>
      </c>
      <c r="G164" s="71">
        <f>'NEGD Commercial'!AG162</f>
        <v>5</v>
      </c>
      <c r="H164" s="68">
        <f t="shared" si="10"/>
        <v>5.0423557886244454E-4</v>
      </c>
      <c r="I164" s="68">
        <f t="shared" si="11"/>
        <v>0.94181121419927383</v>
      </c>
    </row>
    <row r="165" spans="2:9" x14ac:dyDescent="0.2">
      <c r="B165" s="71">
        <f>'NEGD Commercial'!AE163</f>
        <v>2819</v>
      </c>
      <c r="C165" s="65">
        <f>IF('NEGD Large Com NonWin'!B165&gt;80,80*(Rates!$K$9+Rates!$K$14)+('NEGD Large Com NonWin'!B165-80)*(Rates!$K$9+Rates!$K$17),'NEGD Large Com NonWin'!B165*(Rates!$K$9+Rates!$K$14))+Rates!$K$19+SUM(Rates!$K$21:$K$27)</f>
        <v>1707.4788626980182</v>
      </c>
      <c r="D165" s="65">
        <f>IF('NEGD Large Com NonWin'!B165&gt;40,40*(Rates!$L$9+Rates!$L$14)+('NEGD Large Com NonWin'!B165-40)*(Rates!$L$9+Rates!$L$17),'NEGD Large Com NonWin'!B165*(Rates!$L$9+Rates!$L$14))+Rates!$L$19+Rates!$L$22+Rates!$L$23</f>
        <v>1659.323862698018</v>
      </c>
      <c r="E165" s="66">
        <f t="shared" si="8"/>
        <v>-48.1550000000002</v>
      </c>
      <c r="F165" s="67">
        <f t="shared" si="9"/>
        <v>-2.8202398900510905E-2</v>
      </c>
      <c r="G165" s="71">
        <f>'NEGD Commercial'!AG163</f>
        <v>6</v>
      </c>
      <c r="H165" s="68">
        <f t="shared" si="10"/>
        <v>6.050826946349334E-4</v>
      </c>
      <c r="I165" s="68">
        <f t="shared" si="11"/>
        <v>0.94241629689390871</v>
      </c>
    </row>
    <row r="166" spans="2:9" x14ac:dyDescent="0.2">
      <c r="B166" s="71">
        <f>'NEGD Commercial'!AE164</f>
        <v>2839</v>
      </c>
      <c r="C166" s="65">
        <f>IF('NEGD Large Com NonWin'!B166&gt;80,80*(Rates!$K$9+Rates!$K$14)+('NEGD Large Com NonWin'!B166-80)*(Rates!$K$9+Rates!$K$17),'NEGD Large Com NonWin'!B166*(Rates!$K$9+Rates!$K$14))+Rates!$K$19+SUM(Rates!$K$21:$K$27)</f>
        <v>1718.6221962396855</v>
      </c>
      <c r="D166" s="65">
        <f>IF('NEGD Large Com NonWin'!B166&gt;40,40*(Rates!$L$9+Rates!$L$14)+('NEGD Large Com NonWin'!B166-40)*(Rates!$L$9+Rates!$L$17),'NEGD Large Com NonWin'!B166*(Rates!$L$9+Rates!$L$14))+Rates!$L$19+Rates!$L$22+Rates!$L$23</f>
        <v>1670.7911962396854</v>
      </c>
      <c r="E166" s="66">
        <f t="shared" si="8"/>
        <v>-47.831000000000131</v>
      </c>
      <c r="F166" s="67">
        <f t="shared" si="9"/>
        <v>-2.7831014928501156E-2</v>
      </c>
      <c r="G166" s="71">
        <f>'NEGD Commercial'!AG164</f>
        <v>7</v>
      </c>
      <c r="H166" s="68">
        <f t="shared" si="10"/>
        <v>7.0592981040742237E-4</v>
      </c>
      <c r="I166" s="68">
        <f t="shared" si="11"/>
        <v>0.94312222670431611</v>
      </c>
    </row>
    <row r="167" spans="2:9" x14ac:dyDescent="0.2">
      <c r="B167" s="71">
        <f>'NEGD Commercial'!AE165</f>
        <v>2859</v>
      </c>
      <c r="C167" s="65">
        <f>IF('NEGD Large Com NonWin'!B167&gt;80,80*(Rates!$K$9+Rates!$K$14)+('NEGD Large Com NonWin'!B167-80)*(Rates!$K$9+Rates!$K$17),'NEGD Large Com NonWin'!B167*(Rates!$K$9+Rates!$K$14))+Rates!$K$19+SUM(Rates!$K$21:$K$27)</f>
        <v>1729.7655297813531</v>
      </c>
      <c r="D167" s="65">
        <f>IF('NEGD Large Com NonWin'!B167&gt;40,40*(Rates!$L$9+Rates!$L$14)+('NEGD Large Com NonWin'!B167-40)*(Rates!$L$9+Rates!$L$17),'NEGD Large Com NonWin'!B167*(Rates!$L$9+Rates!$L$14))+Rates!$L$19+Rates!$L$22+Rates!$L$23</f>
        <v>1682.258529781353</v>
      </c>
      <c r="E167" s="66">
        <f t="shared" si="8"/>
        <v>-47.507000000000062</v>
      </c>
      <c r="F167" s="67">
        <f t="shared" si="9"/>
        <v>-2.7464415946596574E-2</v>
      </c>
      <c r="G167" s="71">
        <f>'NEGD Commercial'!AG165</f>
        <v>1</v>
      </c>
      <c r="H167" s="68">
        <f t="shared" si="10"/>
        <v>1.008471157724889E-4</v>
      </c>
      <c r="I167" s="68">
        <f t="shared" si="11"/>
        <v>0.94322307382008863</v>
      </c>
    </row>
    <row r="168" spans="2:9" x14ac:dyDescent="0.2">
      <c r="B168" s="71">
        <f>'NEGD Commercial'!AE166</f>
        <v>2879</v>
      </c>
      <c r="C168" s="65">
        <f>IF('NEGD Large Com NonWin'!B168&gt;80,80*(Rates!$K$9+Rates!$K$14)+('NEGD Large Com NonWin'!B168-80)*(Rates!$K$9+Rates!$K$17),'NEGD Large Com NonWin'!B168*(Rates!$K$9+Rates!$K$14))+Rates!$K$19+SUM(Rates!$K$21:$K$27)</f>
        <v>1740.9088633230203</v>
      </c>
      <c r="D168" s="65">
        <f>IF('NEGD Large Com NonWin'!B168&gt;40,40*(Rates!$L$9+Rates!$L$14)+('NEGD Large Com NonWin'!B168-40)*(Rates!$L$9+Rates!$L$17),'NEGD Large Com NonWin'!B168*(Rates!$L$9+Rates!$L$14))+Rates!$L$19+Rates!$L$22+Rates!$L$23</f>
        <v>1693.7258633230203</v>
      </c>
      <c r="E168" s="66">
        <f t="shared" si="8"/>
        <v>-47.182999999999993</v>
      </c>
      <c r="F168" s="67">
        <f t="shared" si="9"/>
        <v>-2.7102510070479969E-2</v>
      </c>
      <c r="G168" s="71">
        <f>'NEGD Commercial'!AG166</f>
        <v>4</v>
      </c>
      <c r="H168" s="68">
        <f t="shared" si="10"/>
        <v>4.0338846308995562E-4</v>
      </c>
      <c r="I168" s="68">
        <f t="shared" si="11"/>
        <v>0.94362646228317859</v>
      </c>
    </row>
    <row r="169" spans="2:9" x14ac:dyDescent="0.2">
      <c r="B169" s="71">
        <f>'NEGD Commercial'!AE167</f>
        <v>2899</v>
      </c>
      <c r="C169" s="65">
        <f>IF('NEGD Large Com NonWin'!B169&gt;80,80*(Rates!$K$9+Rates!$K$14)+('NEGD Large Com NonWin'!B169-80)*(Rates!$K$9+Rates!$K$17),'NEGD Large Com NonWin'!B169*(Rates!$K$9+Rates!$K$14))+Rates!$K$19+SUM(Rates!$K$21:$K$27)</f>
        <v>1752.0521968646876</v>
      </c>
      <c r="D169" s="65">
        <f>IF('NEGD Large Com NonWin'!B169&gt;40,40*(Rates!$L$9+Rates!$L$14)+('NEGD Large Com NonWin'!B169-40)*(Rates!$L$9+Rates!$L$17),'NEGD Large Com NonWin'!B169*(Rates!$L$9+Rates!$L$14))+Rates!$L$19+Rates!$L$22+Rates!$L$23</f>
        <v>1705.1931968646877</v>
      </c>
      <c r="E169" s="66">
        <f t="shared" si="8"/>
        <v>-46.858999999999924</v>
      </c>
      <c r="F169" s="67">
        <f t="shared" si="9"/>
        <v>-2.6745207753430238E-2</v>
      </c>
      <c r="G169" s="71">
        <f>'NEGD Commercial'!AG167</f>
        <v>5</v>
      </c>
      <c r="H169" s="68">
        <f t="shared" si="10"/>
        <v>5.0423557886244454E-4</v>
      </c>
      <c r="I169" s="68">
        <f t="shared" si="11"/>
        <v>0.94413069786204107</v>
      </c>
    </row>
    <row r="170" spans="2:9" x14ac:dyDescent="0.2">
      <c r="B170" s="71">
        <f>'NEGD Commercial'!AE168</f>
        <v>2919</v>
      </c>
      <c r="C170" s="65">
        <f>IF('NEGD Large Com NonWin'!B170&gt;80,80*(Rates!$K$9+Rates!$K$14)+('NEGD Large Com NonWin'!B170-80)*(Rates!$K$9+Rates!$K$17),'NEGD Large Com NonWin'!B170*(Rates!$K$9+Rates!$K$14))+Rates!$K$19+SUM(Rates!$K$21:$K$27)</f>
        <v>1763.1955304063551</v>
      </c>
      <c r="D170" s="65">
        <f>IF('NEGD Large Com NonWin'!B170&gt;40,40*(Rates!$L$9+Rates!$L$14)+('NEGD Large Com NonWin'!B170-40)*(Rates!$L$9+Rates!$L$17),'NEGD Large Com NonWin'!B170*(Rates!$L$9+Rates!$L$14))+Rates!$L$19+Rates!$L$22+Rates!$L$23</f>
        <v>1716.6605304063551</v>
      </c>
      <c r="E170" s="66">
        <f t="shared" si="8"/>
        <v>-46.535000000000082</v>
      </c>
      <c r="F170" s="67">
        <f t="shared" si="9"/>
        <v>-2.6392421712454879E-2</v>
      </c>
      <c r="G170" s="71">
        <f>'NEGD Commercial'!AG168</f>
        <v>3</v>
      </c>
      <c r="H170" s="68">
        <f t="shared" si="10"/>
        <v>3.025413473174667E-4</v>
      </c>
      <c r="I170" s="68">
        <f t="shared" si="11"/>
        <v>0.94443323920935851</v>
      </c>
    </row>
    <row r="171" spans="2:9" x14ac:dyDescent="0.2">
      <c r="B171" s="71">
        <f>'NEGD Commercial'!AE169</f>
        <v>2939</v>
      </c>
      <c r="C171" s="65">
        <f>IF('NEGD Large Com NonWin'!B171&gt;80,80*(Rates!$K$9+Rates!$K$14)+('NEGD Large Com NonWin'!B171-80)*(Rates!$K$9+Rates!$K$17),'NEGD Large Com NonWin'!B171*(Rates!$K$9+Rates!$K$14))+Rates!$K$19+SUM(Rates!$K$21:$K$27)</f>
        <v>1774.3388639480224</v>
      </c>
      <c r="D171" s="65">
        <f>IF('NEGD Large Com NonWin'!B171&gt;40,40*(Rates!$L$9+Rates!$L$14)+('NEGD Large Com NonWin'!B171-40)*(Rates!$L$9+Rates!$L$17),'NEGD Large Com NonWin'!B171*(Rates!$L$9+Rates!$L$14))+Rates!$L$19+Rates!$L$22+Rates!$L$23</f>
        <v>1728.1278639480224</v>
      </c>
      <c r="E171" s="66">
        <f t="shared" si="8"/>
        <v>-46.211000000000013</v>
      </c>
      <c r="F171" s="67">
        <f t="shared" si="9"/>
        <v>-2.6044066857205311E-2</v>
      </c>
      <c r="G171" s="71">
        <f>'NEGD Commercial'!AG169</f>
        <v>6</v>
      </c>
      <c r="H171" s="68">
        <f t="shared" si="10"/>
        <v>6.050826946349334E-4</v>
      </c>
      <c r="I171" s="68">
        <f t="shared" si="11"/>
        <v>0.94503832190399339</v>
      </c>
    </row>
    <row r="172" spans="2:9" x14ac:dyDescent="0.2">
      <c r="B172" s="71">
        <f>'NEGD Commercial'!AE170</f>
        <v>2959</v>
      </c>
      <c r="C172" s="65">
        <f>IF('NEGD Large Com NonWin'!B172&gt;80,80*(Rates!$K$9+Rates!$K$14)+('NEGD Large Com NonWin'!B172-80)*(Rates!$K$9+Rates!$K$17),'NEGD Large Com NonWin'!B172*(Rates!$K$9+Rates!$K$14))+Rates!$K$19+SUM(Rates!$K$21:$K$27)</f>
        <v>1785.48219748969</v>
      </c>
      <c r="D172" s="65">
        <f>IF('NEGD Large Com NonWin'!B172&gt;40,40*(Rates!$L$9+Rates!$L$14)+('NEGD Large Com NonWin'!B172-40)*(Rates!$L$9+Rates!$L$17),'NEGD Large Com NonWin'!B172*(Rates!$L$9+Rates!$L$14))+Rates!$L$19+Rates!$L$22+Rates!$L$23</f>
        <v>1739.5951974896898</v>
      </c>
      <c r="E172" s="66">
        <f t="shared" si="8"/>
        <v>-45.887000000000171</v>
      </c>
      <c r="F172" s="67">
        <f t="shared" si="9"/>
        <v>-2.5700060221555437E-2</v>
      </c>
      <c r="G172" s="71">
        <f>'NEGD Commercial'!AG170</f>
        <v>8</v>
      </c>
      <c r="H172" s="68">
        <f t="shared" si="10"/>
        <v>8.0677692617991124E-4</v>
      </c>
      <c r="I172" s="68">
        <f t="shared" si="11"/>
        <v>0.94584509883017331</v>
      </c>
    </row>
    <row r="173" spans="2:9" x14ac:dyDescent="0.2">
      <c r="B173" s="71">
        <f>'NEGD Commercial'!AE171</f>
        <v>2979</v>
      </c>
      <c r="C173" s="65">
        <f>IF('NEGD Large Com NonWin'!B173&gt;80,80*(Rates!$K$9+Rates!$K$14)+('NEGD Large Com NonWin'!B173-80)*(Rates!$K$9+Rates!$K$17),'NEGD Large Com NonWin'!B173*(Rates!$K$9+Rates!$K$14))+Rates!$K$19+SUM(Rates!$K$21:$K$27)</f>
        <v>1796.6255310313572</v>
      </c>
      <c r="D173" s="65">
        <f>IF('NEGD Large Com NonWin'!B173&gt;40,40*(Rates!$L$9+Rates!$L$14)+('NEGD Large Com NonWin'!B173-40)*(Rates!$L$9+Rates!$L$17),'NEGD Large Com NonWin'!B173*(Rates!$L$9+Rates!$L$14))+Rates!$L$19+Rates!$L$22+Rates!$L$23</f>
        <v>1751.0625310313571</v>
      </c>
      <c r="E173" s="66">
        <f t="shared" si="8"/>
        <v>-45.563000000000102</v>
      </c>
      <c r="F173" s="67">
        <f t="shared" si="9"/>
        <v>-2.5360320897724609E-2</v>
      </c>
      <c r="G173" s="71">
        <f>'NEGD Commercial'!AG171</f>
        <v>3</v>
      </c>
      <c r="H173" s="68">
        <f t="shared" si="10"/>
        <v>3.025413473174667E-4</v>
      </c>
      <c r="I173" s="68">
        <f t="shared" si="11"/>
        <v>0.94614764017749076</v>
      </c>
    </row>
    <row r="174" spans="2:9" x14ac:dyDescent="0.2">
      <c r="B174" s="71">
        <f>'NEGD Commercial'!AE172</f>
        <v>3019</v>
      </c>
      <c r="C174" s="65">
        <f>IF('NEGD Large Com NonWin'!B174&gt;80,80*(Rates!$K$9+Rates!$K$14)+('NEGD Large Com NonWin'!B174-80)*(Rates!$K$9+Rates!$K$17),'NEGD Large Com NonWin'!B174*(Rates!$K$9+Rates!$K$14))+Rates!$K$19+SUM(Rates!$K$21:$K$27)</f>
        <v>1818.912198114692</v>
      </c>
      <c r="D174" s="65">
        <f>IF('NEGD Large Com NonWin'!B174&gt;40,40*(Rates!$L$9+Rates!$L$14)+('NEGD Large Com NonWin'!B174-40)*(Rates!$L$9+Rates!$L$17),'NEGD Large Com NonWin'!B174*(Rates!$L$9+Rates!$L$14))+Rates!$L$19+Rates!$L$22+Rates!$L$23</f>
        <v>1773.9971981146921</v>
      </c>
      <c r="E174" s="66">
        <f t="shared" si="8"/>
        <v>-44.914999999999964</v>
      </c>
      <c r="F174" s="67">
        <f t="shared" si="9"/>
        <v>-2.4693330467822745E-2</v>
      </c>
      <c r="G174" s="71">
        <f>'NEGD Commercial'!AG172</f>
        <v>3</v>
      </c>
      <c r="H174" s="68">
        <f t="shared" si="10"/>
        <v>3.025413473174667E-4</v>
      </c>
      <c r="I174" s="68">
        <f t="shared" si="11"/>
        <v>0.9464501815248082</v>
      </c>
    </row>
    <row r="175" spans="2:9" x14ac:dyDescent="0.2">
      <c r="B175" s="71">
        <f>'NEGD Commercial'!AE173</f>
        <v>3039</v>
      </c>
      <c r="C175" s="65">
        <f>IF('NEGD Large Com NonWin'!B175&gt;80,80*(Rates!$K$9+Rates!$K$14)+('NEGD Large Com NonWin'!B175-80)*(Rates!$K$9+Rates!$K$17),'NEGD Large Com NonWin'!B175*(Rates!$K$9+Rates!$K$14))+Rates!$K$19+SUM(Rates!$K$21:$K$27)</f>
        <v>1830.0555316563593</v>
      </c>
      <c r="D175" s="65">
        <f>IF('NEGD Large Com NonWin'!B175&gt;40,40*(Rates!$L$9+Rates!$L$14)+('NEGD Large Com NonWin'!B175-40)*(Rates!$L$9+Rates!$L$17),'NEGD Large Com NonWin'!B175*(Rates!$L$9+Rates!$L$14))+Rates!$L$19+Rates!$L$22+Rates!$L$23</f>
        <v>1785.4645316563594</v>
      </c>
      <c r="E175" s="66">
        <f t="shared" si="8"/>
        <v>-44.590999999999894</v>
      </c>
      <c r="F175" s="67">
        <f t="shared" si="9"/>
        <v>-2.4365927278524255E-2</v>
      </c>
      <c r="G175" s="71">
        <f>'NEGD Commercial'!AG173</f>
        <v>3</v>
      </c>
      <c r="H175" s="68">
        <f t="shared" si="10"/>
        <v>3.025413473174667E-4</v>
      </c>
      <c r="I175" s="68">
        <f t="shared" si="11"/>
        <v>0.94675272287212564</v>
      </c>
    </row>
    <row r="176" spans="2:9" x14ac:dyDescent="0.2">
      <c r="B176" s="71">
        <f>'NEGD Commercial'!AE174</f>
        <v>3059</v>
      </c>
      <c r="C176" s="65">
        <f>IF('NEGD Large Com NonWin'!B176&gt;80,80*(Rates!$K$9+Rates!$K$14)+('NEGD Large Com NonWin'!B176-80)*(Rates!$K$9+Rates!$K$17),'NEGD Large Com NonWin'!B176*(Rates!$K$9+Rates!$K$14))+Rates!$K$19+SUM(Rates!$K$21:$K$27)</f>
        <v>1841.1988651980269</v>
      </c>
      <c r="D176" s="65">
        <f>IF('NEGD Large Com NonWin'!B176&gt;40,40*(Rates!$L$9+Rates!$L$14)+('NEGD Large Com NonWin'!B176-40)*(Rates!$L$9+Rates!$L$17),'NEGD Large Com NonWin'!B176*(Rates!$L$9+Rates!$L$14))+Rates!$L$19+Rates!$L$22+Rates!$L$23</f>
        <v>1796.9318651980268</v>
      </c>
      <c r="E176" s="66">
        <f t="shared" si="8"/>
        <v>-44.267000000000053</v>
      </c>
      <c r="F176" s="67">
        <f t="shared" si="9"/>
        <v>-2.4042487118977773E-2</v>
      </c>
      <c r="G176" s="71">
        <f>'NEGD Commercial'!AG174</f>
        <v>3</v>
      </c>
      <c r="H176" s="68">
        <f t="shared" si="10"/>
        <v>3.025413473174667E-4</v>
      </c>
      <c r="I176" s="68">
        <f t="shared" si="11"/>
        <v>0.94705526421944308</v>
      </c>
    </row>
    <row r="177" spans="2:9" x14ac:dyDescent="0.2">
      <c r="B177" s="71">
        <f>'NEGD Commercial'!AE175</f>
        <v>3079</v>
      </c>
      <c r="C177" s="65">
        <f>IF('NEGD Large Com NonWin'!B177&gt;80,80*(Rates!$K$9+Rates!$K$14)+('NEGD Large Com NonWin'!B177-80)*(Rates!$K$9+Rates!$K$17),'NEGD Large Com NonWin'!B177*(Rates!$K$9+Rates!$K$14))+Rates!$K$19+SUM(Rates!$K$21:$K$27)</f>
        <v>1852.3421987396941</v>
      </c>
      <c r="D177" s="65">
        <f>IF('NEGD Large Com NonWin'!B177&gt;40,40*(Rates!$L$9+Rates!$L$14)+('NEGD Large Com NonWin'!B177-40)*(Rates!$L$9+Rates!$L$17),'NEGD Large Com NonWin'!B177*(Rates!$L$9+Rates!$L$14))+Rates!$L$19+Rates!$L$22+Rates!$L$23</f>
        <v>1808.3991987396942</v>
      </c>
      <c r="E177" s="66">
        <f t="shared" si="8"/>
        <v>-43.942999999999984</v>
      </c>
      <c r="F177" s="67">
        <f t="shared" si="9"/>
        <v>-2.3722938466714274E-2</v>
      </c>
      <c r="G177" s="71">
        <f>'NEGD Commercial'!AG175</f>
        <v>2</v>
      </c>
      <c r="H177" s="68">
        <f t="shared" si="10"/>
        <v>2.0169423154497781E-4</v>
      </c>
      <c r="I177" s="68">
        <f t="shared" si="11"/>
        <v>0.94725695845098801</v>
      </c>
    </row>
    <row r="178" spans="2:9" x14ac:dyDescent="0.2">
      <c r="B178" s="71">
        <f>'NEGD Commercial'!AE176</f>
        <v>3099</v>
      </c>
      <c r="C178" s="65">
        <f>IF('NEGD Large Com NonWin'!B178&gt;80,80*(Rates!$K$9+Rates!$K$14)+('NEGD Large Com NonWin'!B178-80)*(Rates!$K$9+Rates!$K$17),'NEGD Large Com NonWin'!B178*(Rates!$K$9+Rates!$K$14))+Rates!$K$19+SUM(Rates!$K$21:$K$27)</f>
        <v>1863.4855322813617</v>
      </c>
      <c r="D178" s="65">
        <f>IF('NEGD Large Com NonWin'!B178&gt;40,40*(Rates!$L$9+Rates!$L$14)+('NEGD Large Com NonWin'!B178-40)*(Rates!$L$9+Rates!$L$17),'NEGD Large Com NonWin'!B178*(Rates!$L$9+Rates!$L$14))+Rates!$L$19+Rates!$L$22+Rates!$L$23</f>
        <v>1819.8665322813615</v>
      </c>
      <c r="E178" s="66">
        <f t="shared" si="8"/>
        <v>-43.619000000000142</v>
      </c>
      <c r="F178" s="67">
        <f t="shared" si="9"/>
        <v>-2.3407211510035084E-2</v>
      </c>
      <c r="G178" s="71">
        <f>'NEGD Commercial'!AG176</f>
        <v>2</v>
      </c>
      <c r="H178" s="68">
        <f t="shared" si="10"/>
        <v>2.0169423154497781E-4</v>
      </c>
      <c r="I178" s="68">
        <f t="shared" si="11"/>
        <v>0.94745865268253293</v>
      </c>
    </row>
    <row r="179" spans="2:9" x14ac:dyDescent="0.2">
      <c r="B179" s="71">
        <f>'NEGD Commercial'!AE177</f>
        <v>3119</v>
      </c>
      <c r="C179" s="65">
        <f>IF('NEGD Large Com NonWin'!B179&gt;80,80*(Rates!$K$9+Rates!$K$14)+('NEGD Large Com NonWin'!B179-80)*(Rates!$K$9+Rates!$K$17),'NEGD Large Com NonWin'!B179*(Rates!$K$9+Rates!$K$14))+Rates!$K$19+SUM(Rates!$K$21:$K$27)</f>
        <v>1874.6288658230289</v>
      </c>
      <c r="D179" s="65">
        <f>IF('NEGD Large Com NonWin'!B179&gt;40,40*(Rates!$L$9+Rates!$L$14)+('NEGD Large Com NonWin'!B179-40)*(Rates!$L$9+Rates!$L$17),'NEGD Large Com NonWin'!B179*(Rates!$L$9+Rates!$L$14))+Rates!$L$19+Rates!$L$22+Rates!$L$23</f>
        <v>1831.3338658230289</v>
      </c>
      <c r="E179" s="66">
        <f t="shared" si="8"/>
        <v>-43.295000000000073</v>
      </c>
      <c r="F179" s="67">
        <f t="shared" si="9"/>
        <v>-2.3095238097164381E-2</v>
      </c>
      <c r="G179" s="71">
        <f>'NEGD Commercial'!AG177</f>
        <v>5</v>
      </c>
      <c r="H179" s="68">
        <f t="shared" si="10"/>
        <v>5.0423557886244454E-4</v>
      </c>
      <c r="I179" s="68">
        <f t="shared" si="11"/>
        <v>0.94796288826139541</v>
      </c>
    </row>
    <row r="180" spans="2:9" x14ac:dyDescent="0.2">
      <c r="B180" s="71">
        <f>'NEGD Commercial'!AE178</f>
        <v>3139</v>
      </c>
      <c r="C180" s="65">
        <f>IF('NEGD Large Com NonWin'!B180&gt;80,80*(Rates!$K$9+Rates!$K$14)+('NEGD Large Com NonWin'!B180-80)*(Rates!$K$9+Rates!$K$17),'NEGD Large Com NonWin'!B180*(Rates!$K$9+Rates!$K$14))+Rates!$K$19+SUM(Rates!$K$21:$K$27)</f>
        <v>1885.7721993646965</v>
      </c>
      <c r="D180" s="65">
        <f>IF('NEGD Large Com NonWin'!B180&gt;40,40*(Rates!$L$9+Rates!$L$14)+('NEGD Large Com NonWin'!B180-40)*(Rates!$L$9+Rates!$L$17),'NEGD Large Com NonWin'!B180*(Rates!$L$9+Rates!$L$14))+Rates!$L$19+Rates!$L$22+Rates!$L$23</f>
        <v>1842.8011993646962</v>
      </c>
      <c r="E180" s="66">
        <f t="shared" si="8"/>
        <v>-42.971000000000231</v>
      </c>
      <c r="F180" s="67">
        <f t="shared" si="9"/>
        <v>-2.2786951687206368E-2</v>
      </c>
      <c r="G180" s="71">
        <f>'NEGD Commercial'!AG178</f>
        <v>3</v>
      </c>
      <c r="H180" s="68">
        <f t="shared" si="10"/>
        <v>3.025413473174667E-4</v>
      </c>
      <c r="I180" s="68">
        <f t="shared" si="11"/>
        <v>0.94826542960871285</v>
      </c>
    </row>
    <row r="181" spans="2:9" x14ac:dyDescent="0.2">
      <c r="B181" s="71">
        <f>'NEGD Commercial'!AE179</f>
        <v>3159</v>
      </c>
      <c r="C181" s="65">
        <f>IF('NEGD Large Com NonWin'!B181&gt;80,80*(Rates!$K$9+Rates!$K$14)+('NEGD Large Com NonWin'!B181-80)*(Rates!$K$9+Rates!$K$17),'NEGD Large Com NonWin'!B181*(Rates!$K$9+Rates!$K$14))+Rates!$K$19+SUM(Rates!$K$21:$K$27)</f>
        <v>1896.9155329063638</v>
      </c>
      <c r="D181" s="65">
        <f>IF('NEGD Large Com NonWin'!B181&gt;40,40*(Rates!$L$9+Rates!$L$14)+('NEGD Large Com NonWin'!B181-40)*(Rates!$L$9+Rates!$L$17),'NEGD Large Com NonWin'!B181*(Rates!$L$9+Rates!$L$14))+Rates!$L$19+Rates!$L$22+Rates!$L$23</f>
        <v>1854.2685329063636</v>
      </c>
      <c r="E181" s="66">
        <f t="shared" si="8"/>
        <v>-42.647000000000162</v>
      </c>
      <c r="F181" s="67">
        <f t="shared" si="9"/>
        <v>-2.2482287302829165E-2</v>
      </c>
      <c r="G181" s="71">
        <f>'NEGD Commercial'!AG179</f>
        <v>6</v>
      </c>
      <c r="H181" s="68">
        <f t="shared" si="10"/>
        <v>6.050826946349334E-4</v>
      </c>
      <c r="I181" s="68">
        <f t="shared" si="11"/>
        <v>0.94887051230334774</v>
      </c>
    </row>
    <row r="182" spans="2:9" x14ac:dyDescent="0.2">
      <c r="B182" s="71">
        <f>'NEGD Commercial'!AE180</f>
        <v>3179</v>
      </c>
      <c r="C182" s="65">
        <f>IF('NEGD Large Com NonWin'!B182&gt;80,80*(Rates!$K$9+Rates!$K$14)+('NEGD Large Com NonWin'!B182-80)*(Rates!$K$9+Rates!$K$17),'NEGD Large Com NonWin'!B182*(Rates!$K$9+Rates!$K$14))+Rates!$K$19+SUM(Rates!$K$21:$K$27)</f>
        <v>1908.058866448031</v>
      </c>
      <c r="D182" s="65">
        <f>IF('NEGD Large Com NonWin'!B182&gt;40,40*(Rates!$L$9+Rates!$L$14)+('NEGD Large Com NonWin'!B182-40)*(Rates!$L$9+Rates!$L$17),'NEGD Large Com NonWin'!B182*(Rates!$L$9+Rates!$L$14))+Rates!$L$19+Rates!$L$22+Rates!$L$23</f>
        <v>1865.7358664480312</v>
      </c>
      <c r="E182" s="66">
        <f t="shared" si="8"/>
        <v>-42.322999999999865</v>
      </c>
      <c r="F182" s="67">
        <f t="shared" si="9"/>
        <v>-2.2181181484608351E-2</v>
      </c>
      <c r="G182" s="71">
        <f>'NEGD Commercial'!AG180</f>
        <v>4</v>
      </c>
      <c r="H182" s="68">
        <f t="shared" si="10"/>
        <v>4.0338846308995562E-4</v>
      </c>
      <c r="I182" s="68">
        <f t="shared" si="11"/>
        <v>0.94927390076643769</v>
      </c>
    </row>
    <row r="183" spans="2:9" x14ac:dyDescent="0.2">
      <c r="B183" s="71">
        <f>'NEGD Commercial'!AE181</f>
        <v>3199</v>
      </c>
      <c r="C183" s="65">
        <f>IF('NEGD Large Com NonWin'!B183&gt;80,80*(Rates!$K$9+Rates!$K$14)+('NEGD Large Com NonWin'!B183-80)*(Rates!$K$9+Rates!$K$17),'NEGD Large Com NonWin'!B183*(Rates!$K$9+Rates!$K$14))+Rates!$K$19+SUM(Rates!$K$21:$K$27)</f>
        <v>1919.2021999896986</v>
      </c>
      <c r="D183" s="65">
        <f>IF('NEGD Large Com NonWin'!B183&gt;40,40*(Rates!$L$9+Rates!$L$14)+('NEGD Large Com NonWin'!B183-40)*(Rates!$L$9+Rates!$L$17),'NEGD Large Com NonWin'!B183*(Rates!$L$9+Rates!$L$14))+Rates!$L$19+Rates!$L$22+Rates!$L$23</f>
        <v>1877.2031999896985</v>
      </c>
      <c r="E183" s="66">
        <f t="shared" si="8"/>
        <v>-41.999000000000024</v>
      </c>
      <c r="F183" s="67">
        <f t="shared" si="9"/>
        <v>-2.1883572246960459E-2</v>
      </c>
      <c r="G183" s="71">
        <f>'NEGD Commercial'!AG181</f>
        <v>7</v>
      </c>
      <c r="H183" s="68">
        <f t="shared" si="10"/>
        <v>7.0592981040742237E-4</v>
      </c>
      <c r="I183" s="68">
        <f t="shared" si="11"/>
        <v>0.9499798305768451</v>
      </c>
    </row>
    <row r="184" spans="2:9" x14ac:dyDescent="0.2">
      <c r="B184" s="71">
        <f>'NEGD Commercial'!AE182</f>
        <v>3219</v>
      </c>
      <c r="C184" s="65">
        <f>IF('NEGD Large Com NonWin'!B184&gt;80,80*(Rates!$K$9+Rates!$K$14)+('NEGD Large Com NonWin'!B184-80)*(Rates!$K$9+Rates!$K$17),'NEGD Large Com NonWin'!B184*(Rates!$K$9+Rates!$K$14))+Rates!$K$19+SUM(Rates!$K$21:$K$27)</f>
        <v>1930.3455335313658</v>
      </c>
      <c r="D184" s="65">
        <f>IF('NEGD Large Com NonWin'!B184&gt;40,40*(Rates!$L$9+Rates!$L$14)+('NEGD Large Com NonWin'!B184-40)*(Rates!$L$9+Rates!$L$17),'NEGD Large Com NonWin'!B184*(Rates!$L$9+Rates!$L$14))+Rates!$L$19+Rates!$L$22+Rates!$L$23</f>
        <v>1888.6705335313659</v>
      </c>
      <c r="E184" s="66">
        <f t="shared" si="8"/>
        <v>-41.674999999999955</v>
      </c>
      <c r="F184" s="67">
        <f t="shared" si="9"/>
        <v>-2.1589399035601614E-2</v>
      </c>
      <c r="G184" s="71">
        <f>'NEGD Commercial'!AG182</f>
        <v>8</v>
      </c>
      <c r="H184" s="68">
        <f t="shared" si="10"/>
        <v>8.0677692617991124E-4</v>
      </c>
      <c r="I184" s="68">
        <f t="shared" si="11"/>
        <v>0.95078660750302502</v>
      </c>
    </row>
    <row r="185" spans="2:9" x14ac:dyDescent="0.2">
      <c r="B185" s="71">
        <f>'NEGD Commercial'!AE183</f>
        <v>3239</v>
      </c>
      <c r="C185" s="65">
        <f>IF('NEGD Large Com NonWin'!B185&gt;80,80*(Rates!$K$9+Rates!$K$14)+('NEGD Large Com NonWin'!B185-80)*(Rates!$K$9+Rates!$K$17),'NEGD Large Com NonWin'!B185*(Rates!$K$9+Rates!$K$14))+Rates!$K$19+SUM(Rates!$K$21:$K$27)</f>
        <v>1941.4888670730334</v>
      </c>
      <c r="D185" s="65">
        <f>IF('NEGD Large Com NonWin'!B185&gt;40,40*(Rates!$L$9+Rates!$L$14)+('NEGD Large Com NonWin'!B185-40)*(Rates!$L$9+Rates!$L$17),'NEGD Large Com NonWin'!B185*(Rates!$L$9+Rates!$L$14))+Rates!$L$19+Rates!$L$22+Rates!$L$23</f>
        <v>1900.1378670730332</v>
      </c>
      <c r="E185" s="66">
        <f t="shared" si="8"/>
        <v>-41.351000000000113</v>
      </c>
      <c r="F185" s="67">
        <f t="shared" si="9"/>
        <v>-2.1298602686473506E-2</v>
      </c>
      <c r="G185" s="71">
        <f>'NEGD Commercial'!AG183</f>
        <v>5</v>
      </c>
      <c r="H185" s="68">
        <f t="shared" si="10"/>
        <v>5.0423557886244454E-4</v>
      </c>
      <c r="I185" s="68">
        <f t="shared" si="11"/>
        <v>0.95129084308188749</v>
      </c>
    </row>
    <row r="186" spans="2:9" x14ac:dyDescent="0.2">
      <c r="B186" s="71">
        <f>'NEGD Commercial'!AE184</f>
        <v>3259</v>
      </c>
      <c r="C186" s="65">
        <f>IF('NEGD Large Com NonWin'!B186&gt;80,80*(Rates!$K$9+Rates!$K$14)+('NEGD Large Com NonWin'!B186-80)*(Rates!$K$9+Rates!$K$17),'NEGD Large Com NonWin'!B186*(Rates!$K$9+Rates!$K$14))+Rates!$K$19+SUM(Rates!$K$21:$K$27)</f>
        <v>1952.6322006147007</v>
      </c>
      <c r="D186" s="65">
        <f>IF('NEGD Large Com NonWin'!B186&gt;40,40*(Rates!$L$9+Rates!$L$14)+('NEGD Large Com NonWin'!B186-40)*(Rates!$L$9+Rates!$L$17),'NEGD Large Com NonWin'!B186*(Rates!$L$9+Rates!$L$14))+Rates!$L$19+Rates!$L$22+Rates!$L$23</f>
        <v>1911.6052006147006</v>
      </c>
      <c r="E186" s="66">
        <f t="shared" si="8"/>
        <v>-41.027000000000044</v>
      </c>
      <c r="F186" s="67">
        <f t="shared" si="9"/>
        <v>-2.101112538607347E-2</v>
      </c>
      <c r="G186" s="71">
        <f>'NEGD Commercial'!AG184</f>
        <v>1</v>
      </c>
      <c r="H186" s="68">
        <f t="shared" si="10"/>
        <v>1.008471157724889E-4</v>
      </c>
      <c r="I186" s="68">
        <f t="shared" si="11"/>
        <v>0.95139169019766001</v>
      </c>
    </row>
    <row r="187" spans="2:9" x14ac:dyDescent="0.2">
      <c r="B187" s="71">
        <f>'NEGD Commercial'!AE185</f>
        <v>3279</v>
      </c>
      <c r="C187" s="65">
        <f>IF('NEGD Large Com NonWin'!B187&gt;80,80*(Rates!$K$9+Rates!$K$14)+('NEGD Large Com NonWin'!B187-80)*(Rates!$K$9+Rates!$K$17),'NEGD Large Com NonWin'!B187*(Rates!$K$9+Rates!$K$14))+Rates!$K$19+SUM(Rates!$K$21:$K$27)</f>
        <v>1963.7755341563682</v>
      </c>
      <c r="D187" s="65">
        <f>IF('NEGD Large Com NonWin'!B187&gt;40,40*(Rates!$L$9+Rates!$L$14)+('NEGD Large Com NonWin'!B187-40)*(Rates!$L$9+Rates!$L$17),'NEGD Large Com NonWin'!B187*(Rates!$L$9+Rates!$L$14))+Rates!$L$19+Rates!$L$22+Rates!$L$23</f>
        <v>1923.072534156368</v>
      </c>
      <c r="E187" s="66">
        <f t="shared" si="8"/>
        <v>-40.703000000000202</v>
      </c>
      <c r="F187" s="67">
        <f t="shared" si="9"/>
        <v>-2.0726910633137145E-2</v>
      </c>
      <c r="G187" s="71">
        <f>'NEGD Commercial'!AG185</f>
        <v>6</v>
      </c>
      <c r="H187" s="68">
        <f t="shared" si="10"/>
        <v>6.050826946349334E-4</v>
      </c>
      <c r="I187" s="68">
        <f t="shared" si="11"/>
        <v>0.9519967728922949</v>
      </c>
    </row>
    <row r="188" spans="2:9" x14ac:dyDescent="0.2">
      <c r="B188" s="71">
        <f>'NEGD Commercial'!AE186</f>
        <v>3299</v>
      </c>
      <c r="C188" s="65">
        <f>IF('NEGD Large Com NonWin'!B188&gt;80,80*(Rates!$K$9+Rates!$K$14)+('NEGD Large Com NonWin'!B188-80)*(Rates!$K$9+Rates!$K$17),'NEGD Large Com NonWin'!B188*(Rates!$K$9+Rates!$K$14))+Rates!$K$19+SUM(Rates!$K$21:$K$27)</f>
        <v>1974.9188676980355</v>
      </c>
      <c r="D188" s="65">
        <f>IF('NEGD Large Com NonWin'!B188&gt;40,40*(Rates!$L$9+Rates!$L$14)+('NEGD Large Com NonWin'!B188-40)*(Rates!$L$9+Rates!$L$17),'NEGD Large Com NonWin'!B188*(Rates!$L$9+Rates!$L$14))+Rates!$L$19+Rates!$L$22+Rates!$L$23</f>
        <v>1934.5398676980353</v>
      </c>
      <c r="E188" s="66">
        <f t="shared" si="8"/>
        <v>-40.379000000000133</v>
      </c>
      <c r="F188" s="67">
        <f t="shared" si="9"/>
        <v>-2.044590320161652E-2</v>
      </c>
      <c r="G188" s="71">
        <f>'NEGD Commercial'!AG186</f>
        <v>7</v>
      </c>
      <c r="H188" s="68">
        <f t="shared" si="10"/>
        <v>7.0592981040742237E-4</v>
      </c>
      <c r="I188" s="68">
        <f t="shared" si="11"/>
        <v>0.9527027027027023</v>
      </c>
    </row>
    <row r="189" spans="2:9" x14ac:dyDescent="0.2">
      <c r="B189" s="71">
        <f>'NEGD Commercial'!AE187</f>
        <v>3319</v>
      </c>
      <c r="C189" s="65">
        <f>IF('NEGD Large Com NonWin'!B189&gt;80,80*(Rates!$K$9+Rates!$K$14)+('NEGD Large Com NonWin'!B189-80)*(Rates!$K$9+Rates!$K$17),'NEGD Large Com NonWin'!B189*(Rates!$K$9+Rates!$K$14))+Rates!$K$19+SUM(Rates!$K$21:$K$27)</f>
        <v>1986.0622012397027</v>
      </c>
      <c r="D189" s="65">
        <f>IF('NEGD Large Com NonWin'!B189&gt;40,40*(Rates!$L$9+Rates!$L$14)+('NEGD Large Com NonWin'!B189-40)*(Rates!$L$9+Rates!$L$17),'NEGD Large Com NonWin'!B189*(Rates!$L$9+Rates!$L$14))+Rates!$L$19+Rates!$L$22+Rates!$L$23</f>
        <v>1946.0072012397027</v>
      </c>
      <c r="E189" s="66">
        <f t="shared" si="8"/>
        <v>-40.055000000000064</v>
      </c>
      <c r="F189" s="67">
        <f t="shared" si="9"/>
        <v>-2.0168049104906018E-2</v>
      </c>
      <c r="G189" s="71">
        <f>'NEGD Commercial'!AG187</f>
        <v>2</v>
      </c>
      <c r="H189" s="68">
        <f t="shared" si="10"/>
        <v>2.0169423154497781E-4</v>
      </c>
      <c r="I189" s="68">
        <f t="shared" si="11"/>
        <v>0.95290439693424722</v>
      </c>
    </row>
    <row r="190" spans="2:9" x14ac:dyDescent="0.2">
      <c r="B190" s="71">
        <f>'NEGD Commercial'!AE188</f>
        <v>3339</v>
      </c>
      <c r="C190" s="65">
        <f>IF('NEGD Large Com NonWin'!B190&gt;80,80*(Rates!$K$9+Rates!$K$14)+('NEGD Large Com NonWin'!B190-80)*(Rates!$K$9+Rates!$K$17),'NEGD Large Com NonWin'!B190*(Rates!$K$9+Rates!$K$14))+Rates!$K$19+SUM(Rates!$K$21:$K$27)</f>
        <v>1997.2055347813703</v>
      </c>
      <c r="D190" s="65">
        <f>IF('NEGD Large Com NonWin'!B190&gt;40,40*(Rates!$L$9+Rates!$L$14)+('NEGD Large Com NonWin'!B190-40)*(Rates!$L$9+Rates!$L$17),'NEGD Large Com NonWin'!B190*(Rates!$L$9+Rates!$L$14))+Rates!$L$19+Rates!$L$22+Rates!$L$23</f>
        <v>1957.47453478137</v>
      </c>
      <c r="E190" s="66">
        <f t="shared" si="8"/>
        <v>-39.731000000000222</v>
      </c>
      <c r="F190" s="67">
        <f t="shared" si="9"/>
        <v>-1.989329556126505E-2</v>
      </c>
      <c r="G190" s="71">
        <f>'NEGD Commercial'!AG188</f>
        <v>7</v>
      </c>
      <c r="H190" s="68">
        <f t="shared" si="10"/>
        <v>7.0592981040742237E-4</v>
      </c>
      <c r="I190" s="68">
        <f t="shared" si="11"/>
        <v>0.95361032674465462</v>
      </c>
    </row>
    <row r="191" spans="2:9" x14ac:dyDescent="0.2">
      <c r="B191" s="71">
        <f>'NEGD Commercial'!AE189</f>
        <v>3359</v>
      </c>
      <c r="C191" s="65">
        <f>IF('NEGD Large Com NonWin'!B191&gt;80,80*(Rates!$K$9+Rates!$K$14)+('NEGD Large Com NonWin'!B191-80)*(Rates!$K$9+Rates!$K$17),'NEGD Large Com NonWin'!B191*(Rates!$K$9+Rates!$K$14))+Rates!$K$19+SUM(Rates!$K$21:$K$27)</f>
        <v>2008.3488683230375</v>
      </c>
      <c r="D191" s="65">
        <f>IF('NEGD Large Com NonWin'!B191&gt;40,40*(Rates!$L$9+Rates!$L$14)+('NEGD Large Com NonWin'!B191-40)*(Rates!$L$9+Rates!$L$17),'NEGD Large Com NonWin'!B191*(Rates!$L$9+Rates!$L$14))+Rates!$L$19+Rates!$L$22+Rates!$L$23</f>
        <v>1968.9418683230376</v>
      </c>
      <c r="E191" s="66">
        <f t="shared" si="8"/>
        <v>-39.406999999999925</v>
      </c>
      <c r="F191" s="67">
        <f t="shared" si="9"/>
        <v>-1.9621590960391556E-2</v>
      </c>
      <c r="G191" s="71">
        <f>'NEGD Commercial'!AG189</f>
        <v>6</v>
      </c>
      <c r="H191" s="68">
        <f t="shared" si="10"/>
        <v>6.050826946349334E-4</v>
      </c>
      <c r="I191" s="68">
        <f t="shared" si="11"/>
        <v>0.95421540943928951</v>
      </c>
    </row>
    <row r="192" spans="2:9" x14ac:dyDescent="0.2">
      <c r="B192" s="71">
        <f>'NEGD Commercial'!AE190</f>
        <v>3379</v>
      </c>
      <c r="C192" s="65">
        <f>IF('NEGD Large Com NonWin'!B192&gt;80,80*(Rates!$K$9+Rates!$K$14)+('NEGD Large Com NonWin'!B192-80)*(Rates!$K$9+Rates!$K$17),'NEGD Large Com NonWin'!B192*(Rates!$K$9+Rates!$K$14))+Rates!$K$19+SUM(Rates!$K$21:$K$27)</f>
        <v>2019.4922018647051</v>
      </c>
      <c r="D192" s="65">
        <f>IF('NEGD Large Com NonWin'!B192&gt;40,40*(Rates!$L$9+Rates!$L$14)+('NEGD Large Com NonWin'!B192-40)*(Rates!$L$9+Rates!$L$17),'NEGD Large Com NonWin'!B192*(Rates!$L$9+Rates!$L$14))+Rates!$L$19+Rates!$L$22+Rates!$L$23</f>
        <v>1980.409201864705</v>
      </c>
      <c r="E192" s="66">
        <f t="shared" si="8"/>
        <v>-39.083000000000084</v>
      </c>
      <c r="F192" s="67">
        <f t="shared" si="9"/>
        <v>-1.9352884831103909E-2</v>
      </c>
      <c r="G192" s="71">
        <f>'NEGD Commercial'!AG190</f>
        <v>2</v>
      </c>
      <c r="H192" s="68">
        <f t="shared" si="10"/>
        <v>2.0169423154497781E-4</v>
      </c>
      <c r="I192" s="68">
        <f t="shared" si="11"/>
        <v>0.95441710367083443</v>
      </c>
    </row>
    <row r="193" spans="2:9" x14ac:dyDescent="0.2">
      <c r="B193" s="71">
        <f>'NEGD Commercial'!AE191</f>
        <v>3399</v>
      </c>
      <c r="C193" s="65">
        <f>IF('NEGD Large Com NonWin'!B193&gt;80,80*(Rates!$K$9+Rates!$K$14)+('NEGD Large Com NonWin'!B193-80)*(Rates!$K$9+Rates!$K$17),'NEGD Large Com NonWin'!B193*(Rates!$K$9+Rates!$K$14))+Rates!$K$19+SUM(Rates!$K$21:$K$27)</f>
        <v>2030.6355354063724</v>
      </c>
      <c r="D193" s="65">
        <f>IF('NEGD Large Com NonWin'!B193&gt;40,40*(Rates!$L$9+Rates!$L$14)+('NEGD Large Com NonWin'!B193-40)*(Rates!$L$9+Rates!$L$17),'NEGD Large Com NonWin'!B193*(Rates!$L$9+Rates!$L$14))+Rates!$L$19+Rates!$L$22+Rates!$L$23</f>
        <v>1991.8765354063723</v>
      </c>
      <c r="E193" s="66">
        <f t="shared" si="8"/>
        <v>-38.759000000000015</v>
      </c>
      <c r="F193" s="67">
        <f t="shared" si="9"/>
        <v>-1.9087127810084113E-2</v>
      </c>
      <c r="G193" s="71">
        <f>'NEGD Commercial'!AG191</f>
        <v>1</v>
      </c>
      <c r="H193" s="68">
        <f t="shared" si="10"/>
        <v>1.008471157724889E-4</v>
      </c>
      <c r="I193" s="68">
        <f t="shared" si="11"/>
        <v>0.95451795078660695</v>
      </c>
    </row>
    <row r="194" spans="2:9" x14ac:dyDescent="0.2">
      <c r="B194" s="71">
        <f>'NEGD Commercial'!AE192</f>
        <v>3419</v>
      </c>
      <c r="C194" s="65">
        <f>IF('NEGD Large Com NonWin'!B194&gt;80,80*(Rates!$K$9+Rates!$K$14)+('NEGD Large Com NonWin'!B194-80)*(Rates!$K$9+Rates!$K$17),'NEGD Large Com NonWin'!B194*(Rates!$K$9+Rates!$K$14))+Rates!$K$19+SUM(Rates!$K$21:$K$27)</f>
        <v>2041.7788689480399</v>
      </c>
      <c r="D194" s="65">
        <f>IF('NEGD Large Com NonWin'!B194&gt;40,40*(Rates!$L$9+Rates!$L$14)+('NEGD Large Com NonWin'!B194-40)*(Rates!$L$9+Rates!$L$17),'NEGD Large Com NonWin'!B194*(Rates!$L$9+Rates!$L$14))+Rates!$L$19+Rates!$L$22+Rates!$L$23</f>
        <v>2003.3438689480397</v>
      </c>
      <c r="E194" s="66">
        <f t="shared" si="8"/>
        <v>-38.435000000000173</v>
      </c>
      <c r="F194" s="67">
        <f t="shared" si="9"/>
        <v>-1.8824271611647424E-2</v>
      </c>
      <c r="G194" s="71">
        <f>'NEGD Commercial'!AG192</f>
        <v>3</v>
      </c>
      <c r="H194" s="68">
        <f t="shared" si="10"/>
        <v>3.025413473174667E-4</v>
      </c>
      <c r="I194" s="68">
        <f t="shared" si="11"/>
        <v>0.95482049213392439</v>
      </c>
    </row>
    <row r="195" spans="2:9" x14ac:dyDescent="0.2">
      <c r="B195" s="71">
        <f>'NEGD Commercial'!AE193</f>
        <v>3439</v>
      </c>
      <c r="C195" s="65">
        <f>IF('NEGD Large Com NonWin'!B195&gt;80,80*(Rates!$K$9+Rates!$K$14)+('NEGD Large Com NonWin'!B195-80)*(Rates!$K$9+Rates!$K$17),'NEGD Large Com NonWin'!B195*(Rates!$K$9+Rates!$K$14))+Rates!$K$19+SUM(Rates!$K$21:$K$27)</f>
        <v>2052.9222024897072</v>
      </c>
      <c r="D195" s="65">
        <f>IF('NEGD Large Com NonWin'!B195&gt;40,40*(Rates!$L$9+Rates!$L$14)+('NEGD Large Com NonWin'!B195-40)*(Rates!$L$9+Rates!$L$17),'NEGD Large Com NonWin'!B195*(Rates!$L$9+Rates!$L$14))+Rates!$L$19+Rates!$L$22+Rates!$L$23</f>
        <v>2014.8112024897071</v>
      </c>
      <c r="E195" s="66">
        <f t="shared" si="8"/>
        <v>-38.111000000000104</v>
      </c>
      <c r="F195" s="67">
        <f t="shared" si="9"/>
        <v>-1.8564268998494199E-2</v>
      </c>
      <c r="G195" s="71">
        <f>'NEGD Commercial'!AG193</f>
        <v>1</v>
      </c>
      <c r="H195" s="68">
        <f t="shared" si="10"/>
        <v>1.008471157724889E-4</v>
      </c>
      <c r="I195" s="68">
        <f t="shared" si="11"/>
        <v>0.95492133924969691</v>
      </c>
    </row>
    <row r="196" spans="2:9" x14ac:dyDescent="0.2">
      <c r="B196" s="71">
        <f>'NEGD Commercial'!AE194</f>
        <v>3459</v>
      </c>
      <c r="C196" s="65">
        <f>IF('NEGD Large Com NonWin'!B196&gt;80,80*(Rates!$K$9+Rates!$K$14)+('NEGD Large Com NonWin'!B196-80)*(Rates!$K$9+Rates!$K$17),'NEGD Large Com NonWin'!B196*(Rates!$K$9+Rates!$K$14))+Rates!$K$19+SUM(Rates!$K$21:$K$27)</f>
        <v>2064.0655360313744</v>
      </c>
      <c r="D196" s="65">
        <f>IF('NEGD Large Com NonWin'!B196&gt;40,40*(Rates!$L$9+Rates!$L$14)+('NEGD Large Com NonWin'!B196-40)*(Rates!$L$9+Rates!$L$17),'NEGD Large Com NonWin'!B196*(Rates!$L$9+Rates!$L$14))+Rates!$L$19+Rates!$L$22+Rates!$L$23</f>
        <v>2026.2785360313744</v>
      </c>
      <c r="E196" s="66">
        <f t="shared" si="8"/>
        <v>-37.787000000000035</v>
      </c>
      <c r="F196" s="67">
        <f t="shared" si="9"/>
        <v>-1.8307073753410927E-2</v>
      </c>
      <c r="G196" s="71">
        <f>'NEGD Commercial'!AG194</f>
        <v>6</v>
      </c>
      <c r="H196" s="68">
        <f t="shared" si="10"/>
        <v>6.050826946349334E-4</v>
      </c>
      <c r="I196" s="68">
        <f t="shared" si="11"/>
        <v>0.95552642194433179</v>
      </c>
    </row>
    <row r="197" spans="2:9" x14ac:dyDescent="0.2">
      <c r="B197" s="71">
        <f>'NEGD Commercial'!AE195</f>
        <v>3479</v>
      </c>
      <c r="C197" s="65">
        <f>IF('NEGD Large Com NonWin'!B197&gt;80,80*(Rates!$K$9+Rates!$K$14)+('NEGD Large Com NonWin'!B197-80)*(Rates!$K$9+Rates!$K$17),'NEGD Large Com NonWin'!B197*(Rates!$K$9+Rates!$K$14))+Rates!$K$19+SUM(Rates!$K$21:$K$27)</f>
        <v>2075.2088695730417</v>
      </c>
      <c r="D197" s="65">
        <f>IF('NEGD Large Com NonWin'!B197&gt;40,40*(Rates!$L$9+Rates!$L$14)+('NEGD Large Com NonWin'!B197-40)*(Rates!$L$9+Rates!$L$17),'NEGD Large Com NonWin'!B197*(Rates!$L$9+Rates!$L$14))+Rates!$L$19+Rates!$L$22+Rates!$L$23</f>
        <v>2037.7458695730418</v>
      </c>
      <c r="E197" s="66">
        <f t="shared" si="8"/>
        <v>-37.462999999999965</v>
      </c>
      <c r="F197" s="67">
        <f t="shared" si="9"/>
        <v>-1.8052640651881797E-2</v>
      </c>
      <c r="G197" s="71">
        <f>'NEGD Commercial'!AG195</f>
        <v>5</v>
      </c>
      <c r="H197" s="68">
        <f t="shared" si="10"/>
        <v>5.0423557886244454E-4</v>
      </c>
      <c r="I197" s="68">
        <f t="shared" si="11"/>
        <v>0.95603065752319427</v>
      </c>
    </row>
    <row r="198" spans="2:9" x14ac:dyDescent="0.2">
      <c r="B198" s="71">
        <f>'NEGD Commercial'!AE196</f>
        <v>3499</v>
      </c>
      <c r="C198" s="65">
        <f>IF('NEGD Large Com NonWin'!B198&gt;80,80*(Rates!$K$9+Rates!$K$14)+('NEGD Large Com NonWin'!B198-80)*(Rates!$K$9+Rates!$K$17),'NEGD Large Com NonWin'!B198*(Rates!$K$9+Rates!$K$14))+Rates!$K$19+SUM(Rates!$K$21:$K$27)</f>
        <v>2086.352203114709</v>
      </c>
      <c r="D198" s="65">
        <f>IF('NEGD Large Com NonWin'!B198&gt;40,40*(Rates!$L$9+Rates!$L$14)+('NEGD Large Com NonWin'!B198-40)*(Rates!$L$9+Rates!$L$17),'NEGD Large Com NonWin'!B198*(Rates!$L$9+Rates!$L$14))+Rates!$L$19+Rates!$L$22+Rates!$L$23</f>
        <v>2049.2132031147089</v>
      </c>
      <c r="E198" s="66">
        <f t="shared" si="8"/>
        <v>-37.139000000000124</v>
      </c>
      <c r="F198" s="67">
        <f t="shared" si="9"/>
        <v>-1.7800925435578624E-2</v>
      </c>
      <c r="G198" s="71">
        <f>'NEGD Commercial'!AG196</f>
        <v>6</v>
      </c>
      <c r="H198" s="68">
        <f t="shared" si="10"/>
        <v>6.050826946349334E-4</v>
      </c>
      <c r="I198" s="68">
        <f t="shared" si="11"/>
        <v>0.95663574021782916</v>
      </c>
    </row>
    <row r="199" spans="2:9" x14ac:dyDescent="0.2">
      <c r="B199" s="71">
        <f>'NEGD Commercial'!AE197</f>
        <v>3519</v>
      </c>
      <c r="C199" s="65">
        <f>IF('NEGD Large Com NonWin'!B199&gt;80,80*(Rates!$K$9+Rates!$K$14)+('NEGD Large Com NonWin'!B199-80)*(Rates!$K$9+Rates!$K$17),'NEGD Large Com NonWin'!B199*(Rates!$K$9+Rates!$K$14))+Rates!$K$19+SUM(Rates!$K$21:$K$27)</f>
        <v>2097.4955366563768</v>
      </c>
      <c r="D199" s="65">
        <f>IF('NEGD Large Com NonWin'!B199&gt;40,40*(Rates!$L$9+Rates!$L$14)+('NEGD Large Com NonWin'!B199-40)*(Rates!$L$9+Rates!$L$17),'NEGD Large Com NonWin'!B199*(Rates!$L$9+Rates!$L$14))+Rates!$L$19+Rates!$L$22+Rates!$L$23</f>
        <v>2060.6805366563767</v>
      </c>
      <c r="E199" s="66">
        <f t="shared" ref="E199:E262" si="12">D199-C199</f>
        <v>-36.815000000000055</v>
      </c>
      <c r="F199" s="67">
        <f t="shared" ref="F199:F262" si="13">E199/C199</f>
        <v>-1.7551884786695157E-2</v>
      </c>
      <c r="G199" s="71">
        <f>'NEGD Commercial'!AG197</f>
        <v>2</v>
      </c>
      <c r="H199" s="68">
        <f t="shared" ref="H199:H262" si="14">G199/SUM($G$6:$G$463)</f>
        <v>2.0169423154497781E-4</v>
      </c>
      <c r="I199" s="68">
        <f t="shared" si="11"/>
        <v>0.95683743444937408</v>
      </c>
    </row>
    <row r="200" spans="2:9" x14ac:dyDescent="0.2">
      <c r="B200" s="71">
        <f>'NEGD Commercial'!AE198</f>
        <v>3539</v>
      </c>
      <c r="C200" s="65">
        <f>IF('NEGD Large Com NonWin'!B200&gt;80,80*(Rates!$K$9+Rates!$K$14)+('NEGD Large Com NonWin'!B200-80)*(Rates!$K$9+Rates!$K$17),'NEGD Large Com NonWin'!B200*(Rates!$K$9+Rates!$K$14))+Rates!$K$19+SUM(Rates!$K$21:$K$27)</f>
        <v>2108.6388701980441</v>
      </c>
      <c r="D200" s="65">
        <f>IF('NEGD Large Com NonWin'!B200&gt;40,40*(Rates!$L$9+Rates!$L$14)+('NEGD Large Com NonWin'!B200-40)*(Rates!$L$9+Rates!$L$17),'NEGD Large Com NonWin'!B200*(Rates!$L$9+Rates!$L$14))+Rates!$L$19+Rates!$L$22+Rates!$L$23</f>
        <v>2072.1478701980441</v>
      </c>
      <c r="E200" s="66">
        <f t="shared" si="12"/>
        <v>-36.490999999999985</v>
      </c>
      <c r="F200" s="67">
        <f t="shared" si="13"/>
        <v>-1.7305476303096291E-2</v>
      </c>
      <c r="G200" s="71">
        <f>'NEGD Commercial'!AG198</f>
        <v>4</v>
      </c>
      <c r="H200" s="68">
        <f t="shared" si="14"/>
        <v>4.0338846308995562E-4</v>
      </c>
      <c r="I200" s="68">
        <f t="shared" ref="I200:I263" si="15">H200+I199</f>
        <v>0.95724082291246404</v>
      </c>
    </row>
    <row r="201" spans="2:9" x14ac:dyDescent="0.2">
      <c r="B201" s="71">
        <f>'NEGD Commercial'!AE199</f>
        <v>3559</v>
      </c>
      <c r="C201" s="65">
        <f>IF('NEGD Large Com NonWin'!B201&gt;80,80*(Rates!$K$9+Rates!$K$14)+('NEGD Large Com NonWin'!B201-80)*(Rates!$K$9+Rates!$K$17),'NEGD Large Com NonWin'!B201*(Rates!$K$9+Rates!$K$14))+Rates!$K$19+SUM(Rates!$K$21:$K$27)</f>
        <v>2119.7822037397113</v>
      </c>
      <c r="D201" s="65">
        <f>IF('NEGD Large Com NonWin'!B201&gt;40,40*(Rates!$L$9+Rates!$L$14)+('NEGD Large Com NonWin'!B201-40)*(Rates!$L$9+Rates!$L$17),'NEGD Large Com NonWin'!B201*(Rates!$L$9+Rates!$L$14))+Rates!$L$19+Rates!$L$22+Rates!$L$23</f>
        <v>2083.6152037397114</v>
      </c>
      <c r="E201" s="66">
        <f t="shared" si="12"/>
        <v>-36.166999999999916</v>
      </c>
      <c r="F201" s="67">
        <f t="shared" si="13"/>
        <v>-1.7061658474249966E-2</v>
      </c>
      <c r="G201" s="71">
        <f>'NEGD Commercial'!AG199</f>
        <v>2</v>
      </c>
      <c r="H201" s="68">
        <f t="shared" si="14"/>
        <v>2.0169423154497781E-4</v>
      </c>
      <c r="I201" s="68">
        <f t="shared" si="15"/>
        <v>0.95744251714400896</v>
      </c>
    </row>
    <row r="202" spans="2:9" x14ac:dyDescent="0.2">
      <c r="B202" s="71">
        <f>'NEGD Commercial'!AE200</f>
        <v>3579</v>
      </c>
      <c r="C202" s="65">
        <f>IF('NEGD Large Com NonWin'!B202&gt;80,80*(Rates!$K$9+Rates!$K$14)+('NEGD Large Com NonWin'!B202-80)*(Rates!$K$9+Rates!$K$17),'NEGD Large Com NonWin'!B202*(Rates!$K$9+Rates!$K$14))+Rates!$K$19+SUM(Rates!$K$21:$K$27)</f>
        <v>2130.9255372813786</v>
      </c>
      <c r="D202" s="65">
        <f>IF('NEGD Large Com NonWin'!B202&gt;40,40*(Rates!$L$9+Rates!$L$14)+('NEGD Large Com NonWin'!B202-40)*(Rates!$L$9+Rates!$L$17),'NEGD Large Com NonWin'!B202*(Rates!$L$9+Rates!$L$14))+Rates!$L$19+Rates!$L$22+Rates!$L$23</f>
        <v>2095.0825372813788</v>
      </c>
      <c r="E202" s="66">
        <f t="shared" si="12"/>
        <v>-35.842999999999847</v>
      </c>
      <c r="F202" s="67">
        <f t="shared" si="13"/>
        <v>-1.6820390657914831E-2</v>
      </c>
      <c r="G202" s="71">
        <f>'NEGD Commercial'!AG200</f>
        <v>1</v>
      </c>
      <c r="H202" s="68">
        <f t="shared" si="14"/>
        <v>1.008471157724889E-4</v>
      </c>
      <c r="I202" s="68">
        <f t="shared" si="15"/>
        <v>0.95754336425978148</v>
      </c>
    </row>
    <row r="203" spans="2:9" x14ac:dyDescent="0.2">
      <c r="B203" s="71">
        <f>'NEGD Commercial'!AE201</f>
        <v>3619</v>
      </c>
      <c r="C203" s="65">
        <f>IF('NEGD Large Com NonWin'!B203&gt;80,80*(Rates!$K$9+Rates!$K$14)+('NEGD Large Com NonWin'!B203-80)*(Rates!$K$9+Rates!$K$17),'NEGD Large Com NonWin'!B203*(Rates!$K$9+Rates!$K$14))+Rates!$K$19+SUM(Rates!$K$21:$K$27)</f>
        <v>2153.2122043647137</v>
      </c>
      <c r="D203" s="65">
        <f>IF('NEGD Large Com NonWin'!B203&gt;40,40*(Rates!$L$9+Rates!$L$14)+('NEGD Large Com NonWin'!B203-40)*(Rates!$L$9+Rates!$L$17),'NEGD Large Com NonWin'!B203*(Rates!$L$9+Rates!$L$14))+Rates!$L$19+Rates!$L$22+Rates!$L$23</f>
        <v>2118.0172043647135</v>
      </c>
      <c r="E203" s="66">
        <f t="shared" si="12"/>
        <v>-35.195000000000164</v>
      </c>
      <c r="F203" s="67">
        <f t="shared" si="13"/>
        <v>-1.6345346700458695E-2</v>
      </c>
      <c r="G203" s="71">
        <f>'NEGD Commercial'!AG201</f>
        <v>2</v>
      </c>
      <c r="H203" s="68">
        <f t="shared" si="14"/>
        <v>2.0169423154497781E-4</v>
      </c>
      <c r="I203" s="68">
        <f t="shared" si="15"/>
        <v>0.95774505849132641</v>
      </c>
    </row>
    <row r="204" spans="2:9" x14ac:dyDescent="0.2">
      <c r="B204" s="71">
        <f>'NEGD Commercial'!AE202</f>
        <v>3639</v>
      </c>
      <c r="C204" s="65">
        <f>IF('NEGD Large Com NonWin'!B204&gt;80,80*(Rates!$K$9+Rates!$K$14)+('NEGD Large Com NonWin'!B204-80)*(Rates!$K$9+Rates!$K$17),'NEGD Large Com NonWin'!B204*(Rates!$K$9+Rates!$K$14))+Rates!$K$19+SUM(Rates!$K$21:$K$27)</f>
        <v>2164.355537906381</v>
      </c>
      <c r="D204" s="65">
        <f>IF('NEGD Large Com NonWin'!B204&gt;40,40*(Rates!$L$9+Rates!$L$14)+('NEGD Large Com NonWin'!B204-40)*(Rates!$L$9+Rates!$L$17),'NEGD Large Com NonWin'!B204*(Rates!$L$9+Rates!$L$14))+Rates!$L$19+Rates!$L$22+Rates!$L$23</f>
        <v>2129.4845379063809</v>
      </c>
      <c r="E204" s="66">
        <f t="shared" si="12"/>
        <v>-34.871000000000095</v>
      </c>
      <c r="F204" s="67">
        <f t="shared" si="13"/>
        <v>-1.6111493416525929E-2</v>
      </c>
      <c r="G204" s="71">
        <f>'NEGD Commercial'!AG202</f>
        <v>2</v>
      </c>
      <c r="H204" s="68">
        <f t="shared" si="14"/>
        <v>2.0169423154497781E-4</v>
      </c>
      <c r="I204" s="68">
        <f t="shared" si="15"/>
        <v>0.95794675272287133</v>
      </c>
    </row>
    <row r="205" spans="2:9" x14ac:dyDescent="0.2">
      <c r="B205" s="71">
        <f>'NEGD Commercial'!AE203</f>
        <v>3659</v>
      </c>
      <c r="C205" s="65">
        <f>IF('NEGD Large Com NonWin'!B205&gt;80,80*(Rates!$K$9+Rates!$K$14)+('NEGD Large Com NonWin'!B205-80)*(Rates!$K$9+Rates!$K$17),'NEGD Large Com NonWin'!B205*(Rates!$K$9+Rates!$K$14))+Rates!$K$19+SUM(Rates!$K$21:$K$27)</f>
        <v>2175.4988714480487</v>
      </c>
      <c r="D205" s="65">
        <f>IF('NEGD Large Com NonWin'!B205&gt;40,40*(Rates!$L$9+Rates!$L$14)+('NEGD Large Com NonWin'!B205-40)*(Rates!$L$9+Rates!$L$17),'NEGD Large Com NonWin'!B205*(Rates!$L$9+Rates!$L$14))+Rates!$L$19+Rates!$L$22+Rates!$L$23</f>
        <v>2140.9518714480482</v>
      </c>
      <c r="E205" s="66">
        <f t="shared" si="12"/>
        <v>-34.54700000000048</v>
      </c>
      <c r="F205" s="67">
        <f t="shared" si="13"/>
        <v>-1.5880035817718175E-2</v>
      </c>
      <c r="G205" s="71">
        <f>'NEGD Commercial'!AG203</f>
        <v>3</v>
      </c>
      <c r="H205" s="68">
        <f t="shared" si="14"/>
        <v>3.025413473174667E-4</v>
      </c>
      <c r="I205" s="68">
        <f t="shared" si="15"/>
        <v>0.95824929407018877</v>
      </c>
    </row>
    <row r="206" spans="2:9" x14ac:dyDescent="0.2">
      <c r="B206" s="71">
        <f>'NEGD Commercial'!AE204</f>
        <v>3679</v>
      </c>
      <c r="C206" s="65">
        <f>IF('NEGD Large Com NonWin'!B206&gt;80,80*(Rates!$K$9+Rates!$K$14)+('NEGD Large Com NonWin'!B206-80)*(Rates!$K$9+Rates!$K$17),'NEGD Large Com NonWin'!B206*(Rates!$K$9+Rates!$K$14))+Rates!$K$19+SUM(Rates!$K$21:$K$27)</f>
        <v>2186.642204989716</v>
      </c>
      <c r="D206" s="65">
        <f>IF('NEGD Large Com NonWin'!B206&gt;40,40*(Rates!$L$9+Rates!$L$14)+('NEGD Large Com NonWin'!B206-40)*(Rates!$L$9+Rates!$L$17),'NEGD Large Com NonWin'!B206*(Rates!$L$9+Rates!$L$14))+Rates!$L$19+Rates!$L$22+Rates!$L$23</f>
        <v>2152.4192049897156</v>
      </c>
      <c r="E206" s="66">
        <f t="shared" si="12"/>
        <v>-34.223000000000411</v>
      </c>
      <c r="F206" s="67">
        <f t="shared" si="13"/>
        <v>-1.5650937278127476E-2</v>
      </c>
      <c r="G206" s="71">
        <f>'NEGD Commercial'!AG204</f>
        <v>3</v>
      </c>
      <c r="H206" s="68">
        <f t="shared" si="14"/>
        <v>3.025413473174667E-4</v>
      </c>
      <c r="I206" s="68">
        <f t="shared" si="15"/>
        <v>0.95855183541750622</v>
      </c>
    </row>
    <row r="207" spans="2:9" x14ac:dyDescent="0.2">
      <c r="B207" s="71">
        <f>'NEGD Commercial'!AE205</f>
        <v>3699</v>
      </c>
      <c r="C207" s="65">
        <f>IF('NEGD Large Com NonWin'!B207&gt;80,80*(Rates!$K$9+Rates!$K$14)+('NEGD Large Com NonWin'!B207-80)*(Rates!$K$9+Rates!$K$17),'NEGD Large Com NonWin'!B207*(Rates!$K$9+Rates!$K$14))+Rates!$K$19+SUM(Rates!$K$21:$K$27)</f>
        <v>2197.7855385313833</v>
      </c>
      <c r="D207" s="65">
        <f>IF('NEGD Large Com NonWin'!B207&gt;40,40*(Rates!$L$9+Rates!$L$14)+('NEGD Large Com NonWin'!B207-40)*(Rates!$L$9+Rates!$L$17),'NEGD Large Com NonWin'!B207*(Rates!$L$9+Rates!$L$14))+Rates!$L$19+Rates!$L$22+Rates!$L$23</f>
        <v>2163.8865385313829</v>
      </c>
      <c r="E207" s="66">
        <f t="shared" si="12"/>
        <v>-33.899000000000342</v>
      </c>
      <c r="F207" s="67">
        <f t="shared" si="13"/>
        <v>-1.5424161914657298E-2</v>
      </c>
      <c r="G207" s="71">
        <f>'NEGD Commercial'!AG205</f>
        <v>5</v>
      </c>
      <c r="H207" s="68">
        <f t="shared" si="14"/>
        <v>5.0423557886244454E-4</v>
      </c>
      <c r="I207" s="68">
        <f t="shared" si="15"/>
        <v>0.95905607099636869</v>
      </c>
    </row>
    <row r="208" spans="2:9" x14ac:dyDescent="0.2">
      <c r="B208" s="71">
        <f>'NEGD Commercial'!AE206</f>
        <v>3719</v>
      </c>
      <c r="C208" s="65">
        <f>IF('NEGD Large Com NonWin'!B208&gt;80,80*(Rates!$K$9+Rates!$K$14)+('NEGD Large Com NonWin'!B208-80)*(Rates!$K$9+Rates!$K$17),'NEGD Large Com NonWin'!B208*(Rates!$K$9+Rates!$K$14))+Rates!$K$19+SUM(Rates!$K$21:$K$27)</f>
        <v>2208.9288720730506</v>
      </c>
      <c r="D208" s="65">
        <f>IF('NEGD Large Com NonWin'!B208&gt;40,40*(Rates!$L$9+Rates!$L$14)+('NEGD Large Com NonWin'!B208-40)*(Rates!$L$9+Rates!$L$17),'NEGD Large Com NonWin'!B208*(Rates!$L$9+Rates!$L$14))+Rates!$L$19+Rates!$L$22+Rates!$L$23</f>
        <v>2175.3538720730503</v>
      </c>
      <c r="E208" s="66">
        <f t="shared" si="12"/>
        <v>-33.575000000000273</v>
      </c>
      <c r="F208" s="67">
        <f t="shared" si="13"/>
        <v>-1.5199674568285478E-2</v>
      </c>
      <c r="G208" s="71">
        <f>'NEGD Commercial'!AG206</f>
        <v>6</v>
      </c>
      <c r="H208" s="68">
        <f t="shared" si="14"/>
        <v>6.050826946349334E-4</v>
      </c>
      <c r="I208" s="68">
        <f t="shared" si="15"/>
        <v>0.95966115369100358</v>
      </c>
    </row>
    <row r="209" spans="2:9" x14ac:dyDescent="0.2">
      <c r="B209" s="71">
        <f>'NEGD Commercial'!AE207</f>
        <v>3739</v>
      </c>
      <c r="C209" s="65">
        <f>IF('NEGD Large Com NonWin'!B209&gt;80,80*(Rates!$K$9+Rates!$K$14)+('NEGD Large Com NonWin'!B209-80)*(Rates!$K$9+Rates!$K$17),'NEGD Large Com NonWin'!B209*(Rates!$K$9+Rates!$K$14))+Rates!$K$19+SUM(Rates!$K$21:$K$27)</f>
        <v>2220.0722056147179</v>
      </c>
      <c r="D209" s="65">
        <f>IF('NEGD Large Com NonWin'!B209&gt;40,40*(Rates!$L$9+Rates!$L$14)+('NEGD Large Com NonWin'!B209-40)*(Rates!$L$9+Rates!$L$17),'NEGD Large Com NonWin'!B209*(Rates!$L$9+Rates!$L$14))+Rates!$L$19+Rates!$L$22+Rates!$L$23</f>
        <v>2186.8212056147177</v>
      </c>
      <c r="E209" s="66">
        <f t="shared" si="12"/>
        <v>-33.251000000000204</v>
      </c>
      <c r="F209" s="67">
        <f t="shared" si="13"/>
        <v>-1.4977440785892504E-2</v>
      </c>
      <c r="G209" s="71">
        <f>'NEGD Commercial'!AG207</f>
        <v>6</v>
      </c>
      <c r="H209" s="68">
        <f t="shared" si="14"/>
        <v>6.050826946349334E-4</v>
      </c>
      <c r="I209" s="68">
        <f t="shared" si="15"/>
        <v>0.96026623638563846</v>
      </c>
    </row>
    <row r="210" spans="2:9" x14ac:dyDescent="0.2">
      <c r="B210" s="71">
        <f>'NEGD Commercial'!AE208</f>
        <v>3759</v>
      </c>
      <c r="C210" s="65">
        <f>IF('NEGD Large Com NonWin'!B210&gt;80,80*(Rates!$K$9+Rates!$K$14)+('NEGD Large Com NonWin'!B210-80)*(Rates!$K$9+Rates!$K$17),'NEGD Large Com NonWin'!B210*(Rates!$K$9+Rates!$K$14))+Rates!$K$19+SUM(Rates!$K$21:$K$27)</f>
        <v>2231.2155391563851</v>
      </c>
      <c r="D210" s="65">
        <f>IF('NEGD Large Com NonWin'!B210&gt;40,40*(Rates!$L$9+Rates!$L$14)+('NEGD Large Com NonWin'!B210-40)*(Rates!$L$9+Rates!$L$17),'NEGD Large Com NonWin'!B210*(Rates!$L$9+Rates!$L$14))+Rates!$L$19+Rates!$L$22+Rates!$L$23</f>
        <v>2198.2885391563855</v>
      </c>
      <c r="E210" s="66">
        <f t="shared" si="12"/>
        <v>-32.92699999999968</v>
      </c>
      <c r="F210" s="67">
        <f t="shared" si="13"/>
        <v>-1.4757426802633897E-2</v>
      </c>
      <c r="G210" s="71">
        <f>'NEGD Commercial'!AG208</f>
        <v>3</v>
      </c>
      <c r="H210" s="68">
        <f t="shared" si="14"/>
        <v>3.025413473174667E-4</v>
      </c>
      <c r="I210" s="68">
        <f t="shared" si="15"/>
        <v>0.9605687777329559</v>
      </c>
    </row>
    <row r="211" spans="2:9" x14ac:dyDescent="0.2">
      <c r="B211" s="71">
        <f>'NEGD Commercial'!AE209</f>
        <v>3779</v>
      </c>
      <c r="C211" s="65">
        <f>IF('NEGD Large Com NonWin'!B211&gt;80,80*(Rates!$K$9+Rates!$K$14)+('NEGD Large Com NonWin'!B211-80)*(Rates!$K$9+Rates!$K$17),'NEGD Large Com NonWin'!B211*(Rates!$K$9+Rates!$K$14))+Rates!$K$19+SUM(Rates!$K$21:$K$27)</f>
        <v>2242.3588726980529</v>
      </c>
      <c r="D211" s="65">
        <f>IF('NEGD Large Com NonWin'!B211&gt;40,40*(Rates!$L$9+Rates!$L$14)+('NEGD Large Com NonWin'!B211-40)*(Rates!$L$9+Rates!$L$17),'NEGD Large Com NonWin'!B211*(Rates!$L$9+Rates!$L$14))+Rates!$L$19+Rates!$L$22+Rates!$L$23</f>
        <v>2209.7558726980528</v>
      </c>
      <c r="E211" s="66">
        <f t="shared" si="12"/>
        <v>-32.603000000000065</v>
      </c>
      <c r="F211" s="67">
        <f t="shared" si="13"/>
        <v>-1.4539599524839419E-2</v>
      </c>
      <c r="G211" s="71">
        <f>'NEGD Commercial'!AG209</f>
        <v>2</v>
      </c>
      <c r="H211" s="68">
        <f t="shared" si="14"/>
        <v>2.0169423154497781E-4</v>
      </c>
      <c r="I211" s="68">
        <f t="shared" si="15"/>
        <v>0.96077047196450083</v>
      </c>
    </row>
    <row r="212" spans="2:9" x14ac:dyDescent="0.2">
      <c r="B212" s="71">
        <f>'NEGD Commercial'!AE210</f>
        <v>3799</v>
      </c>
      <c r="C212" s="65">
        <f>IF('NEGD Large Com NonWin'!B212&gt;80,80*(Rates!$K$9+Rates!$K$14)+('NEGD Large Com NonWin'!B212-80)*(Rates!$K$9+Rates!$K$17),'NEGD Large Com NonWin'!B212*(Rates!$K$9+Rates!$K$14))+Rates!$K$19+SUM(Rates!$K$21:$K$27)</f>
        <v>2253.5022062397202</v>
      </c>
      <c r="D212" s="65">
        <f>IF('NEGD Large Com NonWin'!B212&gt;40,40*(Rates!$L$9+Rates!$L$14)+('NEGD Large Com NonWin'!B212-40)*(Rates!$L$9+Rates!$L$17),'NEGD Large Com NonWin'!B212*(Rates!$L$9+Rates!$L$14))+Rates!$L$19+Rates!$L$22+Rates!$L$23</f>
        <v>2221.2232062397202</v>
      </c>
      <c r="E212" s="66">
        <f t="shared" si="12"/>
        <v>-32.278999999999996</v>
      </c>
      <c r="F212" s="67">
        <f t="shared" si="13"/>
        <v>-1.4323926513416629E-2</v>
      </c>
      <c r="G212" s="71">
        <f>'NEGD Commercial'!AG210</f>
        <v>3</v>
      </c>
      <c r="H212" s="68">
        <f t="shared" si="14"/>
        <v>3.025413473174667E-4</v>
      </c>
      <c r="I212" s="68">
        <f t="shared" si="15"/>
        <v>0.96107301331181827</v>
      </c>
    </row>
    <row r="213" spans="2:9" x14ac:dyDescent="0.2">
      <c r="B213" s="71">
        <f>'NEGD Commercial'!AE211</f>
        <v>3819</v>
      </c>
      <c r="C213" s="65">
        <f>IF('NEGD Large Com NonWin'!B213&gt;80,80*(Rates!$K$9+Rates!$K$14)+('NEGD Large Com NonWin'!B213-80)*(Rates!$K$9+Rates!$K$17),'NEGD Large Com NonWin'!B213*(Rates!$K$9+Rates!$K$14))+Rates!$K$19+SUM(Rates!$K$21:$K$27)</f>
        <v>2264.6455397813875</v>
      </c>
      <c r="D213" s="65">
        <f>IF('NEGD Large Com NonWin'!B213&gt;40,40*(Rates!$L$9+Rates!$L$14)+('NEGD Large Com NonWin'!B213-40)*(Rates!$L$9+Rates!$L$17),'NEGD Large Com NonWin'!B213*(Rates!$L$9+Rates!$L$14))+Rates!$L$19+Rates!$L$22+Rates!$L$23</f>
        <v>2232.6905397813875</v>
      </c>
      <c r="E213" s="66">
        <f t="shared" si="12"/>
        <v>-31.954999999999927</v>
      </c>
      <c r="F213" s="67">
        <f t="shared" si="13"/>
        <v>-1.4110375967748416E-2</v>
      </c>
      <c r="G213" s="71">
        <f>'NEGD Commercial'!AG211</f>
        <v>3</v>
      </c>
      <c r="H213" s="68">
        <f t="shared" si="14"/>
        <v>3.025413473174667E-4</v>
      </c>
      <c r="I213" s="68">
        <f t="shared" si="15"/>
        <v>0.96137555465913571</v>
      </c>
    </row>
    <row r="214" spans="2:9" x14ac:dyDescent="0.2">
      <c r="B214" s="71">
        <f>'NEGD Commercial'!AE212</f>
        <v>3859</v>
      </c>
      <c r="C214" s="65">
        <f>IF('NEGD Large Com NonWin'!B214&gt;80,80*(Rates!$K$9+Rates!$K$14)+('NEGD Large Com NonWin'!B214-80)*(Rates!$K$9+Rates!$K$17),'NEGD Large Com NonWin'!B214*(Rates!$K$9+Rates!$K$14))+Rates!$K$19+SUM(Rates!$K$21:$K$27)</f>
        <v>2286.932206864722</v>
      </c>
      <c r="D214" s="65">
        <f>IF('NEGD Large Com NonWin'!B214&gt;40,40*(Rates!$L$9+Rates!$L$14)+('NEGD Large Com NonWin'!B214-40)*(Rates!$L$9+Rates!$L$17),'NEGD Large Com NonWin'!B214*(Rates!$L$9+Rates!$L$14))+Rates!$L$19+Rates!$L$22+Rates!$L$23</f>
        <v>2255.6252068647223</v>
      </c>
      <c r="E214" s="66">
        <f t="shared" si="12"/>
        <v>-31.306999999999789</v>
      </c>
      <c r="F214" s="67">
        <f t="shared" si="13"/>
        <v>-1.3689518170247921E-2</v>
      </c>
      <c r="G214" s="71">
        <f>'NEGD Commercial'!AG212</f>
        <v>2</v>
      </c>
      <c r="H214" s="68">
        <f t="shared" si="14"/>
        <v>2.0169423154497781E-4</v>
      </c>
      <c r="I214" s="68">
        <f t="shared" si="15"/>
        <v>0.96157724889068064</v>
      </c>
    </row>
    <row r="215" spans="2:9" x14ac:dyDescent="0.2">
      <c r="B215" s="71">
        <f>'NEGD Commercial'!AE213</f>
        <v>3879</v>
      </c>
      <c r="C215" s="65">
        <f>IF('NEGD Large Com NonWin'!B215&gt;80,80*(Rates!$K$9+Rates!$K$14)+('NEGD Large Com NonWin'!B215-80)*(Rates!$K$9+Rates!$K$17),'NEGD Large Com NonWin'!B215*(Rates!$K$9+Rates!$K$14))+Rates!$K$19+SUM(Rates!$K$21:$K$27)</f>
        <v>2298.0755404063898</v>
      </c>
      <c r="D215" s="65">
        <f>IF('NEGD Large Com NonWin'!B215&gt;40,40*(Rates!$L$9+Rates!$L$14)+('NEGD Large Com NonWin'!B215-40)*(Rates!$L$9+Rates!$L$17),'NEGD Large Com NonWin'!B215*(Rates!$L$9+Rates!$L$14))+Rates!$L$19+Rates!$L$22+Rates!$L$23</f>
        <v>2267.0925404063896</v>
      </c>
      <c r="E215" s="66">
        <f t="shared" si="12"/>
        <v>-30.983000000000175</v>
      </c>
      <c r="F215" s="67">
        <f t="shared" si="13"/>
        <v>-1.3482150371141048E-2</v>
      </c>
      <c r="G215" s="71">
        <f>'NEGD Commercial'!AG213</f>
        <v>4</v>
      </c>
      <c r="H215" s="68">
        <f t="shared" si="14"/>
        <v>4.0338846308995562E-4</v>
      </c>
      <c r="I215" s="68">
        <f t="shared" si="15"/>
        <v>0.9619806373537706</v>
      </c>
    </row>
    <row r="216" spans="2:9" x14ac:dyDescent="0.2">
      <c r="B216" s="71">
        <f>'NEGD Commercial'!AE214</f>
        <v>3899</v>
      </c>
      <c r="C216" s="65">
        <f>IF('NEGD Large Com NonWin'!B216&gt;80,80*(Rates!$K$9+Rates!$K$14)+('NEGD Large Com NonWin'!B216-80)*(Rates!$K$9+Rates!$K$17),'NEGD Large Com NonWin'!B216*(Rates!$K$9+Rates!$K$14))+Rates!$K$19+SUM(Rates!$K$21:$K$27)</f>
        <v>2309.2188739480571</v>
      </c>
      <c r="D216" s="65">
        <f>IF('NEGD Large Com NonWin'!B216&gt;40,40*(Rates!$L$9+Rates!$L$14)+('NEGD Large Com NonWin'!B216-40)*(Rates!$L$9+Rates!$L$17),'NEGD Large Com NonWin'!B216*(Rates!$L$9+Rates!$L$14))+Rates!$L$19+Rates!$L$22+Rates!$L$23</f>
        <v>2278.559873948057</v>
      </c>
      <c r="E216" s="66">
        <f t="shared" si="12"/>
        <v>-30.659000000000106</v>
      </c>
      <c r="F216" s="67">
        <f t="shared" si="13"/>
        <v>-1.3276783914199786E-2</v>
      </c>
      <c r="G216" s="71">
        <f>'NEGD Commercial'!AG214</f>
        <v>3</v>
      </c>
      <c r="H216" s="68">
        <f t="shared" si="14"/>
        <v>3.025413473174667E-4</v>
      </c>
      <c r="I216" s="68">
        <f t="shared" si="15"/>
        <v>0.96228317870108804</v>
      </c>
    </row>
    <row r="217" spans="2:9" x14ac:dyDescent="0.2">
      <c r="B217" s="71">
        <f>'NEGD Commercial'!AE215</f>
        <v>3919</v>
      </c>
      <c r="C217" s="65">
        <f>IF('NEGD Large Com NonWin'!B217&gt;80,80*(Rates!$K$9+Rates!$K$14)+('NEGD Large Com NonWin'!B217-80)*(Rates!$K$9+Rates!$K$17),'NEGD Large Com NonWin'!B217*(Rates!$K$9+Rates!$K$14))+Rates!$K$19+SUM(Rates!$K$21:$K$27)</f>
        <v>2320.3622074897244</v>
      </c>
      <c r="D217" s="65">
        <f>IF('NEGD Large Com NonWin'!B217&gt;40,40*(Rates!$L$9+Rates!$L$14)+('NEGD Large Com NonWin'!B217-40)*(Rates!$L$9+Rates!$L$17),'NEGD Large Com NonWin'!B217*(Rates!$L$9+Rates!$L$14))+Rates!$L$19+Rates!$L$22+Rates!$L$23</f>
        <v>2290.0272074897243</v>
      </c>
      <c r="E217" s="66">
        <f t="shared" si="12"/>
        <v>-30.335000000000036</v>
      </c>
      <c r="F217" s="67">
        <f t="shared" si="13"/>
        <v>-1.307338996562E-2</v>
      </c>
      <c r="G217" s="71">
        <f>'NEGD Commercial'!AG215</f>
        <v>5</v>
      </c>
      <c r="H217" s="68">
        <f t="shared" si="14"/>
        <v>5.0423557886244454E-4</v>
      </c>
      <c r="I217" s="68">
        <f t="shared" si="15"/>
        <v>0.96278741427995052</v>
      </c>
    </row>
    <row r="218" spans="2:9" x14ac:dyDescent="0.2">
      <c r="B218" s="71">
        <f>'NEGD Commercial'!AE216</f>
        <v>3939</v>
      </c>
      <c r="C218" s="65">
        <f>IF('NEGD Large Com NonWin'!B218&gt;80,80*(Rates!$K$9+Rates!$K$14)+('NEGD Large Com NonWin'!B218-80)*(Rates!$K$9+Rates!$K$17),'NEGD Large Com NonWin'!B218*(Rates!$K$9+Rates!$K$14))+Rates!$K$19+SUM(Rates!$K$21:$K$27)</f>
        <v>2331.5055410313917</v>
      </c>
      <c r="D218" s="65">
        <f>IF('NEGD Large Com NonWin'!B218&gt;40,40*(Rates!$L$9+Rates!$L$14)+('NEGD Large Com NonWin'!B218-40)*(Rates!$L$9+Rates!$L$17),'NEGD Large Com NonWin'!B218*(Rates!$L$9+Rates!$L$14))+Rates!$L$19+Rates!$L$22+Rates!$L$23</f>
        <v>2301.4945410313917</v>
      </c>
      <c r="E218" s="66">
        <f t="shared" si="12"/>
        <v>-30.010999999999967</v>
      </c>
      <c r="F218" s="67">
        <f t="shared" si="13"/>
        <v>-1.2871940242837233E-2</v>
      </c>
      <c r="G218" s="71">
        <f>'NEGD Commercial'!AG216</f>
        <v>2</v>
      </c>
      <c r="H218" s="68">
        <f t="shared" si="14"/>
        <v>2.0169423154497781E-4</v>
      </c>
      <c r="I218" s="68">
        <f t="shared" si="15"/>
        <v>0.96298910851149544</v>
      </c>
    </row>
    <row r="219" spans="2:9" x14ac:dyDescent="0.2">
      <c r="B219" s="71">
        <f>'NEGD Commercial'!AE217</f>
        <v>3959</v>
      </c>
      <c r="C219" s="65">
        <f>IF('NEGD Large Com NonWin'!B219&gt;80,80*(Rates!$K$9+Rates!$K$14)+('NEGD Large Com NonWin'!B219-80)*(Rates!$K$9+Rates!$K$17),'NEGD Large Com NonWin'!B219*(Rates!$K$9+Rates!$K$14))+Rates!$K$19+SUM(Rates!$K$21:$K$27)</f>
        <v>2342.6488745730594</v>
      </c>
      <c r="D219" s="65">
        <f>IF('NEGD Large Com NonWin'!B219&gt;40,40*(Rates!$L$9+Rates!$L$14)+('NEGD Large Com NonWin'!B219-40)*(Rates!$L$9+Rates!$L$17),'NEGD Large Com NonWin'!B219*(Rates!$L$9+Rates!$L$14))+Rates!$L$19+Rates!$L$22+Rates!$L$23</f>
        <v>2312.961874573059</v>
      </c>
      <c r="E219" s="66">
        <f t="shared" si="12"/>
        <v>-29.687000000000353</v>
      </c>
      <c r="F219" s="67">
        <f t="shared" si="13"/>
        <v>-1.2672407001416598E-2</v>
      </c>
      <c r="G219" s="71">
        <f>'NEGD Commercial'!AG217</f>
        <v>1</v>
      </c>
      <c r="H219" s="68">
        <f t="shared" si="14"/>
        <v>1.008471157724889E-4</v>
      </c>
      <c r="I219" s="68">
        <f t="shared" si="15"/>
        <v>0.96308995562726796</v>
      </c>
    </row>
    <row r="220" spans="2:9" x14ac:dyDescent="0.2">
      <c r="B220" s="71">
        <f>'NEGD Commercial'!AE218</f>
        <v>3979</v>
      </c>
      <c r="C220" s="65">
        <f>IF('NEGD Large Com NonWin'!B220&gt;80,80*(Rates!$K$9+Rates!$K$14)+('NEGD Large Com NonWin'!B220-80)*(Rates!$K$9+Rates!$K$17),'NEGD Large Com NonWin'!B220*(Rates!$K$9+Rates!$K$14))+Rates!$K$19+SUM(Rates!$K$21:$K$27)</f>
        <v>2353.7922081147267</v>
      </c>
      <c r="D220" s="65">
        <f>IF('NEGD Large Com NonWin'!B220&gt;40,40*(Rates!$L$9+Rates!$L$14)+('NEGD Large Com NonWin'!B220-40)*(Rates!$L$9+Rates!$L$17),'NEGD Large Com NonWin'!B220*(Rates!$L$9+Rates!$L$14))+Rates!$L$19+Rates!$L$22+Rates!$L$23</f>
        <v>2324.4292081147264</v>
      </c>
      <c r="E220" s="66">
        <f t="shared" si="12"/>
        <v>-29.363000000000284</v>
      </c>
      <c r="F220" s="67">
        <f t="shared" si="13"/>
        <v>-1.2474763022313946E-2</v>
      </c>
      <c r="G220" s="71">
        <f>'NEGD Commercial'!AG218</f>
        <v>5</v>
      </c>
      <c r="H220" s="68">
        <f t="shared" si="14"/>
        <v>5.0423557886244454E-4</v>
      </c>
      <c r="I220" s="68">
        <f t="shared" si="15"/>
        <v>0.96359419120613043</v>
      </c>
    </row>
    <row r="221" spans="2:9" x14ac:dyDescent="0.2">
      <c r="B221" s="71">
        <f>'NEGD Commercial'!AE219</f>
        <v>3999</v>
      </c>
      <c r="C221" s="65">
        <f>IF('NEGD Large Com NonWin'!B221&gt;80,80*(Rates!$K$9+Rates!$K$14)+('NEGD Large Com NonWin'!B221-80)*(Rates!$K$9+Rates!$K$17),'NEGD Large Com NonWin'!B221*(Rates!$K$9+Rates!$K$14))+Rates!$K$19+SUM(Rates!$K$21:$K$27)</f>
        <v>2364.935541656394</v>
      </c>
      <c r="D221" s="65">
        <f>IF('NEGD Large Com NonWin'!B221&gt;40,40*(Rates!$L$9+Rates!$L$14)+('NEGD Large Com NonWin'!B221-40)*(Rates!$L$9+Rates!$L$17),'NEGD Large Com NonWin'!B221*(Rates!$L$9+Rates!$L$14))+Rates!$L$19+Rates!$L$22+Rates!$L$23</f>
        <v>2335.8965416563938</v>
      </c>
      <c r="E221" s="66">
        <f t="shared" si="12"/>
        <v>-29.039000000000215</v>
      </c>
      <c r="F221" s="67">
        <f t="shared" si="13"/>
        <v>-1.2278981599499065E-2</v>
      </c>
      <c r="G221" s="71">
        <f>'NEGD Commercial'!AG219</f>
        <v>2</v>
      </c>
      <c r="H221" s="68">
        <f t="shared" si="14"/>
        <v>2.0169423154497781E-4</v>
      </c>
      <c r="I221" s="68">
        <f t="shared" si="15"/>
        <v>0.96379588543767536</v>
      </c>
    </row>
    <row r="222" spans="2:9" x14ac:dyDescent="0.2">
      <c r="B222" s="71">
        <f>'NEGD Commercial'!AE220</f>
        <v>4019</v>
      </c>
      <c r="C222" s="65">
        <f>IF('NEGD Large Com NonWin'!B222&gt;80,80*(Rates!$K$9+Rates!$K$14)+('NEGD Large Com NonWin'!B222-80)*(Rates!$K$9+Rates!$K$17),'NEGD Large Com NonWin'!B222*(Rates!$K$9+Rates!$K$14))+Rates!$K$19+SUM(Rates!$K$21:$K$27)</f>
        <v>2376.0788751980613</v>
      </c>
      <c r="D222" s="65">
        <f>IF('NEGD Large Com NonWin'!B222&gt;40,40*(Rates!$L$9+Rates!$L$14)+('NEGD Large Com NonWin'!B222-40)*(Rates!$L$9+Rates!$L$17),'NEGD Large Com NonWin'!B222*(Rates!$L$9+Rates!$L$14))+Rates!$L$19+Rates!$L$22+Rates!$L$23</f>
        <v>2347.3638751980611</v>
      </c>
      <c r="E222" s="66">
        <f t="shared" si="12"/>
        <v>-28.715000000000146</v>
      </c>
      <c r="F222" s="67">
        <f t="shared" si="13"/>
        <v>-1.2085036527925265E-2</v>
      </c>
      <c r="G222" s="71">
        <f>'NEGD Commercial'!AG220</f>
        <v>2</v>
      </c>
      <c r="H222" s="68">
        <f t="shared" si="14"/>
        <v>2.0169423154497781E-4</v>
      </c>
      <c r="I222" s="68">
        <f t="shared" si="15"/>
        <v>0.96399757966922028</v>
      </c>
    </row>
    <row r="223" spans="2:9" x14ac:dyDescent="0.2">
      <c r="B223" s="71">
        <f>'NEGD Commercial'!AE221</f>
        <v>4039</v>
      </c>
      <c r="C223" s="65">
        <f>IF('NEGD Large Com NonWin'!B223&gt;80,80*(Rates!$K$9+Rates!$K$14)+('NEGD Large Com NonWin'!B223-80)*(Rates!$K$9+Rates!$K$17),'NEGD Large Com NonWin'!B223*(Rates!$K$9+Rates!$K$14))+Rates!$K$19+SUM(Rates!$K$21:$K$27)</f>
        <v>2387.2222087397286</v>
      </c>
      <c r="D223" s="65">
        <f>IF('NEGD Large Com NonWin'!B223&gt;40,40*(Rates!$L$9+Rates!$L$14)+('NEGD Large Com NonWin'!B223-40)*(Rates!$L$9+Rates!$L$17),'NEGD Large Com NonWin'!B223*(Rates!$L$9+Rates!$L$14))+Rates!$L$19+Rates!$L$22+Rates!$L$23</f>
        <v>2358.8312087397285</v>
      </c>
      <c r="E223" s="66">
        <f t="shared" si="12"/>
        <v>-28.391000000000076</v>
      </c>
      <c r="F223" s="67">
        <f t="shared" si="13"/>
        <v>-1.1892902091836839E-2</v>
      </c>
      <c r="G223" s="71">
        <f>'NEGD Commercial'!AG221</f>
        <v>1</v>
      </c>
      <c r="H223" s="68">
        <f t="shared" si="14"/>
        <v>1.008471157724889E-4</v>
      </c>
      <c r="I223" s="68">
        <f t="shared" si="15"/>
        <v>0.9640984267849928</v>
      </c>
    </row>
    <row r="224" spans="2:9" x14ac:dyDescent="0.2">
      <c r="B224" s="71">
        <f>'NEGD Commercial'!AE222</f>
        <v>4079</v>
      </c>
      <c r="C224" s="65">
        <f>IF('NEGD Large Com NonWin'!B224&gt;80,80*(Rates!$K$9+Rates!$K$14)+('NEGD Large Com NonWin'!B224-80)*(Rates!$K$9+Rates!$K$17),'NEGD Large Com NonWin'!B224*(Rates!$K$9+Rates!$K$14))+Rates!$K$19+SUM(Rates!$K$21:$K$27)</f>
        <v>2409.5088758230636</v>
      </c>
      <c r="D224" s="65">
        <f>IF('NEGD Large Com NonWin'!B224&gt;40,40*(Rates!$L$9+Rates!$L$14)+('NEGD Large Com NonWin'!B224-40)*(Rates!$L$9+Rates!$L$17),'NEGD Large Com NonWin'!B224*(Rates!$L$9+Rates!$L$14))+Rates!$L$19+Rates!$L$22+Rates!$L$23</f>
        <v>2381.7658758230637</v>
      </c>
      <c r="E224" s="66">
        <f t="shared" si="12"/>
        <v>-27.742999999999938</v>
      </c>
      <c r="F224" s="67">
        <f t="shared" si="13"/>
        <v>-1.1513964641663009E-2</v>
      </c>
      <c r="G224" s="71">
        <f>'NEGD Commercial'!AG222</f>
        <v>1</v>
      </c>
      <c r="H224" s="68">
        <f t="shared" si="14"/>
        <v>1.008471157724889E-4</v>
      </c>
      <c r="I224" s="68">
        <f t="shared" si="15"/>
        <v>0.96419927390076532</v>
      </c>
    </row>
    <row r="225" spans="2:9" x14ac:dyDescent="0.2">
      <c r="B225" s="71">
        <f>'NEGD Commercial'!AE223</f>
        <v>4119</v>
      </c>
      <c r="C225" s="65">
        <f>IF('NEGD Large Com NonWin'!B225&gt;80,80*(Rates!$K$9+Rates!$K$14)+('NEGD Large Com NonWin'!B225-80)*(Rates!$K$9+Rates!$K$17),'NEGD Large Com NonWin'!B225*(Rates!$K$9+Rates!$K$14))+Rates!$K$19+SUM(Rates!$K$21:$K$27)</f>
        <v>2431.7955429063982</v>
      </c>
      <c r="D225" s="65">
        <f>IF('NEGD Large Com NonWin'!B225&gt;40,40*(Rates!$L$9+Rates!$L$14)+('NEGD Large Com NonWin'!B225-40)*(Rates!$L$9+Rates!$L$17),'NEGD Large Com NonWin'!B225*(Rates!$L$9+Rates!$L$14))+Rates!$L$19+Rates!$L$22+Rates!$L$23</f>
        <v>2404.7005429063984</v>
      </c>
      <c r="E225" s="66">
        <f t="shared" si="12"/>
        <v>-27.0949999999998</v>
      </c>
      <c r="F225" s="67">
        <f t="shared" si="13"/>
        <v>-1.1141972884618741E-2</v>
      </c>
      <c r="G225" s="71">
        <f>'NEGD Commercial'!AG223</f>
        <v>3</v>
      </c>
      <c r="H225" s="68">
        <f t="shared" si="14"/>
        <v>3.025413473174667E-4</v>
      </c>
      <c r="I225" s="68">
        <f t="shared" si="15"/>
        <v>0.96450181524808276</v>
      </c>
    </row>
    <row r="226" spans="2:9" x14ac:dyDescent="0.2">
      <c r="B226" s="71">
        <f>'NEGD Commercial'!AE224</f>
        <v>4139</v>
      </c>
      <c r="C226" s="65">
        <f>IF('NEGD Large Com NonWin'!B226&gt;80,80*(Rates!$K$9+Rates!$K$14)+('NEGD Large Com NonWin'!B226-80)*(Rates!$K$9+Rates!$K$17),'NEGD Large Com NonWin'!B226*(Rates!$K$9+Rates!$K$14))+Rates!$K$19+SUM(Rates!$K$21:$K$27)</f>
        <v>2442.9388764480655</v>
      </c>
      <c r="D226" s="65">
        <f>IF('NEGD Large Com NonWin'!B226&gt;40,40*(Rates!$L$9+Rates!$L$14)+('NEGD Large Com NonWin'!B226-40)*(Rates!$L$9+Rates!$L$17),'NEGD Large Com NonWin'!B226*(Rates!$L$9+Rates!$L$14))+Rates!$L$19+Rates!$L$22+Rates!$L$23</f>
        <v>2416.1678764480657</v>
      </c>
      <c r="E226" s="66">
        <f t="shared" si="12"/>
        <v>-26.770999999999731</v>
      </c>
      <c r="F226" s="67">
        <f t="shared" si="13"/>
        <v>-1.0958522236513623E-2</v>
      </c>
      <c r="G226" s="71">
        <f>'NEGD Commercial'!AG224</f>
        <v>2</v>
      </c>
      <c r="H226" s="68">
        <f t="shared" si="14"/>
        <v>2.0169423154497781E-4</v>
      </c>
      <c r="I226" s="68">
        <f t="shared" si="15"/>
        <v>0.96470350947962769</v>
      </c>
    </row>
    <row r="227" spans="2:9" x14ac:dyDescent="0.2">
      <c r="B227" s="71">
        <f>'NEGD Commercial'!AE225</f>
        <v>4159</v>
      </c>
      <c r="C227" s="65">
        <f>IF('NEGD Large Com NonWin'!B227&gt;80,80*(Rates!$K$9+Rates!$K$14)+('NEGD Large Com NonWin'!B227-80)*(Rates!$K$9+Rates!$K$17),'NEGD Large Com NonWin'!B227*(Rates!$K$9+Rates!$K$14))+Rates!$K$19+SUM(Rates!$K$21:$K$27)</f>
        <v>2454.0822099897332</v>
      </c>
      <c r="D227" s="65">
        <f>IF('NEGD Large Com NonWin'!B227&gt;40,40*(Rates!$L$9+Rates!$L$14)+('NEGD Large Com NonWin'!B227-40)*(Rates!$L$9+Rates!$L$17),'NEGD Large Com NonWin'!B227*(Rates!$L$9+Rates!$L$14))+Rates!$L$19+Rates!$L$22+Rates!$L$23</f>
        <v>2427.6352099897331</v>
      </c>
      <c r="E227" s="66">
        <f t="shared" si="12"/>
        <v>-26.447000000000116</v>
      </c>
      <c r="F227" s="67">
        <f t="shared" si="13"/>
        <v>-1.0776737589451316E-2</v>
      </c>
      <c r="G227" s="71">
        <f>'NEGD Commercial'!AG225</f>
        <v>4</v>
      </c>
      <c r="H227" s="68">
        <f t="shared" si="14"/>
        <v>4.0338846308995562E-4</v>
      </c>
      <c r="I227" s="68">
        <f t="shared" si="15"/>
        <v>0.96510689794271765</v>
      </c>
    </row>
    <row r="228" spans="2:9" x14ac:dyDescent="0.2">
      <c r="B228" s="71">
        <f>'NEGD Commercial'!AE226</f>
        <v>4179</v>
      </c>
      <c r="C228" s="65">
        <f>IF('NEGD Large Com NonWin'!B228&gt;80,80*(Rates!$K$9+Rates!$K$14)+('NEGD Large Com NonWin'!B228-80)*(Rates!$K$9+Rates!$K$17),'NEGD Large Com NonWin'!B228*(Rates!$K$9+Rates!$K$14))+Rates!$K$19+SUM(Rates!$K$21:$K$27)</f>
        <v>2465.2255435314005</v>
      </c>
      <c r="D228" s="65">
        <f>IF('NEGD Large Com NonWin'!B228&gt;40,40*(Rates!$L$9+Rates!$L$14)+('NEGD Large Com NonWin'!B228-40)*(Rates!$L$9+Rates!$L$17),'NEGD Large Com NonWin'!B228*(Rates!$L$9+Rates!$L$14))+Rates!$L$19+Rates!$L$22+Rates!$L$23</f>
        <v>2439.1025435314004</v>
      </c>
      <c r="E228" s="66">
        <f t="shared" si="12"/>
        <v>-26.123000000000047</v>
      </c>
      <c r="F228" s="67">
        <f t="shared" si="13"/>
        <v>-1.059659635141506E-2</v>
      </c>
      <c r="G228" s="71">
        <f>'NEGD Commercial'!AG226</f>
        <v>1</v>
      </c>
      <c r="H228" s="68">
        <f t="shared" si="14"/>
        <v>1.008471157724889E-4</v>
      </c>
      <c r="I228" s="68">
        <f t="shared" si="15"/>
        <v>0.96520774505849016</v>
      </c>
    </row>
    <row r="229" spans="2:9" x14ac:dyDescent="0.2">
      <c r="B229" s="71">
        <f>'NEGD Commercial'!AE227</f>
        <v>4199</v>
      </c>
      <c r="C229" s="65">
        <f>IF('NEGD Large Com NonWin'!B229&gt;80,80*(Rates!$K$9+Rates!$K$14)+('NEGD Large Com NonWin'!B229-80)*(Rates!$K$9+Rates!$K$17),'NEGD Large Com NonWin'!B229*(Rates!$K$9+Rates!$K$14))+Rates!$K$19+SUM(Rates!$K$21:$K$27)</f>
        <v>2476.3688770730678</v>
      </c>
      <c r="D229" s="65">
        <f>IF('NEGD Large Com NonWin'!B229&gt;40,40*(Rates!$L$9+Rates!$L$14)+('NEGD Large Com NonWin'!B229-40)*(Rates!$L$9+Rates!$L$17),'NEGD Large Com NonWin'!B229*(Rates!$L$9+Rates!$L$14))+Rates!$L$19+Rates!$L$22+Rates!$L$23</f>
        <v>2450.5698770730678</v>
      </c>
      <c r="E229" s="66">
        <f t="shared" si="12"/>
        <v>-25.798999999999978</v>
      </c>
      <c r="F229" s="67">
        <f t="shared" si="13"/>
        <v>-1.0418076337033028E-2</v>
      </c>
      <c r="G229" s="71">
        <f>'NEGD Commercial'!AG227</f>
        <v>2</v>
      </c>
      <c r="H229" s="68">
        <f t="shared" si="14"/>
        <v>2.0169423154497781E-4</v>
      </c>
      <c r="I229" s="68">
        <f t="shared" si="15"/>
        <v>0.96540943929003509</v>
      </c>
    </row>
    <row r="230" spans="2:9" x14ac:dyDescent="0.2">
      <c r="B230" s="71">
        <f>'NEGD Commercial'!AE228</f>
        <v>4219</v>
      </c>
      <c r="C230" s="65">
        <f>IF('NEGD Large Com NonWin'!B230&gt;80,80*(Rates!$K$9+Rates!$K$14)+('NEGD Large Com NonWin'!B230-80)*(Rates!$K$9+Rates!$K$17),'NEGD Large Com NonWin'!B230*(Rates!$K$9+Rates!$K$14))+Rates!$K$19+SUM(Rates!$K$21:$K$27)</f>
        <v>2487.5122106147351</v>
      </c>
      <c r="D230" s="65">
        <f>IF('NEGD Large Com NonWin'!B230&gt;40,40*(Rates!$L$9+Rates!$L$14)+('NEGD Large Com NonWin'!B230-40)*(Rates!$L$9+Rates!$L$17),'NEGD Large Com NonWin'!B230*(Rates!$L$9+Rates!$L$14))+Rates!$L$19+Rates!$L$22+Rates!$L$23</f>
        <v>2462.0372106147352</v>
      </c>
      <c r="E230" s="66">
        <f t="shared" si="12"/>
        <v>-25.474999999999909</v>
      </c>
      <c r="F230" s="67">
        <f t="shared" si="13"/>
        <v>-1.0241155758469346E-2</v>
      </c>
      <c r="G230" s="71">
        <f>'NEGD Commercial'!AG228</f>
        <v>1</v>
      </c>
      <c r="H230" s="68">
        <f t="shared" si="14"/>
        <v>1.008471157724889E-4</v>
      </c>
      <c r="I230" s="68">
        <f t="shared" si="15"/>
        <v>0.96551028640580761</v>
      </c>
    </row>
    <row r="231" spans="2:9" x14ac:dyDescent="0.2">
      <c r="B231" s="71">
        <f>'NEGD Commercial'!AE229</f>
        <v>4239</v>
      </c>
      <c r="C231" s="65">
        <f>IF('NEGD Large Com NonWin'!B231&gt;80,80*(Rates!$K$9+Rates!$K$14)+('NEGD Large Com NonWin'!B231-80)*(Rates!$K$9+Rates!$K$17),'NEGD Large Com NonWin'!B231*(Rates!$K$9+Rates!$K$14))+Rates!$K$19+SUM(Rates!$K$21:$K$27)</f>
        <v>2498.6555441564028</v>
      </c>
      <c r="D231" s="65">
        <f>IF('NEGD Large Com NonWin'!B231&gt;40,40*(Rates!$L$9+Rates!$L$14)+('NEGD Large Com NonWin'!B231-40)*(Rates!$L$9+Rates!$L$17),'NEGD Large Com NonWin'!B231*(Rates!$L$9+Rates!$L$14))+Rates!$L$19+Rates!$L$22+Rates!$L$23</f>
        <v>2473.5045441564025</v>
      </c>
      <c r="E231" s="66">
        <f t="shared" si="12"/>
        <v>-25.151000000000295</v>
      </c>
      <c r="F231" s="67">
        <f t="shared" si="13"/>
        <v>-1.0065813216559943E-2</v>
      </c>
      <c r="G231" s="71">
        <f>'NEGD Commercial'!AG229</f>
        <v>2</v>
      </c>
      <c r="H231" s="68">
        <f t="shared" si="14"/>
        <v>2.0169423154497781E-4</v>
      </c>
      <c r="I231" s="68">
        <f t="shared" si="15"/>
        <v>0.96571198063735253</v>
      </c>
    </row>
    <row r="232" spans="2:9" x14ac:dyDescent="0.2">
      <c r="B232" s="71">
        <f>'NEGD Commercial'!AE230</f>
        <v>4259</v>
      </c>
      <c r="C232" s="65">
        <f>IF('NEGD Large Com NonWin'!B232&gt;80,80*(Rates!$K$9+Rates!$K$14)+('NEGD Large Com NonWin'!B232-80)*(Rates!$K$9+Rates!$K$17),'NEGD Large Com NonWin'!B232*(Rates!$K$9+Rates!$K$14))+Rates!$K$19+SUM(Rates!$K$21:$K$27)</f>
        <v>2509.7988776980701</v>
      </c>
      <c r="D232" s="65">
        <f>IF('NEGD Large Com NonWin'!B232&gt;40,40*(Rates!$L$9+Rates!$L$14)+('NEGD Large Com NonWin'!B232-40)*(Rates!$L$9+Rates!$L$17),'NEGD Large Com NonWin'!B232*(Rates!$L$9+Rates!$L$14))+Rates!$L$19+Rates!$L$22+Rates!$L$23</f>
        <v>2484.9718776980699</v>
      </c>
      <c r="E232" s="66">
        <f t="shared" si="12"/>
        <v>-24.827000000000226</v>
      </c>
      <c r="F232" s="67">
        <f t="shared" si="13"/>
        <v>-9.8920276921834385E-3</v>
      </c>
      <c r="G232" s="71">
        <f>'NEGD Commercial'!AG230</f>
        <v>3</v>
      </c>
      <c r="H232" s="68">
        <f t="shared" si="14"/>
        <v>3.025413473174667E-4</v>
      </c>
      <c r="I232" s="68">
        <f t="shared" si="15"/>
        <v>0.96601452198466997</v>
      </c>
    </row>
    <row r="233" spans="2:9" x14ac:dyDescent="0.2">
      <c r="B233" s="71">
        <f>'NEGD Commercial'!AE231</f>
        <v>4279</v>
      </c>
      <c r="C233" s="65">
        <f>IF('NEGD Large Com NonWin'!B233&gt;80,80*(Rates!$K$9+Rates!$K$14)+('NEGD Large Com NonWin'!B233-80)*(Rates!$K$9+Rates!$K$17),'NEGD Large Com NonWin'!B233*(Rates!$K$9+Rates!$K$14))+Rates!$K$19+SUM(Rates!$K$21:$K$27)</f>
        <v>2520.9422112397374</v>
      </c>
      <c r="D233" s="65">
        <f>IF('NEGD Large Com NonWin'!B233&gt;40,40*(Rates!$L$9+Rates!$L$14)+('NEGD Large Com NonWin'!B233-40)*(Rates!$L$9+Rates!$L$17),'NEGD Large Com NonWin'!B233*(Rates!$L$9+Rates!$L$14))+Rates!$L$19+Rates!$L$22+Rates!$L$23</f>
        <v>2496.4392112397372</v>
      </c>
      <c r="E233" s="66">
        <f t="shared" si="12"/>
        <v>-24.503000000000156</v>
      </c>
      <c r="F233" s="67">
        <f t="shared" si="13"/>
        <v>-9.7197785378627076E-3</v>
      </c>
      <c r="G233" s="71">
        <f>'NEGD Commercial'!AG231</f>
        <v>3</v>
      </c>
      <c r="H233" s="68">
        <f t="shared" si="14"/>
        <v>3.025413473174667E-4</v>
      </c>
      <c r="I233" s="68">
        <f t="shared" si="15"/>
        <v>0.96631706333198741</v>
      </c>
    </row>
    <row r="234" spans="2:9" x14ac:dyDescent="0.2">
      <c r="B234" s="71">
        <f>'NEGD Commercial'!AE232</f>
        <v>4319</v>
      </c>
      <c r="C234" s="65">
        <f>IF('NEGD Large Com NonWin'!B234&gt;80,80*(Rates!$K$9+Rates!$K$14)+('NEGD Large Com NonWin'!B234-80)*(Rates!$K$9+Rates!$K$17),'NEGD Large Com NonWin'!B234*(Rates!$K$9+Rates!$K$14))+Rates!$K$19+SUM(Rates!$K$21:$K$27)</f>
        <v>2543.228878323072</v>
      </c>
      <c r="D234" s="65">
        <f>IF('NEGD Large Com NonWin'!B234&gt;40,40*(Rates!$L$9+Rates!$L$14)+('NEGD Large Com NonWin'!B234-40)*(Rates!$L$9+Rates!$L$17),'NEGD Large Com NonWin'!B234*(Rates!$L$9+Rates!$L$14))+Rates!$L$19+Rates!$L$22+Rates!$L$23</f>
        <v>2519.3738783230719</v>
      </c>
      <c r="E234" s="66">
        <f t="shared" si="12"/>
        <v>-23.855000000000018</v>
      </c>
      <c r="F234" s="67">
        <f t="shared" si="13"/>
        <v>-9.3798085588463753E-3</v>
      </c>
      <c r="G234" s="71">
        <f>'NEGD Commercial'!AG232</f>
        <v>5</v>
      </c>
      <c r="H234" s="68">
        <f t="shared" si="14"/>
        <v>5.0423557886244454E-4</v>
      </c>
      <c r="I234" s="68">
        <f t="shared" si="15"/>
        <v>0.96682129891084989</v>
      </c>
    </row>
    <row r="235" spans="2:9" x14ac:dyDescent="0.2">
      <c r="B235" s="71">
        <f>'NEGD Commercial'!AE233</f>
        <v>4339</v>
      </c>
      <c r="C235" s="65">
        <f>IF('NEGD Large Com NonWin'!B235&gt;80,80*(Rates!$K$9+Rates!$K$14)+('NEGD Large Com NonWin'!B235-80)*(Rates!$K$9+Rates!$K$17),'NEGD Large Com NonWin'!B235*(Rates!$K$9+Rates!$K$14))+Rates!$K$19+SUM(Rates!$K$21:$K$27)</f>
        <v>2554.3722118647397</v>
      </c>
      <c r="D235" s="65">
        <f>IF('NEGD Large Com NonWin'!B235&gt;40,40*(Rates!$L$9+Rates!$L$14)+('NEGD Large Com NonWin'!B235-40)*(Rates!$L$9+Rates!$L$17),'NEGD Large Com NonWin'!B235*(Rates!$L$9+Rates!$L$14))+Rates!$L$19+Rates!$L$22+Rates!$L$23</f>
        <v>2530.8412118647393</v>
      </c>
      <c r="E235" s="66">
        <f t="shared" si="12"/>
        <v>-23.531000000000404</v>
      </c>
      <c r="F235" s="67">
        <f t="shared" si="13"/>
        <v>-9.2120482248835341E-3</v>
      </c>
      <c r="G235" s="71">
        <f>'NEGD Commercial'!AG233</f>
        <v>2</v>
      </c>
      <c r="H235" s="68">
        <f t="shared" si="14"/>
        <v>2.0169423154497781E-4</v>
      </c>
      <c r="I235" s="68">
        <f t="shared" si="15"/>
        <v>0.96702299314239482</v>
      </c>
    </row>
    <row r="236" spans="2:9" x14ac:dyDescent="0.2">
      <c r="B236" s="71">
        <f>'NEGD Commercial'!AE234</f>
        <v>4359</v>
      </c>
      <c r="C236" s="65">
        <f>IF('NEGD Large Com NonWin'!B236&gt;80,80*(Rates!$K$9+Rates!$K$14)+('NEGD Large Com NonWin'!B236-80)*(Rates!$K$9+Rates!$K$17),'NEGD Large Com NonWin'!B236*(Rates!$K$9+Rates!$K$14))+Rates!$K$19+SUM(Rates!$K$21:$K$27)</f>
        <v>2565.515545406407</v>
      </c>
      <c r="D236" s="65">
        <f>IF('NEGD Large Com NonWin'!B236&gt;40,40*(Rates!$L$9+Rates!$L$14)+('NEGD Large Com NonWin'!B236-40)*(Rates!$L$9+Rates!$L$17),'NEGD Large Com NonWin'!B236*(Rates!$L$9+Rates!$L$14))+Rates!$L$19+Rates!$L$22+Rates!$L$23</f>
        <v>2542.3085454064067</v>
      </c>
      <c r="E236" s="66">
        <f t="shared" si="12"/>
        <v>-23.207000000000335</v>
      </c>
      <c r="F236" s="67">
        <f t="shared" si="13"/>
        <v>-9.045745227134876E-3</v>
      </c>
      <c r="G236" s="71">
        <f>'NEGD Commercial'!AG234</f>
        <v>3</v>
      </c>
      <c r="H236" s="68">
        <f t="shared" si="14"/>
        <v>3.025413473174667E-4</v>
      </c>
      <c r="I236" s="68">
        <f t="shared" si="15"/>
        <v>0.96732553448971226</v>
      </c>
    </row>
    <row r="237" spans="2:9" x14ac:dyDescent="0.2">
      <c r="B237" s="71">
        <f>'NEGD Commercial'!AE235</f>
        <v>4399</v>
      </c>
      <c r="C237" s="65">
        <f>IF('NEGD Large Com NonWin'!B237&gt;80,80*(Rates!$K$9+Rates!$K$14)+('NEGD Large Com NonWin'!B237-80)*(Rates!$K$9+Rates!$K$17),'NEGD Large Com NonWin'!B237*(Rates!$K$9+Rates!$K$14))+Rates!$K$19+SUM(Rates!$K$21:$K$27)</f>
        <v>2587.8022124897416</v>
      </c>
      <c r="D237" s="65">
        <f>IF('NEGD Large Com NonWin'!B237&gt;40,40*(Rates!$L$9+Rates!$L$14)+('NEGD Large Com NonWin'!B237-40)*(Rates!$L$9+Rates!$L$17),'NEGD Large Com NonWin'!B237*(Rates!$L$9+Rates!$L$14))+Rates!$L$19+Rates!$L$22+Rates!$L$23</f>
        <v>2565.2432124897418</v>
      </c>
      <c r="E237" s="66">
        <f t="shared" si="12"/>
        <v>-22.558999999999742</v>
      </c>
      <c r="F237" s="67">
        <f t="shared" si="13"/>
        <v>-8.7174359350653697E-3</v>
      </c>
      <c r="G237" s="71">
        <f>'NEGD Commercial'!AG235</f>
        <v>3</v>
      </c>
      <c r="H237" s="68">
        <f t="shared" si="14"/>
        <v>3.025413473174667E-4</v>
      </c>
      <c r="I237" s="68">
        <f t="shared" si="15"/>
        <v>0.9676280758370297</v>
      </c>
    </row>
    <row r="238" spans="2:9" x14ac:dyDescent="0.2">
      <c r="B238" s="71">
        <f>'NEGD Commercial'!AE236</f>
        <v>4419</v>
      </c>
      <c r="C238" s="65">
        <f>IF('NEGD Large Com NonWin'!B238&gt;80,80*(Rates!$K$9+Rates!$K$14)+('NEGD Large Com NonWin'!B238-80)*(Rates!$K$9+Rates!$K$17),'NEGD Large Com NonWin'!B238*(Rates!$K$9+Rates!$K$14))+Rates!$K$19+SUM(Rates!$K$21:$K$27)</f>
        <v>2598.9455460314089</v>
      </c>
      <c r="D238" s="65">
        <f>IF('NEGD Large Com NonWin'!B238&gt;40,40*(Rates!$L$9+Rates!$L$14)+('NEGD Large Com NonWin'!B238-40)*(Rates!$L$9+Rates!$L$17),'NEGD Large Com NonWin'!B238*(Rates!$L$9+Rates!$L$14))+Rates!$L$19+Rates!$L$22+Rates!$L$23</f>
        <v>2576.7105460314092</v>
      </c>
      <c r="E238" s="66">
        <f t="shared" si="12"/>
        <v>-22.234999999999673</v>
      </c>
      <c r="F238" s="67">
        <f t="shared" si="13"/>
        <v>-8.5553927953406061E-3</v>
      </c>
      <c r="G238" s="71">
        <f>'NEGD Commercial'!AG236</f>
        <v>3</v>
      </c>
      <c r="H238" s="68">
        <f t="shared" si="14"/>
        <v>3.025413473174667E-4</v>
      </c>
      <c r="I238" s="68">
        <f t="shared" si="15"/>
        <v>0.96793061718434714</v>
      </c>
    </row>
    <row r="239" spans="2:9" x14ac:dyDescent="0.2">
      <c r="B239" s="71">
        <f>'NEGD Commercial'!AE237</f>
        <v>4439</v>
      </c>
      <c r="C239" s="65">
        <f>IF('NEGD Large Com NonWin'!B239&gt;80,80*(Rates!$K$9+Rates!$K$14)+('NEGD Large Com NonWin'!B239-80)*(Rates!$K$9+Rates!$K$17),'NEGD Large Com NonWin'!B239*(Rates!$K$9+Rates!$K$14))+Rates!$K$19+SUM(Rates!$K$21:$K$27)</f>
        <v>2610.0888795730766</v>
      </c>
      <c r="D239" s="65">
        <f>IF('NEGD Large Com NonWin'!B239&gt;40,40*(Rates!$L$9+Rates!$L$14)+('NEGD Large Com NonWin'!B239-40)*(Rates!$L$9+Rates!$L$17),'NEGD Large Com NonWin'!B239*(Rates!$L$9+Rates!$L$14))+Rates!$L$19+Rates!$L$22+Rates!$L$23</f>
        <v>2588.1778795730766</v>
      </c>
      <c r="E239" s="66">
        <f t="shared" si="12"/>
        <v>-21.911000000000058</v>
      </c>
      <c r="F239" s="67">
        <f t="shared" si="13"/>
        <v>-8.394733287237317E-3</v>
      </c>
      <c r="G239" s="71">
        <f>'NEGD Commercial'!AG237</f>
        <v>2</v>
      </c>
      <c r="H239" s="68">
        <f t="shared" si="14"/>
        <v>2.0169423154497781E-4</v>
      </c>
      <c r="I239" s="68">
        <f t="shared" si="15"/>
        <v>0.96813231141589207</v>
      </c>
    </row>
    <row r="240" spans="2:9" x14ac:dyDescent="0.2">
      <c r="B240" s="71">
        <f>'NEGD Commercial'!AE238</f>
        <v>4459</v>
      </c>
      <c r="C240" s="65">
        <f>IF('NEGD Large Com NonWin'!B240&gt;80,80*(Rates!$K$9+Rates!$K$14)+('NEGD Large Com NonWin'!B240-80)*(Rates!$K$9+Rates!$K$17),'NEGD Large Com NonWin'!B240*(Rates!$K$9+Rates!$K$14))+Rates!$K$19+SUM(Rates!$K$21:$K$27)</f>
        <v>2621.2322131147439</v>
      </c>
      <c r="D240" s="65">
        <f>IF('NEGD Large Com NonWin'!B240&gt;40,40*(Rates!$L$9+Rates!$L$14)+('NEGD Large Com NonWin'!B240-40)*(Rates!$L$9+Rates!$L$17),'NEGD Large Com NonWin'!B240*(Rates!$L$9+Rates!$L$14))+Rates!$L$19+Rates!$L$22+Rates!$L$23</f>
        <v>2599.6452131147439</v>
      </c>
      <c r="E240" s="66">
        <f t="shared" si="12"/>
        <v>-21.586999999999989</v>
      </c>
      <c r="F240" s="67">
        <f t="shared" si="13"/>
        <v>-8.2354397645482552E-3</v>
      </c>
      <c r="G240" s="71">
        <f>'NEGD Commercial'!AG238</f>
        <v>4</v>
      </c>
      <c r="H240" s="68">
        <f t="shared" si="14"/>
        <v>4.0338846308995562E-4</v>
      </c>
      <c r="I240" s="68">
        <f t="shared" si="15"/>
        <v>0.96853569987898203</v>
      </c>
    </row>
    <row r="241" spans="2:9" x14ac:dyDescent="0.2">
      <c r="B241" s="71">
        <f>'NEGD Commercial'!AE239</f>
        <v>4479</v>
      </c>
      <c r="C241" s="65">
        <f>IF('NEGD Large Com NonWin'!B241&gt;80,80*(Rates!$K$9+Rates!$K$14)+('NEGD Large Com NonWin'!B241-80)*(Rates!$K$9+Rates!$K$17),'NEGD Large Com NonWin'!B241*(Rates!$K$9+Rates!$K$14))+Rates!$K$19+SUM(Rates!$K$21:$K$27)</f>
        <v>2632.3755466564112</v>
      </c>
      <c r="D241" s="65">
        <f>IF('NEGD Large Com NonWin'!B241&gt;40,40*(Rates!$L$9+Rates!$L$14)+('NEGD Large Com NonWin'!B241-40)*(Rates!$L$9+Rates!$L$17),'NEGD Large Com NonWin'!B241*(Rates!$L$9+Rates!$L$14))+Rates!$L$19+Rates!$L$22+Rates!$L$23</f>
        <v>2611.1125466564113</v>
      </c>
      <c r="E241" s="66">
        <f t="shared" si="12"/>
        <v>-21.26299999999992</v>
      </c>
      <c r="F241" s="67">
        <f t="shared" si="13"/>
        <v>-8.0774948798653518E-3</v>
      </c>
      <c r="G241" s="71">
        <f>'NEGD Commercial'!AG239</f>
        <v>1</v>
      </c>
      <c r="H241" s="68">
        <f t="shared" si="14"/>
        <v>1.008471157724889E-4</v>
      </c>
      <c r="I241" s="68">
        <f t="shared" si="15"/>
        <v>0.96863654699475454</v>
      </c>
    </row>
    <row r="242" spans="2:9" x14ac:dyDescent="0.2">
      <c r="B242" s="71">
        <f>'NEGD Commercial'!AE240</f>
        <v>4519</v>
      </c>
      <c r="C242" s="65">
        <f>IF('NEGD Large Com NonWin'!B242&gt;80,80*(Rates!$K$9+Rates!$K$14)+('NEGD Large Com NonWin'!B242-80)*(Rates!$K$9+Rates!$K$17),'NEGD Large Com NonWin'!B242*(Rates!$K$9+Rates!$K$14))+Rates!$K$19+SUM(Rates!$K$21:$K$27)</f>
        <v>2654.6622137397462</v>
      </c>
      <c r="D242" s="65">
        <f>IF('NEGD Large Com NonWin'!B242&gt;40,40*(Rates!$L$9+Rates!$L$14)+('NEGD Large Com NonWin'!B242-40)*(Rates!$L$9+Rates!$L$17),'NEGD Large Com NonWin'!B242*(Rates!$L$9+Rates!$L$14))+Rates!$L$19+Rates!$L$22+Rates!$L$23</f>
        <v>2634.047213739746</v>
      </c>
      <c r="E242" s="66">
        <f t="shared" si="12"/>
        <v>-20.615000000000236</v>
      </c>
      <c r="F242" s="67">
        <f t="shared" si="13"/>
        <v>-7.7655830912509681E-3</v>
      </c>
      <c r="G242" s="71">
        <f>'NEGD Commercial'!AG240</f>
        <v>1</v>
      </c>
      <c r="H242" s="68">
        <f t="shared" si="14"/>
        <v>1.008471157724889E-4</v>
      </c>
      <c r="I242" s="68">
        <f t="shared" si="15"/>
        <v>0.96873739411052706</v>
      </c>
    </row>
    <row r="243" spans="2:9" x14ac:dyDescent="0.2">
      <c r="B243" s="71">
        <f>'NEGD Commercial'!AE241</f>
        <v>4539</v>
      </c>
      <c r="C243" s="65">
        <f>IF('NEGD Large Com NonWin'!B243&gt;80,80*(Rates!$K$9+Rates!$K$14)+('NEGD Large Com NonWin'!B243-80)*(Rates!$K$9+Rates!$K$17),'NEGD Large Com NonWin'!B243*(Rates!$K$9+Rates!$K$14))+Rates!$K$19+SUM(Rates!$K$21:$K$27)</f>
        <v>2665.8055472814135</v>
      </c>
      <c r="D243" s="65">
        <f>IF('NEGD Large Com NonWin'!B243&gt;40,40*(Rates!$L$9+Rates!$L$14)+('NEGD Large Com NonWin'!B243-40)*(Rates!$L$9+Rates!$L$17),'NEGD Large Com NonWin'!B243*(Rates!$L$9+Rates!$L$14))+Rates!$L$19+Rates!$L$22+Rates!$L$23</f>
        <v>2645.5145472814133</v>
      </c>
      <c r="E243" s="66">
        <f t="shared" si="12"/>
        <v>-20.291000000000167</v>
      </c>
      <c r="F243" s="67">
        <f t="shared" si="13"/>
        <v>-7.6115829306053154E-3</v>
      </c>
      <c r="G243" s="71">
        <f>'NEGD Commercial'!AG241</f>
        <v>2</v>
      </c>
      <c r="H243" s="68">
        <f t="shared" si="14"/>
        <v>2.0169423154497781E-4</v>
      </c>
      <c r="I243" s="68">
        <f t="shared" si="15"/>
        <v>0.96893908834207199</v>
      </c>
    </row>
    <row r="244" spans="2:9" x14ac:dyDescent="0.2">
      <c r="B244" s="71">
        <f>'NEGD Commercial'!AE242</f>
        <v>4599</v>
      </c>
      <c r="C244" s="65">
        <f>IF('NEGD Large Com NonWin'!B244&gt;80,80*(Rates!$K$9+Rates!$K$14)+('NEGD Large Com NonWin'!B244-80)*(Rates!$K$9+Rates!$K$17),'NEGD Large Com NonWin'!B244*(Rates!$K$9+Rates!$K$14))+Rates!$K$19+SUM(Rates!$K$21:$K$27)</f>
        <v>2699.2355479064154</v>
      </c>
      <c r="D244" s="65">
        <f>IF('NEGD Large Com NonWin'!B244&gt;40,40*(Rates!$L$9+Rates!$L$14)+('NEGD Large Com NonWin'!B244-40)*(Rates!$L$9+Rates!$L$17),'NEGD Large Com NonWin'!B244*(Rates!$L$9+Rates!$L$14))+Rates!$L$19+Rates!$L$22+Rates!$L$23</f>
        <v>2679.9165479064154</v>
      </c>
      <c r="E244" s="66">
        <f t="shared" si="12"/>
        <v>-19.31899999999996</v>
      </c>
      <c r="F244" s="67">
        <f t="shared" si="13"/>
        <v>-7.1572116094070371E-3</v>
      </c>
      <c r="G244" s="71">
        <f>'NEGD Commercial'!AG242</f>
        <v>2</v>
      </c>
      <c r="H244" s="68">
        <f t="shared" si="14"/>
        <v>2.0169423154497781E-4</v>
      </c>
      <c r="I244" s="68">
        <f t="shared" si="15"/>
        <v>0.96914078257361691</v>
      </c>
    </row>
    <row r="245" spans="2:9" x14ac:dyDescent="0.2">
      <c r="B245" s="71">
        <f>'NEGD Commercial'!AE243</f>
        <v>4619</v>
      </c>
      <c r="C245" s="65">
        <f>IF('NEGD Large Com NonWin'!B245&gt;80,80*(Rates!$K$9+Rates!$K$14)+('NEGD Large Com NonWin'!B245-80)*(Rates!$K$9+Rates!$K$17),'NEGD Large Com NonWin'!B245*(Rates!$K$9+Rates!$K$14))+Rates!$K$19+SUM(Rates!$K$21:$K$27)</f>
        <v>2710.3788814480831</v>
      </c>
      <c r="D245" s="65">
        <f>IF('NEGD Large Com NonWin'!B245&gt;40,40*(Rates!$L$9+Rates!$L$14)+('NEGD Large Com NonWin'!B245-40)*(Rates!$L$9+Rates!$L$17),'NEGD Large Com NonWin'!B245*(Rates!$L$9+Rates!$L$14))+Rates!$L$19+Rates!$L$22+Rates!$L$23</f>
        <v>2691.3838814480828</v>
      </c>
      <c r="E245" s="66">
        <f t="shared" si="12"/>
        <v>-18.995000000000346</v>
      </c>
      <c r="F245" s="67">
        <f t="shared" si="13"/>
        <v>-7.0082452789227102E-3</v>
      </c>
      <c r="G245" s="71">
        <f>'NEGD Commercial'!AG243</f>
        <v>1</v>
      </c>
      <c r="H245" s="68">
        <f t="shared" si="14"/>
        <v>1.008471157724889E-4</v>
      </c>
      <c r="I245" s="68">
        <f t="shared" si="15"/>
        <v>0.96924162968938943</v>
      </c>
    </row>
    <row r="246" spans="2:9" x14ac:dyDescent="0.2">
      <c r="B246" s="71">
        <f>'NEGD Commercial'!AE244</f>
        <v>4639</v>
      </c>
      <c r="C246" s="65">
        <f>IF('NEGD Large Com NonWin'!B246&gt;80,80*(Rates!$K$9+Rates!$K$14)+('NEGD Large Com NonWin'!B246-80)*(Rates!$K$9+Rates!$K$17),'NEGD Large Com NonWin'!B246*(Rates!$K$9+Rates!$K$14))+Rates!$K$19+SUM(Rates!$K$21:$K$27)</f>
        <v>2721.5222149897504</v>
      </c>
      <c r="D246" s="65">
        <f>IF('NEGD Large Com NonWin'!B246&gt;40,40*(Rates!$L$9+Rates!$L$14)+('NEGD Large Com NonWin'!B246-40)*(Rates!$L$9+Rates!$L$17),'NEGD Large Com NonWin'!B246*(Rates!$L$9+Rates!$L$14))+Rates!$L$19+Rates!$L$22+Rates!$L$23</f>
        <v>2702.8512149897501</v>
      </c>
      <c r="E246" s="66">
        <f t="shared" si="12"/>
        <v>-18.671000000000276</v>
      </c>
      <c r="F246" s="67">
        <f t="shared" si="13"/>
        <v>-6.8604988403780471E-3</v>
      </c>
      <c r="G246" s="71">
        <f>'NEGD Commercial'!AG244</f>
        <v>3</v>
      </c>
      <c r="H246" s="68">
        <f t="shared" si="14"/>
        <v>3.025413473174667E-4</v>
      </c>
      <c r="I246" s="68">
        <f t="shared" si="15"/>
        <v>0.96954417103670687</v>
      </c>
    </row>
    <row r="247" spans="2:9" x14ac:dyDescent="0.2">
      <c r="B247" s="71">
        <f>'NEGD Commercial'!AE245</f>
        <v>4659</v>
      </c>
      <c r="C247" s="65">
        <f>IF('NEGD Large Com NonWin'!B247&gt;80,80*(Rates!$K$9+Rates!$K$14)+('NEGD Large Com NonWin'!B247-80)*(Rates!$K$9+Rates!$K$17),'NEGD Large Com NonWin'!B247*(Rates!$K$9+Rates!$K$14))+Rates!$K$19+SUM(Rates!$K$21:$K$27)</f>
        <v>2732.6655485314177</v>
      </c>
      <c r="D247" s="65">
        <f>IF('NEGD Large Com NonWin'!B247&gt;40,40*(Rates!$L$9+Rates!$L$14)+('NEGD Large Com NonWin'!B247-40)*(Rates!$L$9+Rates!$L$17),'NEGD Large Com NonWin'!B247*(Rates!$L$9+Rates!$L$14))+Rates!$L$19+Rates!$L$22+Rates!$L$23</f>
        <v>2714.3185485314175</v>
      </c>
      <c r="E247" s="66">
        <f t="shared" si="12"/>
        <v>-18.347000000000207</v>
      </c>
      <c r="F247" s="67">
        <f t="shared" si="13"/>
        <v>-6.7139573702534533E-3</v>
      </c>
      <c r="G247" s="71">
        <f>'NEGD Commercial'!AG245</f>
        <v>1</v>
      </c>
      <c r="H247" s="68">
        <f t="shared" si="14"/>
        <v>1.008471157724889E-4</v>
      </c>
      <c r="I247" s="68">
        <f t="shared" si="15"/>
        <v>0.96964501815247939</v>
      </c>
    </row>
    <row r="248" spans="2:9" x14ac:dyDescent="0.2">
      <c r="B248" s="71">
        <f>'NEGD Commercial'!AE246</f>
        <v>4679</v>
      </c>
      <c r="C248" s="65">
        <f>IF('NEGD Large Com NonWin'!B248&gt;80,80*(Rates!$K$9+Rates!$K$14)+('NEGD Large Com NonWin'!B248-80)*(Rates!$K$9+Rates!$K$17),'NEGD Large Com NonWin'!B248*(Rates!$K$9+Rates!$K$14))+Rates!$K$19+SUM(Rates!$K$21:$K$27)</f>
        <v>2743.808882073085</v>
      </c>
      <c r="D248" s="65">
        <f>IF('NEGD Large Com NonWin'!B248&gt;40,40*(Rates!$L$9+Rates!$L$14)+('NEGD Large Com NonWin'!B248-40)*(Rates!$L$9+Rates!$L$17),'NEGD Large Com NonWin'!B248*(Rates!$L$9+Rates!$L$14))+Rates!$L$19+Rates!$L$22+Rates!$L$23</f>
        <v>2725.7858820730848</v>
      </c>
      <c r="E248" s="66">
        <f t="shared" si="12"/>
        <v>-18.023000000000138</v>
      </c>
      <c r="F248" s="67">
        <f t="shared" si="13"/>
        <v>-6.5686061874626117E-3</v>
      </c>
      <c r="G248" s="71">
        <f>'NEGD Commercial'!AG246</f>
        <v>3</v>
      </c>
      <c r="H248" s="68">
        <f t="shared" si="14"/>
        <v>3.025413473174667E-4</v>
      </c>
      <c r="I248" s="68">
        <f t="shared" si="15"/>
        <v>0.96994755949979683</v>
      </c>
    </row>
    <row r="249" spans="2:9" x14ac:dyDescent="0.2">
      <c r="B249" s="71">
        <f>'NEGD Commercial'!AE247</f>
        <v>4699</v>
      </c>
      <c r="C249" s="65">
        <f>IF('NEGD Large Com NonWin'!B249&gt;80,80*(Rates!$K$9+Rates!$K$14)+('NEGD Large Com NonWin'!B249-80)*(Rates!$K$9+Rates!$K$17),'NEGD Large Com NonWin'!B249*(Rates!$K$9+Rates!$K$14))+Rates!$K$19+SUM(Rates!$K$21:$K$27)</f>
        <v>2754.9522156147523</v>
      </c>
      <c r="D249" s="65">
        <f>IF('NEGD Large Com NonWin'!B249&gt;40,40*(Rates!$L$9+Rates!$L$14)+('NEGD Large Com NonWin'!B249-40)*(Rates!$L$9+Rates!$L$17),'NEGD Large Com NonWin'!B249*(Rates!$L$9+Rates!$L$14))+Rates!$L$19+Rates!$L$22+Rates!$L$23</f>
        <v>2737.2532156147522</v>
      </c>
      <c r="E249" s="66">
        <f t="shared" si="12"/>
        <v>-17.699000000000069</v>
      </c>
      <c r="F249" s="67">
        <f t="shared" si="13"/>
        <v>-6.4244308484496292E-3</v>
      </c>
      <c r="G249" s="71">
        <f>'NEGD Commercial'!AG247</f>
        <v>4</v>
      </c>
      <c r="H249" s="68">
        <f t="shared" si="14"/>
        <v>4.0338846308995562E-4</v>
      </c>
      <c r="I249" s="68">
        <f t="shared" si="15"/>
        <v>0.97035094796288679</v>
      </c>
    </row>
    <row r="250" spans="2:9" x14ac:dyDescent="0.2">
      <c r="B250" s="71">
        <f>'NEGD Commercial'!AE248</f>
        <v>4719</v>
      </c>
      <c r="C250" s="65">
        <f>IF('NEGD Large Com NonWin'!B250&gt;80,80*(Rates!$K$9+Rates!$K$14)+('NEGD Large Com NonWin'!B250-80)*(Rates!$K$9+Rates!$K$17),'NEGD Large Com NonWin'!B250*(Rates!$K$9+Rates!$K$14))+Rates!$K$19+SUM(Rates!$K$21:$K$27)</f>
        <v>2766.09554915642</v>
      </c>
      <c r="D250" s="65">
        <f>IF('NEGD Large Com NonWin'!B250&gt;40,40*(Rates!$L$9+Rates!$L$14)+('NEGD Large Com NonWin'!B250-40)*(Rates!$L$9+Rates!$L$17),'NEGD Large Com NonWin'!B250*(Rates!$L$9+Rates!$L$14))+Rates!$L$19+Rates!$L$22+Rates!$L$23</f>
        <v>2748.7205491564196</v>
      </c>
      <c r="E250" s="66">
        <f t="shared" si="12"/>
        <v>-17.375000000000455</v>
      </c>
      <c r="F250" s="67">
        <f t="shared" si="13"/>
        <v>-6.2814171424046914E-3</v>
      </c>
      <c r="G250" s="71">
        <f>'NEGD Commercial'!AG248</f>
        <v>1</v>
      </c>
      <c r="H250" s="68">
        <f t="shared" si="14"/>
        <v>1.008471157724889E-4</v>
      </c>
      <c r="I250" s="68">
        <f t="shared" si="15"/>
        <v>0.97045179507865931</v>
      </c>
    </row>
    <row r="251" spans="2:9" x14ac:dyDescent="0.2">
      <c r="B251" s="71">
        <f>'NEGD Commercial'!AE249</f>
        <v>4739</v>
      </c>
      <c r="C251" s="65">
        <f>IF('NEGD Large Com NonWin'!B251&gt;80,80*(Rates!$K$9+Rates!$K$14)+('NEGD Large Com NonWin'!B251-80)*(Rates!$K$9+Rates!$K$17),'NEGD Large Com NonWin'!B251*(Rates!$K$9+Rates!$K$14))+Rates!$K$19+SUM(Rates!$K$21:$K$27)</f>
        <v>2777.2388826980873</v>
      </c>
      <c r="D251" s="65">
        <f>IF('NEGD Large Com NonWin'!B251&gt;40,40*(Rates!$L$9+Rates!$L$14)+('NEGD Large Com NonWin'!B251-40)*(Rates!$L$9+Rates!$L$17),'NEGD Large Com NonWin'!B251*(Rates!$L$9+Rates!$L$14))+Rates!$L$19+Rates!$L$22+Rates!$L$23</f>
        <v>2760.1878826980874</v>
      </c>
      <c r="E251" s="66">
        <f t="shared" si="12"/>
        <v>-17.050999999999931</v>
      </c>
      <c r="F251" s="67">
        <f t="shared" si="13"/>
        <v>-6.1395510865939213E-3</v>
      </c>
      <c r="G251" s="71">
        <f>'NEGD Commercial'!AG249</f>
        <v>1</v>
      </c>
      <c r="H251" s="68">
        <f t="shared" si="14"/>
        <v>1.008471157724889E-4</v>
      </c>
      <c r="I251" s="68">
        <f t="shared" si="15"/>
        <v>0.97055264219443182</v>
      </c>
    </row>
    <row r="252" spans="2:9" x14ac:dyDescent="0.2">
      <c r="B252" s="71">
        <f>'NEGD Commercial'!AE250</f>
        <v>4759</v>
      </c>
      <c r="C252" s="65">
        <f>IF('NEGD Large Com NonWin'!B252&gt;80,80*(Rates!$K$9+Rates!$K$14)+('NEGD Large Com NonWin'!B252-80)*(Rates!$K$9+Rates!$K$17),'NEGD Large Com NonWin'!B252*(Rates!$K$9+Rates!$K$14))+Rates!$K$19+SUM(Rates!$K$21:$K$27)</f>
        <v>2788.3822162397546</v>
      </c>
      <c r="D252" s="65">
        <f>IF('NEGD Large Com NonWin'!B252&gt;40,40*(Rates!$L$9+Rates!$L$14)+('NEGD Large Com NonWin'!B252-40)*(Rates!$L$9+Rates!$L$17),'NEGD Large Com NonWin'!B252*(Rates!$L$9+Rates!$L$14))+Rates!$L$19+Rates!$L$22+Rates!$L$23</f>
        <v>2771.6552162397547</v>
      </c>
      <c r="E252" s="66">
        <f t="shared" si="12"/>
        <v>-16.726999999999862</v>
      </c>
      <c r="F252" s="67">
        <f t="shared" si="13"/>
        <v>-5.998818921803659E-3</v>
      </c>
      <c r="G252" s="71">
        <f>'NEGD Commercial'!AG250</f>
        <v>2</v>
      </c>
      <c r="H252" s="68">
        <f t="shared" si="14"/>
        <v>2.0169423154497781E-4</v>
      </c>
      <c r="I252" s="68">
        <f t="shared" si="15"/>
        <v>0.97075433642597675</v>
      </c>
    </row>
    <row r="253" spans="2:9" x14ac:dyDescent="0.2">
      <c r="B253" s="71">
        <f>'NEGD Commercial'!AE251</f>
        <v>4779</v>
      </c>
      <c r="C253" s="65">
        <f>IF('NEGD Large Com NonWin'!B253&gt;80,80*(Rates!$K$9+Rates!$K$14)+('NEGD Large Com NonWin'!B253-80)*(Rates!$K$9+Rates!$K$17),'NEGD Large Com NonWin'!B253*(Rates!$K$9+Rates!$K$14))+Rates!$K$19+SUM(Rates!$K$21:$K$27)</f>
        <v>2799.5255497814219</v>
      </c>
      <c r="D253" s="65">
        <f>IF('NEGD Large Com NonWin'!B253&gt;40,40*(Rates!$L$9+Rates!$L$14)+('NEGD Large Com NonWin'!B253-40)*(Rates!$L$9+Rates!$L$17),'NEGD Large Com NonWin'!B253*(Rates!$L$9+Rates!$L$14))+Rates!$L$19+Rates!$L$22+Rates!$L$23</f>
        <v>2783.1225497814221</v>
      </c>
      <c r="E253" s="66">
        <f t="shared" si="12"/>
        <v>-16.402999999999793</v>
      </c>
      <c r="F253" s="67">
        <f t="shared" si="13"/>
        <v>-5.8592071078902947E-3</v>
      </c>
      <c r="G253" s="71">
        <f>'NEGD Commercial'!AG251</f>
        <v>2</v>
      </c>
      <c r="H253" s="68">
        <f t="shared" si="14"/>
        <v>2.0169423154497781E-4</v>
      </c>
      <c r="I253" s="68">
        <f t="shared" si="15"/>
        <v>0.97095603065752167</v>
      </c>
    </row>
    <row r="254" spans="2:9" x14ac:dyDescent="0.2">
      <c r="B254" s="71">
        <f>'NEGD Commercial'!AE252</f>
        <v>4799</v>
      </c>
      <c r="C254" s="65">
        <f>IF('NEGD Large Com NonWin'!B254&gt;80,80*(Rates!$K$9+Rates!$K$14)+('NEGD Large Com NonWin'!B254-80)*(Rates!$K$9+Rates!$K$17),'NEGD Large Com NonWin'!B254*(Rates!$K$9+Rates!$K$14))+Rates!$K$19+SUM(Rates!$K$21:$K$27)</f>
        <v>2810.6688833230896</v>
      </c>
      <c r="D254" s="65">
        <f>IF('NEGD Large Com NonWin'!B254&gt;40,40*(Rates!$L$9+Rates!$L$14)+('NEGD Large Com NonWin'!B254-40)*(Rates!$L$9+Rates!$L$17),'NEGD Large Com NonWin'!B254*(Rates!$L$9+Rates!$L$14))+Rates!$L$19+Rates!$L$22+Rates!$L$23</f>
        <v>2794.5898833230895</v>
      </c>
      <c r="E254" s="66">
        <f t="shared" si="12"/>
        <v>-16.079000000000178</v>
      </c>
      <c r="F254" s="67">
        <f t="shared" si="13"/>
        <v>-5.7207023194385575E-3</v>
      </c>
      <c r="G254" s="71">
        <f>'NEGD Commercial'!AG252</f>
        <v>1</v>
      </c>
      <c r="H254" s="68">
        <f t="shared" si="14"/>
        <v>1.008471157724889E-4</v>
      </c>
      <c r="I254" s="68">
        <f t="shared" si="15"/>
        <v>0.97105687777329419</v>
      </c>
    </row>
    <row r="255" spans="2:9" x14ac:dyDescent="0.2">
      <c r="B255" s="71">
        <f>'NEGD Commercial'!AE253</f>
        <v>4819</v>
      </c>
      <c r="C255" s="65">
        <f>IF('NEGD Large Com NonWin'!B255&gt;80,80*(Rates!$K$9+Rates!$K$14)+('NEGD Large Com NonWin'!B255-80)*(Rates!$K$9+Rates!$K$17),'NEGD Large Com NonWin'!B255*(Rates!$K$9+Rates!$K$14))+Rates!$K$19+SUM(Rates!$K$21:$K$27)</f>
        <v>2821.8122168647569</v>
      </c>
      <c r="D255" s="65">
        <f>IF('NEGD Large Com NonWin'!B255&gt;40,40*(Rates!$L$9+Rates!$L$14)+('NEGD Large Com NonWin'!B255-40)*(Rates!$L$9+Rates!$L$17),'NEGD Large Com NonWin'!B255*(Rates!$L$9+Rates!$L$14))+Rates!$L$19+Rates!$L$22+Rates!$L$23</f>
        <v>2806.0572168647568</v>
      </c>
      <c r="E255" s="66">
        <f t="shared" si="12"/>
        <v>-15.755000000000109</v>
      </c>
      <c r="F255" s="67">
        <f t="shared" si="13"/>
        <v>-5.5832914415208977E-3</v>
      </c>
      <c r="G255" s="71">
        <f>'NEGD Commercial'!AG253</f>
        <v>3</v>
      </c>
      <c r="H255" s="68">
        <f t="shared" si="14"/>
        <v>3.025413473174667E-4</v>
      </c>
      <c r="I255" s="68">
        <f t="shared" si="15"/>
        <v>0.97135941912061163</v>
      </c>
    </row>
    <row r="256" spans="2:9" x14ac:dyDescent="0.2">
      <c r="B256" s="71">
        <f>'NEGD Commercial'!AE254</f>
        <v>4839</v>
      </c>
      <c r="C256" s="65">
        <f>IF('NEGD Large Com NonWin'!B256&gt;80,80*(Rates!$K$9+Rates!$K$14)+('NEGD Large Com NonWin'!B256-80)*(Rates!$K$9+Rates!$K$17),'NEGD Large Com NonWin'!B256*(Rates!$K$9+Rates!$K$14))+Rates!$K$19+SUM(Rates!$K$21:$K$27)</f>
        <v>2832.9555504064242</v>
      </c>
      <c r="D256" s="65">
        <f>IF('NEGD Large Com NonWin'!B256&gt;40,40*(Rates!$L$9+Rates!$L$14)+('NEGD Large Com NonWin'!B256-40)*(Rates!$L$9+Rates!$L$17),'NEGD Large Com NonWin'!B256*(Rates!$L$9+Rates!$L$14))+Rates!$L$19+Rates!$L$22+Rates!$L$23</f>
        <v>2817.5245504064242</v>
      </c>
      <c r="E256" s="66">
        <f t="shared" si="12"/>
        <v>-15.43100000000004</v>
      </c>
      <c r="F256" s="67">
        <f t="shared" si="13"/>
        <v>-5.4469615655587198E-3</v>
      </c>
      <c r="G256" s="71">
        <f>'NEGD Commercial'!AG254</f>
        <v>3</v>
      </c>
      <c r="H256" s="68">
        <f t="shared" si="14"/>
        <v>3.025413473174667E-4</v>
      </c>
      <c r="I256" s="68">
        <f t="shared" si="15"/>
        <v>0.97166196046792908</v>
      </c>
    </row>
    <row r="257" spans="2:9" x14ac:dyDescent="0.2">
      <c r="B257" s="71">
        <f>'NEGD Commercial'!AE255</f>
        <v>4859</v>
      </c>
      <c r="C257" s="65">
        <f>IF('NEGD Large Com NonWin'!B257&gt;80,80*(Rates!$K$9+Rates!$K$14)+('NEGD Large Com NonWin'!B257-80)*(Rates!$K$9+Rates!$K$17),'NEGD Large Com NonWin'!B257*(Rates!$K$9+Rates!$K$14))+Rates!$K$19+SUM(Rates!$K$21:$K$27)</f>
        <v>2844.0988839480915</v>
      </c>
      <c r="D257" s="65">
        <f>IF('NEGD Large Com NonWin'!B257&gt;40,40*(Rates!$L$9+Rates!$L$14)+('NEGD Large Com NonWin'!B257-40)*(Rates!$L$9+Rates!$L$17),'NEGD Large Com NonWin'!B257*(Rates!$L$9+Rates!$L$14))+Rates!$L$19+Rates!$L$22+Rates!$L$23</f>
        <v>2828.9918839480915</v>
      </c>
      <c r="E257" s="66">
        <f t="shared" si="12"/>
        <v>-15.106999999999971</v>
      </c>
      <c r="F257" s="67">
        <f t="shared" si="13"/>
        <v>-5.3116999852793065E-3</v>
      </c>
      <c r="G257" s="71">
        <f>'NEGD Commercial'!AG255</f>
        <v>6</v>
      </c>
      <c r="H257" s="68">
        <f t="shared" si="14"/>
        <v>6.050826946349334E-4</v>
      </c>
      <c r="I257" s="68">
        <f t="shared" si="15"/>
        <v>0.97226704316256396</v>
      </c>
    </row>
    <row r="258" spans="2:9" x14ac:dyDescent="0.2">
      <c r="B258" s="71">
        <f>'NEGD Commercial'!AE256</f>
        <v>4879</v>
      </c>
      <c r="C258" s="65">
        <f>IF('NEGD Large Com NonWin'!B258&gt;80,80*(Rates!$K$9+Rates!$K$14)+('NEGD Large Com NonWin'!B258-80)*(Rates!$K$9+Rates!$K$17),'NEGD Large Com NonWin'!B258*(Rates!$K$9+Rates!$K$14))+Rates!$K$19+SUM(Rates!$K$21:$K$27)</f>
        <v>2855.2422174897588</v>
      </c>
      <c r="D258" s="65">
        <f>IF('NEGD Large Com NonWin'!B258&gt;40,40*(Rates!$L$9+Rates!$L$14)+('NEGD Large Com NonWin'!B258-40)*(Rates!$L$9+Rates!$L$17),'NEGD Large Com NonWin'!B258*(Rates!$L$9+Rates!$L$14))+Rates!$L$19+Rates!$L$22+Rates!$L$23</f>
        <v>2840.4592174897589</v>
      </c>
      <c r="E258" s="66">
        <f t="shared" si="12"/>
        <v>-14.782999999999902</v>
      </c>
      <c r="F258" s="67">
        <f t="shared" si="13"/>
        <v>-5.1774941927682271E-3</v>
      </c>
      <c r="G258" s="71">
        <f>'NEGD Commercial'!AG256</f>
        <v>2</v>
      </c>
      <c r="H258" s="68">
        <f t="shared" si="14"/>
        <v>2.0169423154497781E-4</v>
      </c>
      <c r="I258" s="68">
        <f t="shared" si="15"/>
        <v>0.97246873739410888</v>
      </c>
    </row>
    <row r="259" spans="2:9" x14ac:dyDescent="0.2">
      <c r="B259" s="71">
        <f>'NEGD Commercial'!AE257</f>
        <v>4899</v>
      </c>
      <c r="C259" s="65">
        <f>IF('NEGD Large Com NonWin'!B259&gt;80,80*(Rates!$K$9+Rates!$K$14)+('NEGD Large Com NonWin'!B259-80)*(Rates!$K$9+Rates!$K$17),'NEGD Large Com NonWin'!B259*(Rates!$K$9+Rates!$K$14))+Rates!$K$19+SUM(Rates!$K$21:$K$27)</f>
        <v>2866.3855510314265</v>
      </c>
      <c r="D259" s="65">
        <f>IF('NEGD Large Com NonWin'!B259&gt;40,40*(Rates!$L$9+Rates!$L$14)+('NEGD Large Com NonWin'!B259-40)*(Rates!$L$9+Rates!$L$17),'NEGD Large Com NonWin'!B259*(Rates!$L$9+Rates!$L$14))+Rates!$L$19+Rates!$L$22+Rates!$L$23</f>
        <v>2851.9265510314262</v>
      </c>
      <c r="E259" s="66">
        <f t="shared" si="12"/>
        <v>-14.459000000000287</v>
      </c>
      <c r="F259" s="67">
        <f t="shared" si="13"/>
        <v>-5.0443318746138076E-3</v>
      </c>
      <c r="G259" s="71">
        <f>'NEGD Commercial'!AG257</f>
        <v>2</v>
      </c>
      <c r="H259" s="68">
        <f t="shared" si="14"/>
        <v>2.0169423154497781E-4</v>
      </c>
      <c r="I259" s="68">
        <f t="shared" si="15"/>
        <v>0.97267043162565381</v>
      </c>
    </row>
    <row r="260" spans="2:9" x14ac:dyDescent="0.2">
      <c r="B260" s="71">
        <f>'NEGD Commercial'!AE258</f>
        <v>4919</v>
      </c>
      <c r="C260" s="65">
        <f>IF('NEGD Large Com NonWin'!B260&gt;80,80*(Rates!$K$9+Rates!$K$14)+('NEGD Large Com NonWin'!B260-80)*(Rates!$K$9+Rates!$K$17),'NEGD Large Com NonWin'!B260*(Rates!$K$9+Rates!$K$14))+Rates!$K$19+SUM(Rates!$K$21:$K$27)</f>
        <v>2877.5288845730938</v>
      </c>
      <c r="D260" s="65">
        <f>IF('NEGD Large Com NonWin'!B260&gt;40,40*(Rates!$L$9+Rates!$L$14)+('NEGD Large Com NonWin'!B260-40)*(Rates!$L$9+Rates!$L$17),'NEGD Large Com NonWin'!B260*(Rates!$L$9+Rates!$L$14))+Rates!$L$19+Rates!$L$22+Rates!$L$23</f>
        <v>2863.3938845730936</v>
      </c>
      <c r="E260" s="66">
        <f t="shared" si="12"/>
        <v>-14.135000000000218</v>
      </c>
      <c r="F260" s="67">
        <f t="shared" si="13"/>
        <v>-4.9122009081404121E-3</v>
      </c>
      <c r="G260" s="71">
        <f>'NEGD Commercial'!AG258</f>
        <v>1</v>
      </c>
      <c r="H260" s="68">
        <f t="shared" si="14"/>
        <v>1.008471157724889E-4</v>
      </c>
      <c r="I260" s="68">
        <f t="shared" si="15"/>
        <v>0.97277127874142633</v>
      </c>
    </row>
    <row r="261" spans="2:9" x14ac:dyDescent="0.2">
      <c r="B261" s="71">
        <f>'NEGD Commercial'!AE259</f>
        <v>4939</v>
      </c>
      <c r="C261" s="65">
        <f>IF('NEGD Large Com NonWin'!B261&gt;80,80*(Rates!$K$9+Rates!$K$14)+('NEGD Large Com NonWin'!B261-80)*(Rates!$K$9+Rates!$K$17),'NEGD Large Com NonWin'!B261*(Rates!$K$9+Rates!$K$14))+Rates!$K$19+SUM(Rates!$K$21:$K$27)</f>
        <v>2888.6722181147611</v>
      </c>
      <c r="D261" s="65">
        <f>IF('NEGD Large Com NonWin'!B261&gt;40,40*(Rates!$L$9+Rates!$L$14)+('NEGD Large Com NonWin'!B261-40)*(Rates!$L$9+Rates!$L$17),'NEGD Large Com NonWin'!B261*(Rates!$L$9+Rates!$L$14))+Rates!$L$19+Rates!$L$22+Rates!$L$23</f>
        <v>2874.861218114761</v>
      </c>
      <c r="E261" s="66">
        <f t="shared" si="12"/>
        <v>-13.811000000000149</v>
      </c>
      <c r="F261" s="67">
        <f t="shared" si="13"/>
        <v>-4.7810893577304682E-3</v>
      </c>
      <c r="G261" s="71">
        <f>'NEGD Commercial'!AG259</f>
        <v>1</v>
      </c>
      <c r="H261" s="68">
        <f t="shared" si="14"/>
        <v>1.008471157724889E-4</v>
      </c>
      <c r="I261" s="68">
        <f t="shared" si="15"/>
        <v>0.97287212585719884</v>
      </c>
    </row>
    <row r="262" spans="2:9" x14ac:dyDescent="0.2">
      <c r="B262" s="71">
        <f>'NEGD Commercial'!AE260</f>
        <v>4959</v>
      </c>
      <c r="C262" s="65">
        <f>IF('NEGD Large Com NonWin'!B262&gt;80,80*(Rates!$K$9+Rates!$K$14)+('NEGD Large Com NonWin'!B262-80)*(Rates!$K$9+Rates!$K$17),'NEGD Large Com NonWin'!B262*(Rates!$K$9+Rates!$K$14))+Rates!$K$19+SUM(Rates!$K$21:$K$27)</f>
        <v>2899.8155516564284</v>
      </c>
      <c r="D262" s="65">
        <f>IF('NEGD Large Com NonWin'!B262&gt;40,40*(Rates!$L$9+Rates!$L$14)+('NEGD Large Com NonWin'!B262-40)*(Rates!$L$9+Rates!$L$17),'NEGD Large Com NonWin'!B262*(Rates!$L$9+Rates!$L$14))+Rates!$L$19+Rates!$L$22+Rates!$L$23</f>
        <v>2886.3285516564283</v>
      </c>
      <c r="E262" s="66">
        <f t="shared" si="12"/>
        <v>-13.48700000000008</v>
      </c>
      <c r="F262" s="67">
        <f t="shared" si="13"/>
        <v>-4.6509854712297322E-3</v>
      </c>
      <c r="G262" s="71">
        <f>'NEGD Commercial'!AG260</f>
        <v>1</v>
      </c>
      <c r="H262" s="68">
        <f t="shared" si="14"/>
        <v>1.008471157724889E-4</v>
      </c>
      <c r="I262" s="68">
        <f t="shared" si="15"/>
        <v>0.97297297297297136</v>
      </c>
    </row>
    <row r="263" spans="2:9" x14ac:dyDescent="0.2">
      <c r="B263" s="71">
        <f>'NEGD Commercial'!AE261</f>
        <v>4979</v>
      </c>
      <c r="C263" s="65">
        <f>IF('NEGD Large Com NonWin'!B263&gt;80,80*(Rates!$K$9+Rates!$K$14)+('NEGD Large Com NonWin'!B263-80)*(Rates!$K$9+Rates!$K$17),'NEGD Large Com NonWin'!B263*(Rates!$K$9+Rates!$K$14))+Rates!$K$19+SUM(Rates!$K$21:$K$27)</f>
        <v>2910.9588851980957</v>
      </c>
      <c r="D263" s="65">
        <f>IF('NEGD Large Com NonWin'!B263&gt;40,40*(Rates!$L$9+Rates!$L$14)+('NEGD Large Com NonWin'!B263-40)*(Rates!$L$9+Rates!$L$17),'NEGD Large Com NonWin'!B263*(Rates!$L$9+Rates!$L$14))+Rates!$L$19+Rates!$L$22+Rates!$L$23</f>
        <v>2897.7958851980957</v>
      </c>
      <c r="E263" s="66">
        <f t="shared" ref="E263:E326" si="16">D263-C263</f>
        <v>-13.163000000000011</v>
      </c>
      <c r="F263" s="67">
        <f t="shared" ref="F263:F326" si="17">E263/C263</f>
        <v>-4.5218776764359026E-3</v>
      </c>
      <c r="G263" s="71">
        <f>'NEGD Commercial'!AG261</f>
        <v>2</v>
      </c>
      <c r="H263" s="68">
        <f t="shared" ref="H263:H326" si="18">G263/SUM($G$6:$G$463)</f>
        <v>2.0169423154497781E-4</v>
      </c>
      <c r="I263" s="68">
        <f t="shared" si="15"/>
        <v>0.97317466720451629</v>
      </c>
    </row>
    <row r="264" spans="2:9" x14ac:dyDescent="0.2">
      <c r="B264" s="71">
        <f>'NEGD Commercial'!AE262</f>
        <v>5019</v>
      </c>
      <c r="C264" s="65">
        <f>IF('NEGD Large Com NonWin'!B264&gt;80,80*(Rates!$K$9+Rates!$K$14)+('NEGD Large Com NonWin'!B264-80)*(Rates!$K$9+Rates!$K$17),'NEGD Large Com NonWin'!B264*(Rates!$K$9+Rates!$K$14))+Rates!$K$19+SUM(Rates!$K$21:$K$27)</f>
        <v>2933.2455522814307</v>
      </c>
      <c r="D264" s="65">
        <f>IF('NEGD Large Com NonWin'!B264&gt;40,40*(Rates!$L$9+Rates!$L$14)+('NEGD Large Com NonWin'!B264-40)*(Rates!$L$9+Rates!$L$17),'NEGD Large Com NonWin'!B264*(Rates!$L$9+Rates!$L$14))+Rates!$L$19+Rates!$L$22+Rates!$L$23</f>
        <v>2920.7305522814304</v>
      </c>
      <c r="E264" s="66">
        <f t="shared" si="16"/>
        <v>-12.515000000000327</v>
      </c>
      <c r="F264" s="67">
        <f t="shared" si="17"/>
        <v>-4.2666049524106029E-3</v>
      </c>
      <c r="G264" s="71">
        <f>'NEGD Commercial'!AG262</f>
        <v>2</v>
      </c>
      <c r="H264" s="68">
        <f t="shared" si="18"/>
        <v>2.0169423154497781E-4</v>
      </c>
      <c r="I264" s="68">
        <f t="shared" ref="I264:I327" si="19">H264+I263</f>
        <v>0.97337636143606121</v>
      </c>
    </row>
    <row r="265" spans="2:9" x14ac:dyDescent="0.2">
      <c r="B265" s="71">
        <f>'NEGD Commercial'!AE263</f>
        <v>5079</v>
      </c>
      <c r="C265" s="65">
        <f>IF('NEGD Large Com NonWin'!B265&gt;80,80*(Rates!$K$9+Rates!$K$14)+('NEGD Large Com NonWin'!B265-80)*(Rates!$K$9+Rates!$K$17),'NEGD Large Com NonWin'!B265*(Rates!$K$9+Rates!$K$14))+Rates!$K$19+SUM(Rates!$K$21:$K$27)</f>
        <v>2966.675552906433</v>
      </c>
      <c r="D265" s="65">
        <f>IF('NEGD Large Com NonWin'!B265&gt;40,40*(Rates!$L$9+Rates!$L$14)+('NEGD Large Com NonWin'!B265-40)*(Rates!$L$9+Rates!$L$17),'NEGD Large Com NonWin'!B265*(Rates!$L$9+Rates!$L$14))+Rates!$L$19+Rates!$L$22+Rates!$L$23</f>
        <v>2955.1325529064329</v>
      </c>
      <c r="E265" s="66">
        <f t="shared" si="16"/>
        <v>-11.54300000000012</v>
      </c>
      <c r="F265" s="67">
        <f t="shared" si="17"/>
        <v>-3.8908872217898976E-3</v>
      </c>
      <c r="G265" s="71">
        <f>'NEGD Commercial'!AG263</f>
        <v>2</v>
      </c>
      <c r="H265" s="68">
        <f t="shared" si="18"/>
        <v>2.0169423154497781E-4</v>
      </c>
      <c r="I265" s="68">
        <f t="shared" si="19"/>
        <v>0.97357805566760613</v>
      </c>
    </row>
    <row r="266" spans="2:9" x14ac:dyDescent="0.2">
      <c r="B266" s="71">
        <f>'NEGD Commercial'!AE264</f>
        <v>5099</v>
      </c>
      <c r="C266" s="65">
        <f>IF('NEGD Large Com NonWin'!B266&gt;80,80*(Rates!$K$9+Rates!$K$14)+('NEGD Large Com NonWin'!B266-80)*(Rates!$K$9+Rates!$K$17),'NEGD Large Com NonWin'!B266*(Rates!$K$9+Rates!$K$14))+Rates!$K$19+SUM(Rates!$K$21:$K$27)</f>
        <v>2977.8188864481003</v>
      </c>
      <c r="D266" s="65">
        <f>IF('NEGD Large Com NonWin'!B266&gt;40,40*(Rates!$L$9+Rates!$L$14)+('NEGD Large Com NonWin'!B266-40)*(Rates!$L$9+Rates!$L$17),'NEGD Large Com NonWin'!B266*(Rates!$L$9+Rates!$L$14))+Rates!$L$19+Rates!$L$22+Rates!$L$23</f>
        <v>2966.5998864481003</v>
      </c>
      <c r="E266" s="66">
        <f t="shared" si="16"/>
        <v>-11.219000000000051</v>
      </c>
      <c r="F266" s="67">
        <f t="shared" si="17"/>
        <v>-3.7675226156490375E-3</v>
      </c>
      <c r="G266" s="71">
        <f>'NEGD Commercial'!AG264</f>
        <v>2</v>
      </c>
      <c r="H266" s="68">
        <f t="shared" si="18"/>
        <v>2.0169423154497781E-4</v>
      </c>
      <c r="I266" s="68">
        <f t="shared" si="19"/>
        <v>0.97377974989915106</v>
      </c>
    </row>
    <row r="267" spans="2:9" x14ac:dyDescent="0.2">
      <c r="B267" s="71">
        <f>'NEGD Commercial'!AE265</f>
        <v>5119</v>
      </c>
      <c r="C267" s="65">
        <f>IF('NEGD Large Com NonWin'!B267&gt;80,80*(Rates!$K$9+Rates!$K$14)+('NEGD Large Com NonWin'!B267-80)*(Rates!$K$9+Rates!$K$17),'NEGD Large Com NonWin'!B267*(Rates!$K$9+Rates!$K$14))+Rates!$K$19+SUM(Rates!$K$21:$K$27)</f>
        <v>2988.9622199897676</v>
      </c>
      <c r="D267" s="65">
        <f>IF('NEGD Large Com NonWin'!B267&gt;40,40*(Rates!$L$9+Rates!$L$14)+('NEGD Large Com NonWin'!B267-40)*(Rates!$L$9+Rates!$L$17),'NEGD Large Com NonWin'!B267*(Rates!$L$9+Rates!$L$14))+Rates!$L$19+Rates!$L$22+Rates!$L$23</f>
        <v>2978.0672199897676</v>
      </c>
      <c r="E267" s="66">
        <f t="shared" si="16"/>
        <v>-10.894999999999982</v>
      </c>
      <c r="F267" s="67">
        <f t="shared" si="17"/>
        <v>-3.6450778558309378E-3</v>
      </c>
      <c r="G267" s="71">
        <f>'NEGD Commercial'!AG265</f>
        <v>2</v>
      </c>
      <c r="H267" s="68">
        <f t="shared" si="18"/>
        <v>2.0169423154497781E-4</v>
      </c>
      <c r="I267" s="68">
        <f t="shared" si="19"/>
        <v>0.97398144413069598</v>
      </c>
    </row>
    <row r="268" spans="2:9" x14ac:dyDescent="0.2">
      <c r="B268" s="71">
        <f>'NEGD Commercial'!AE266</f>
        <v>5139</v>
      </c>
      <c r="C268" s="65">
        <f>IF('NEGD Large Com NonWin'!B268&gt;80,80*(Rates!$K$9+Rates!$K$14)+('NEGD Large Com NonWin'!B268-80)*(Rates!$K$9+Rates!$K$17),'NEGD Large Com NonWin'!B268*(Rates!$K$9+Rates!$K$14))+Rates!$K$19+SUM(Rates!$K$21:$K$27)</f>
        <v>3000.1055535314349</v>
      </c>
      <c r="D268" s="65">
        <f>IF('NEGD Large Com NonWin'!B268&gt;40,40*(Rates!$L$9+Rates!$L$14)+('NEGD Large Com NonWin'!B268-40)*(Rates!$L$9+Rates!$L$17),'NEGD Large Com NonWin'!B268*(Rates!$L$9+Rates!$L$14))+Rates!$L$19+Rates!$L$22+Rates!$L$23</f>
        <v>2989.534553531435</v>
      </c>
      <c r="E268" s="66">
        <f t="shared" si="16"/>
        <v>-10.570999999999913</v>
      </c>
      <c r="F268" s="67">
        <f t="shared" si="17"/>
        <v>-3.5235426925418513E-3</v>
      </c>
      <c r="G268" s="71">
        <f>'NEGD Commercial'!AG266</f>
        <v>2</v>
      </c>
      <c r="H268" s="68">
        <f t="shared" si="18"/>
        <v>2.0169423154497781E-4</v>
      </c>
      <c r="I268" s="68">
        <f t="shared" si="19"/>
        <v>0.97418313836224091</v>
      </c>
    </row>
    <row r="269" spans="2:9" x14ac:dyDescent="0.2">
      <c r="B269" s="71">
        <f>'NEGD Commercial'!AE267</f>
        <v>5159</v>
      </c>
      <c r="C269" s="65">
        <f>IF('NEGD Large Com NonWin'!B269&gt;80,80*(Rates!$K$9+Rates!$K$14)+('NEGD Large Com NonWin'!B269-80)*(Rates!$K$9+Rates!$K$17),'NEGD Large Com NonWin'!B269*(Rates!$K$9+Rates!$K$14))+Rates!$K$19+SUM(Rates!$K$21:$K$27)</f>
        <v>3011.2488870731022</v>
      </c>
      <c r="D269" s="65">
        <f>IF('NEGD Large Com NonWin'!B269&gt;40,40*(Rates!$L$9+Rates!$L$14)+('NEGD Large Com NonWin'!B269-40)*(Rates!$L$9+Rates!$L$17),'NEGD Large Com NonWin'!B269*(Rates!$L$9+Rates!$L$14))+Rates!$L$19+Rates!$L$22+Rates!$L$23</f>
        <v>3001.0018870731024</v>
      </c>
      <c r="E269" s="66">
        <f t="shared" si="16"/>
        <v>-10.246999999999844</v>
      </c>
      <c r="F269" s="67">
        <f t="shared" si="17"/>
        <v>-3.4029070277082959E-3</v>
      </c>
      <c r="G269" s="71">
        <f>'NEGD Commercial'!AG267</f>
        <v>2</v>
      </c>
      <c r="H269" s="68">
        <f t="shared" si="18"/>
        <v>2.0169423154497781E-4</v>
      </c>
      <c r="I269" s="68">
        <f t="shared" si="19"/>
        <v>0.97438483259378583</v>
      </c>
    </row>
    <row r="270" spans="2:9" x14ac:dyDescent="0.2">
      <c r="B270" s="71">
        <f>'NEGD Commercial'!AE268</f>
        <v>5179</v>
      </c>
      <c r="C270" s="65">
        <f>IF('NEGD Large Com NonWin'!B270&gt;80,80*(Rates!$K$9+Rates!$K$14)+('NEGD Large Com NonWin'!B270-80)*(Rates!$K$9+Rates!$K$17),'NEGD Large Com NonWin'!B270*(Rates!$K$9+Rates!$K$14))+Rates!$K$19+SUM(Rates!$K$21:$K$27)</f>
        <v>3022.3922206147699</v>
      </c>
      <c r="D270" s="65">
        <f>IF('NEGD Large Com NonWin'!B270&gt;40,40*(Rates!$L$9+Rates!$L$14)+('NEGD Large Com NonWin'!B270-40)*(Rates!$L$9+Rates!$L$17),'NEGD Large Com NonWin'!B270*(Rates!$L$9+Rates!$L$14))+Rates!$L$19+Rates!$L$22+Rates!$L$23</f>
        <v>3012.4692206147697</v>
      </c>
      <c r="E270" s="66">
        <f t="shared" si="16"/>
        <v>-9.9230000000002292</v>
      </c>
      <c r="F270" s="67">
        <f t="shared" si="17"/>
        <v>-3.2831609121802994E-3</v>
      </c>
      <c r="G270" s="71">
        <f>'NEGD Commercial'!AG268</f>
        <v>2</v>
      </c>
      <c r="H270" s="68">
        <f t="shared" si="18"/>
        <v>2.0169423154497781E-4</v>
      </c>
      <c r="I270" s="68">
        <f t="shared" si="19"/>
        <v>0.97458652682533076</v>
      </c>
    </row>
    <row r="271" spans="2:9" x14ac:dyDescent="0.2">
      <c r="B271" s="71">
        <f>'NEGD Commercial'!AE269</f>
        <v>5219</v>
      </c>
      <c r="C271" s="65">
        <f>IF('NEGD Large Com NonWin'!B271&gt;80,80*(Rates!$K$9+Rates!$K$14)+('NEGD Large Com NonWin'!B271-80)*(Rates!$K$9+Rates!$K$17),'NEGD Large Com NonWin'!B271*(Rates!$K$9+Rates!$K$14))+Rates!$K$19+SUM(Rates!$K$21:$K$27)</f>
        <v>3044.6788876981045</v>
      </c>
      <c r="D271" s="65">
        <f>IF('NEGD Large Com NonWin'!B271&gt;40,40*(Rates!$L$9+Rates!$L$14)+('NEGD Large Com NonWin'!B271-40)*(Rates!$L$9+Rates!$L$17),'NEGD Large Com NonWin'!B271*(Rates!$L$9+Rates!$L$14))+Rates!$L$19+Rates!$L$22+Rates!$L$23</f>
        <v>3035.4038876981044</v>
      </c>
      <c r="E271" s="66">
        <f t="shared" si="16"/>
        <v>-9.2750000000000909</v>
      </c>
      <c r="F271" s="67">
        <f t="shared" si="17"/>
        <v>-3.0462982607050398E-3</v>
      </c>
      <c r="G271" s="71">
        <f>'NEGD Commercial'!AG269</f>
        <v>3</v>
      </c>
      <c r="H271" s="68">
        <f t="shared" si="18"/>
        <v>3.025413473174667E-4</v>
      </c>
      <c r="I271" s="68">
        <f t="shared" si="19"/>
        <v>0.9748890681726482</v>
      </c>
    </row>
    <row r="272" spans="2:9" x14ac:dyDescent="0.2">
      <c r="B272" s="71">
        <f>'NEGD Commercial'!AE270</f>
        <v>5239</v>
      </c>
      <c r="C272" s="65">
        <f>IF('NEGD Large Com NonWin'!B272&gt;80,80*(Rates!$K$9+Rates!$K$14)+('NEGD Large Com NonWin'!B272-80)*(Rates!$K$9+Rates!$K$17),'NEGD Large Com NonWin'!B272*(Rates!$K$9+Rates!$K$14))+Rates!$K$19+SUM(Rates!$K$21:$K$27)</f>
        <v>3055.8222212397718</v>
      </c>
      <c r="D272" s="65">
        <f>IF('NEGD Large Com NonWin'!B272&gt;40,40*(Rates!$L$9+Rates!$L$14)+('NEGD Large Com NonWin'!B272-40)*(Rates!$L$9+Rates!$L$17),'NEGD Large Com NonWin'!B272*(Rates!$L$9+Rates!$L$14))+Rates!$L$19+Rates!$L$22+Rates!$L$23</f>
        <v>3046.8712212397718</v>
      </c>
      <c r="E272" s="66">
        <f t="shared" si="16"/>
        <v>-8.9510000000000218</v>
      </c>
      <c r="F272" s="67">
        <f t="shared" si="17"/>
        <v>-2.92916254675592E-3</v>
      </c>
      <c r="G272" s="71">
        <f>'NEGD Commercial'!AG270</f>
        <v>2</v>
      </c>
      <c r="H272" s="68">
        <f t="shared" si="18"/>
        <v>2.0169423154497781E-4</v>
      </c>
      <c r="I272" s="68">
        <f t="shared" si="19"/>
        <v>0.97509076240419312</v>
      </c>
    </row>
    <row r="273" spans="2:9" x14ac:dyDescent="0.2">
      <c r="B273" s="71">
        <f>'NEGD Commercial'!AE271</f>
        <v>5299</v>
      </c>
      <c r="C273" s="65">
        <f>IF('NEGD Large Com NonWin'!B273&gt;80,80*(Rates!$K$9+Rates!$K$14)+('NEGD Large Com NonWin'!B273-80)*(Rates!$K$9+Rates!$K$17),'NEGD Large Com NonWin'!B273*(Rates!$K$9+Rates!$K$14))+Rates!$K$19+SUM(Rates!$K$21:$K$27)</f>
        <v>3089.2522218647741</v>
      </c>
      <c r="D273" s="65">
        <f>IF('NEGD Large Com NonWin'!B273&gt;40,40*(Rates!$L$9+Rates!$L$14)+('NEGD Large Com NonWin'!B273-40)*(Rates!$L$9+Rates!$L$17),'NEGD Large Com NonWin'!B273*(Rates!$L$9+Rates!$L$14))+Rates!$L$19+Rates!$L$22+Rates!$L$23</f>
        <v>3081.2732218647739</v>
      </c>
      <c r="E273" s="66">
        <f t="shared" si="16"/>
        <v>-7.9790000000002692</v>
      </c>
      <c r="F273" s="67">
        <f t="shared" si="17"/>
        <v>-2.5828256895074377E-3</v>
      </c>
      <c r="G273" s="71">
        <f>'NEGD Commercial'!AG271</f>
        <v>1</v>
      </c>
      <c r="H273" s="68">
        <f t="shared" si="18"/>
        <v>1.008471157724889E-4</v>
      </c>
      <c r="I273" s="68">
        <f t="shared" si="19"/>
        <v>0.97519160951996564</v>
      </c>
    </row>
    <row r="274" spans="2:9" x14ac:dyDescent="0.2">
      <c r="B274" s="71">
        <f>'NEGD Commercial'!AE272</f>
        <v>5319</v>
      </c>
      <c r="C274" s="65">
        <f>IF('NEGD Large Com NonWin'!B274&gt;80,80*(Rates!$K$9+Rates!$K$14)+('NEGD Large Com NonWin'!B274-80)*(Rates!$K$9+Rates!$K$17),'NEGD Large Com NonWin'!B274*(Rates!$K$9+Rates!$K$14))+Rates!$K$19+SUM(Rates!$K$21:$K$27)</f>
        <v>3100.3955554064414</v>
      </c>
      <c r="D274" s="65">
        <f>IF('NEGD Large Com NonWin'!B274&gt;40,40*(Rates!$L$9+Rates!$L$14)+('NEGD Large Com NonWin'!B274-40)*(Rates!$L$9+Rates!$L$17),'NEGD Large Com NonWin'!B274*(Rates!$L$9+Rates!$L$14))+Rates!$L$19+Rates!$L$22+Rates!$L$23</f>
        <v>3092.7405554064412</v>
      </c>
      <c r="E274" s="66">
        <f t="shared" si="16"/>
        <v>-7.6550000000002001</v>
      </c>
      <c r="F274" s="67">
        <f t="shared" si="17"/>
        <v>-2.4690397928907753E-3</v>
      </c>
      <c r="G274" s="71">
        <f>'NEGD Commercial'!AG272</f>
        <v>1</v>
      </c>
      <c r="H274" s="68">
        <f t="shared" si="18"/>
        <v>1.008471157724889E-4</v>
      </c>
      <c r="I274" s="68">
        <f t="shared" si="19"/>
        <v>0.97529245663573816</v>
      </c>
    </row>
    <row r="275" spans="2:9" x14ac:dyDescent="0.2">
      <c r="B275" s="71">
        <f>'NEGD Commercial'!AE273</f>
        <v>5339</v>
      </c>
      <c r="C275" s="65">
        <f>IF('NEGD Large Com NonWin'!B275&gt;80,80*(Rates!$K$9+Rates!$K$14)+('NEGD Large Com NonWin'!B275-80)*(Rates!$K$9+Rates!$K$17),'NEGD Large Com NonWin'!B275*(Rates!$K$9+Rates!$K$14))+Rates!$K$19+SUM(Rates!$K$21:$K$27)</f>
        <v>3111.5388889481087</v>
      </c>
      <c r="D275" s="65">
        <f>IF('NEGD Large Com NonWin'!B275&gt;40,40*(Rates!$L$9+Rates!$L$14)+('NEGD Large Com NonWin'!B275-40)*(Rates!$L$9+Rates!$L$17),'NEGD Large Com NonWin'!B275*(Rates!$L$9+Rates!$L$14))+Rates!$L$19+Rates!$L$22+Rates!$L$23</f>
        <v>3104.2078889481086</v>
      </c>
      <c r="E275" s="66">
        <f t="shared" si="16"/>
        <v>-7.331000000000131</v>
      </c>
      <c r="F275" s="67">
        <f t="shared" si="17"/>
        <v>-2.3560688976246281E-3</v>
      </c>
      <c r="G275" s="71">
        <f>'NEGD Commercial'!AG273</f>
        <v>2</v>
      </c>
      <c r="H275" s="68">
        <f t="shared" si="18"/>
        <v>2.0169423154497781E-4</v>
      </c>
      <c r="I275" s="68">
        <f t="shared" si="19"/>
        <v>0.97549415086728308</v>
      </c>
    </row>
    <row r="276" spans="2:9" x14ac:dyDescent="0.2">
      <c r="B276" s="71">
        <f>'NEGD Commercial'!AE274</f>
        <v>5379</v>
      </c>
      <c r="C276" s="65">
        <f>IF('NEGD Large Com NonWin'!B276&gt;80,80*(Rates!$K$9+Rates!$K$14)+('NEGD Large Com NonWin'!B276-80)*(Rates!$K$9+Rates!$K$17),'NEGD Large Com NonWin'!B276*(Rates!$K$9+Rates!$K$14))+Rates!$K$19+SUM(Rates!$K$21:$K$27)</f>
        <v>3133.8255560314437</v>
      </c>
      <c r="D276" s="65">
        <f>IF('NEGD Large Com NonWin'!B276&gt;40,40*(Rates!$L$9+Rates!$L$14)+('NEGD Large Com NonWin'!B276-40)*(Rates!$L$9+Rates!$L$17),'NEGD Large Com NonWin'!B276*(Rates!$L$9+Rates!$L$14))+Rates!$L$19+Rates!$L$22+Rates!$L$23</f>
        <v>3127.1425560314437</v>
      </c>
      <c r="E276" s="66">
        <f t="shared" si="16"/>
        <v>-6.6829999999999927</v>
      </c>
      <c r="F276" s="67">
        <f t="shared" si="17"/>
        <v>-2.1325373351231097E-3</v>
      </c>
      <c r="G276" s="71">
        <f>'NEGD Commercial'!AG274</f>
        <v>2</v>
      </c>
      <c r="H276" s="68">
        <f t="shared" si="18"/>
        <v>2.0169423154497781E-4</v>
      </c>
      <c r="I276" s="68">
        <f t="shared" si="19"/>
        <v>0.97569584509882801</v>
      </c>
    </row>
    <row r="277" spans="2:9" x14ac:dyDescent="0.2">
      <c r="B277" s="71">
        <f>'NEGD Commercial'!AE275</f>
        <v>5399</v>
      </c>
      <c r="C277" s="65">
        <f>IF('NEGD Large Com NonWin'!B277&gt;80,80*(Rates!$K$9+Rates!$K$14)+('NEGD Large Com NonWin'!B277-80)*(Rates!$K$9+Rates!$K$17),'NEGD Large Com NonWin'!B277*(Rates!$K$9+Rates!$K$14))+Rates!$K$19+SUM(Rates!$K$21:$K$27)</f>
        <v>3144.968889573111</v>
      </c>
      <c r="D277" s="65">
        <f>IF('NEGD Large Com NonWin'!B277&gt;40,40*(Rates!$L$9+Rates!$L$14)+('NEGD Large Com NonWin'!B277-40)*(Rates!$L$9+Rates!$L$17),'NEGD Large Com NonWin'!B277*(Rates!$L$9+Rates!$L$14))+Rates!$L$19+Rates!$L$22+Rates!$L$23</f>
        <v>3138.6098895731111</v>
      </c>
      <c r="E277" s="66">
        <f t="shared" si="16"/>
        <v>-6.3589999999999236</v>
      </c>
      <c r="F277" s="67">
        <f t="shared" si="17"/>
        <v>-2.0219595879255505E-3</v>
      </c>
      <c r="G277" s="71">
        <f>'NEGD Commercial'!AG275</f>
        <v>2</v>
      </c>
      <c r="H277" s="68">
        <f t="shared" si="18"/>
        <v>2.0169423154497781E-4</v>
      </c>
      <c r="I277" s="68">
        <f t="shared" si="19"/>
        <v>0.97589753933037293</v>
      </c>
    </row>
    <row r="278" spans="2:9" x14ac:dyDescent="0.2">
      <c r="B278" s="71">
        <f>'NEGD Commercial'!AE276</f>
        <v>5419</v>
      </c>
      <c r="C278" s="65">
        <f>IF('NEGD Large Com NonWin'!B278&gt;80,80*(Rates!$K$9+Rates!$K$14)+('NEGD Large Com NonWin'!B278-80)*(Rates!$K$9+Rates!$K$17),'NEGD Large Com NonWin'!B278*(Rates!$K$9+Rates!$K$14))+Rates!$K$19+SUM(Rates!$K$21:$K$27)</f>
        <v>3156.1122231147783</v>
      </c>
      <c r="D278" s="65">
        <f>IF('NEGD Large Com NonWin'!B278&gt;40,40*(Rates!$L$9+Rates!$L$14)+('NEGD Large Com NonWin'!B278-40)*(Rates!$L$9+Rates!$L$17),'NEGD Large Com NonWin'!B278*(Rates!$L$9+Rates!$L$14))+Rates!$L$19+Rates!$L$22+Rates!$L$23</f>
        <v>3150.0772231147785</v>
      </c>
      <c r="E278" s="66">
        <f t="shared" si="16"/>
        <v>-6.0349999999998545</v>
      </c>
      <c r="F278" s="67">
        <f t="shared" si="17"/>
        <v>-1.9121626778036086E-3</v>
      </c>
      <c r="G278" s="71">
        <f>'NEGD Commercial'!AG276</f>
        <v>4</v>
      </c>
      <c r="H278" s="68">
        <f t="shared" si="18"/>
        <v>4.0338846308995562E-4</v>
      </c>
      <c r="I278" s="68">
        <f t="shared" si="19"/>
        <v>0.97630092779346289</v>
      </c>
    </row>
    <row r="279" spans="2:9" x14ac:dyDescent="0.2">
      <c r="B279" s="71">
        <f>'NEGD Commercial'!AE277</f>
        <v>5459</v>
      </c>
      <c r="C279" s="65">
        <f>IF('NEGD Large Com NonWin'!B279&gt;80,80*(Rates!$K$9+Rates!$K$14)+('NEGD Large Com NonWin'!B279-80)*(Rates!$K$9+Rates!$K$17),'NEGD Large Com NonWin'!B279*(Rates!$K$9+Rates!$K$14))+Rates!$K$19+SUM(Rates!$K$21:$K$27)</f>
        <v>3178.3988901981133</v>
      </c>
      <c r="D279" s="65">
        <f>IF('NEGD Large Com NonWin'!B279&gt;40,40*(Rates!$L$9+Rates!$L$14)+('NEGD Large Com NonWin'!B279-40)*(Rates!$L$9+Rates!$L$17),'NEGD Large Com NonWin'!B279*(Rates!$L$9+Rates!$L$14))+Rates!$L$19+Rates!$L$22+Rates!$L$23</f>
        <v>3173.0118901981132</v>
      </c>
      <c r="E279" s="66">
        <f t="shared" si="16"/>
        <v>-5.387000000000171</v>
      </c>
      <c r="F279" s="67">
        <f t="shared" si="17"/>
        <v>-1.6948785178012673E-3</v>
      </c>
      <c r="G279" s="71">
        <f>'NEGD Commercial'!AG277</f>
        <v>2</v>
      </c>
      <c r="H279" s="68">
        <f t="shared" si="18"/>
        <v>2.0169423154497781E-4</v>
      </c>
      <c r="I279" s="68">
        <f t="shared" si="19"/>
        <v>0.97650262202500782</v>
      </c>
    </row>
    <row r="280" spans="2:9" x14ac:dyDescent="0.2">
      <c r="B280" s="71">
        <f>'NEGD Commercial'!AE278</f>
        <v>5479</v>
      </c>
      <c r="C280" s="65">
        <f>IF('NEGD Large Com NonWin'!B280&gt;80,80*(Rates!$K$9+Rates!$K$14)+('NEGD Large Com NonWin'!B280-80)*(Rates!$K$9+Rates!$K$17),'NEGD Large Com NonWin'!B280*(Rates!$K$9+Rates!$K$14))+Rates!$K$19+SUM(Rates!$K$21:$K$27)</f>
        <v>3189.5422237397806</v>
      </c>
      <c r="D280" s="65">
        <f>IF('NEGD Large Com NonWin'!B280&gt;40,40*(Rates!$L$9+Rates!$L$14)+('NEGD Large Com NonWin'!B280-40)*(Rates!$L$9+Rates!$L$17),'NEGD Large Com NonWin'!B280*(Rates!$L$9+Rates!$L$14))+Rates!$L$19+Rates!$L$22+Rates!$L$23</f>
        <v>3184.4792237397805</v>
      </c>
      <c r="E280" s="66">
        <f t="shared" si="16"/>
        <v>-5.0630000000001019</v>
      </c>
      <c r="F280" s="67">
        <f t="shared" si="17"/>
        <v>-1.5873751293574872E-3</v>
      </c>
      <c r="G280" s="71">
        <f>'NEGD Commercial'!AG278</f>
        <v>3</v>
      </c>
      <c r="H280" s="68">
        <f t="shared" si="18"/>
        <v>3.025413473174667E-4</v>
      </c>
      <c r="I280" s="68">
        <f t="shared" si="19"/>
        <v>0.97680516337232526</v>
      </c>
    </row>
    <row r="281" spans="2:9" x14ac:dyDescent="0.2">
      <c r="B281" s="71">
        <f>'NEGD Commercial'!AE279</f>
        <v>5519</v>
      </c>
      <c r="C281" s="65">
        <f>IF('NEGD Large Com NonWin'!B281&gt;80,80*(Rates!$K$9+Rates!$K$14)+('NEGD Large Com NonWin'!B281-80)*(Rates!$K$9+Rates!$K$17),'NEGD Large Com NonWin'!B281*(Rates!$K$9+Rates!$K$14))+Rates!$K$19+SUM(Rates!$K$21:$K$27)</f>
        <v>3211.8288908231152</v>
      </c>
      <c r="D281" s="65">
        <f>IF('NEGD Large Com NonWin'!B281&gt;40,40*(Rates!$L$9+Rates!$L$14)+('NEGD Large Com NonWin'!B281-40)*(Rates!$L$9+Rates!$L$17),'NEGD Large Com NonWin'!B281*(Rates!$L$9+Rates!$L$14))+Rates!$L$19+Rates!$L$22+Rates!$L$23</f>
        <v>3207.4138908231153</v>
      </c>
      <c r="E281" s="66">
        <f t="shared" si="16"/>
        <v>-4.4149999999999636</v>
      </c>
      <c r="F281" s="67">
        <f t="shared" si="17"/>
        <v>-1.3746062290598876E-3</v>
      </c>
      <c r="G281" s="71">
        <f>'NEGD Commercial'!AG279</f>
        <v>1</v>
      </c>
      <c r="H281" s="68">
        <f t="shared" si="18"/>
        <v>1.008471157724889E-4</v>
      </c>
      <c r="I281" s="68">
        <f t="shared" si="19"/>
        <v>0.97690601048809778</v>
      </c>
    </row>
    <row r="282" spans="2:9" x14ac:dyDescent="0.2">
      <c r="B282" s="71">
        <f>'NEGD Commercial'!AE280</f>
        <v>5539</v>
      </c>
      <c r="C282" s="65">
        <f>IF('NEGD Large Com NonWin'!B282&gt;80,80*(Rates!$K$9+Rates!$K$14)+('NEGD Large Com NonWin'!B282-80)*(Rates!$K$9+Rates!$K$17),'NEGD Large Com NonWin'!B282*(Rates!$K$9+Rates!$K$14))+Rates!$K$19+SUM(Rates!$K$21:$K$27)</f>
        <v>3222.9722243647825</v>
      </c>
      <c r="D282" s="65">
        <f>IF('NEGD Large Com NonWin'!B282&gt;40,40*(Rates!$L$9+Rates!$L$14)+('NEGD Large Com NonWin'!B282-40)*(Rates!$L$9+Rates!$L$17),'NEGD Large Com NonWin'!B282*(Rates!$L$9+Rates!$L$14))+Rates!$L$19+Rates!$L$22+Rates!$L$23</f>
        <v>3218.8812243647826</v>
      </c>
      <c r="E282" s="66">
        <f t="shared" si="16"/>
        <v>-4.0909999999998945</v>
      </c>
      <c r="F282" s="67">
        <f t="shared" si="17"/>
        <v>-1.2693252424184921E-3</v>
      </c>
      <c r="G282" s="71">
        <f>'NEGD Commercial'!AG280</f>
        <v>1</v>
      </c>
      <c r="H282" s="68">
        <f t="shared" si="18"/>
        <v>1.008471157724889E-4</v>
      </c>
      <c r="I282" s="68">
        <f t="shared" si="19"/>
        <v>0.97700685760387029</v>
      </c>
    </row>
    <row r="283" spans="2:9" x14ac:dyDescent="0.2">
      <c r="B283" s="71">
        <f>'NEGD Commercial'!AE281</f>
        <v>5579</v>
      </c>
      <c r="C283" s="65">
        <f>IF('NEGD Large Com NonWin'!B283&gt;80,80*(Rates!$K$9+Rates!$K$14)+('NEGD Large Com NonWin'!B283-80)*(Rates!$K$9+Rates!$K$17),'NEGD Large Com NonWin'!B283*(Rates!$K$9+Rates!$K$14))+Rates!$K$19+SUM(Rates!$K$21:$K$27)</f>
        <v>3245.2588914481175</v>
      </c>
      <c r="D283" s="65">
        <f>IF('NEGD Large Com NonWin'!B283&gt;40,40*(Rates!$L$9+Rates!$L$14)+('NEGD Large Com NonWin'!B283-40)*(Rates!$L$9+Rates!$L$17),'NEGD Large Com NonWin'!B283*(Rates!$L$9+Rates!$L$14))+Rates!$L$19+Rates!$L$22+Rates!$L$23</f>
        <v>3241.8158914481173</v>
      </c>
      <c r="E283" s="66">
        <f t="shared" si="16"/>
        <v>-3.443000000000211</v>
      </c>
      <c r="F283" s="67">
        <f t="shared" si="17"/>
        <v>-1.0609323062246835E-3</v>
      </c>
      <c r="G283" s="71">
        <f>'NEGD Commercial'!AG281</f>
        <v>3</v>
      </c>
      <c r="H283" s="68">
        <f t="shared" si="18"/>
        <v>3.025413473174667E-4</v>
      </c>
      <c r="I283" s="68">
        <f t="shared" si="19"/>
        <v>0.97730939895118774</v>
      </c>
    </row>
    <row r="284" spans="2:9" x14ac:dyDescent="0.2">
      <c r="B284" s="71">
        <f>'NEGD Commercial'!AE282</f>
        <v>5619</v>
      </c>
      <c r="C284" s="65">
        <f>IF('NEGD Large Com NonWin'!B284&gt;80,80*(Rates!$K$9+Rates!$K$14)+('NEGD Large Com NonWin'!B284-80)*(Rates!$K$9+Rates!$K$17),'NEGD Large Com NonWin'!B284*(Rates!$K$9+Rates!$K$14))+Rates!$K$19+SUM(Rates!$K$21:$K$27)</f>
        <v>3267.5455585314521</v>
      </c>
      <c r="D284" s="65">
        <f>IF('NEGD Large Com NonWin'!B284&gt;40,40*(Rates!$L$9+Rates!$L$14)+('NEGD Large Com NonWin'!B284-40)*(Rates!$L$9+Rates!$L$17),'NEGD Large Com NonWin'!B284*(Rates!$L$9+Rates!$L$14))+Rates!$L$19+Rates!$L$22+Rates!$L$23</f>
        <v>3264.750558531452</v>
      </c>
      <c r="E284" s="66">
        <f t="shared" si="16"/>
        <v>-2.7950000000000728</v>
      </c>
      <c r="F284" s="67">
        <f t="shared" si="17"/>
        <v>-8.5538210559985039E-4</v>
      </c>
      <c r="G284" s="71">
        <f>'NEGD Commercial'!AG282</f>
        <v>1</v>
      </c>
      <c r="H284" s="68">
        <f t="shared" si="18"/>
        <v>1.008471157724889E-4</v>
      </c>
      <c r="I284" s="68">
        <f t="shared" si="19"/>
        <v>0.97741024606696025</v>
      </c>
    </row>
    <row r="285" spans="2:9" x14ac:dyDescent="0.2">
      <c r="B285" s="71">
        <f>'NEGD Commercial'!AE283</f>
        <v>5679</v>
      </c>
      <c r="C285" s="65">
        <f>IF('NEGD Large Com NonWin'!B285&gt;80,80*(Rates!$K$9+Rates!$K$14)+('NEGD Large Com NonWin'!B285-80)*(Rates!$K$9+Rates!$K$17),'NEGD Large Com NonWin'!B285*(Rates!$K$9+Rates!$K$14))+Rates!$K$19+SUM(Rates!$K$21:$K$27)</f>
        <v>3300.9755591564544</v>
      </c>
      <c r="D285" s="65">
        <f>IF('NEGD Large Com NonWin'!B285&gt;40,40*(Rates!$L$9+Rates!$L$14)+('NEGD Large Com NonWin'!B285-40)*(Rates!$L$9+Rates!$L$17),'NEGD Large Com NonWin'!B285*(Rates!$L$9+Rates!$L$14))+Rates!$L$19+Rates!$L$22+Rates!$L$23</f>
        <v>3299.1525591564541</v>
      </c>
      <c r="E285" s="66">
        <f t="shared" si="16"/>
        <v>-1.8230000000003201</v>
      </c>
      <c r="F285" s="67">
        <f t="shared" si="17"/>
        <v>-5.5226098083142959E-4</v>
      </c>
      <c r="G285" s="71">
        <f>'NEGD Commercial'!AG283</f>
        <v>1</v>
      </c>
      <c r="H285" s="68">
        <f t="shared" si="18"/>
        <v>1.008471157724889E-4</v>
      </c>
      <c r="I285" s="68">
        <f t="shared" si="19"/>
        <v>0.97751109318273277</v>
      </c>
    </row>
    <row r="286" spans="2:9" x14ac:dyDescent="0.2">
      <c r="B286" s="71">
        <f>'NEGD Commercial'!AE284</f>
        <v>5699</v>
      </c>
      <c r="C286" s="65">
        <f>IF('NEGD Large Com NonWin'!B286&gt;80,80*(Rates!$K$9+Rates!$K$14)+('NEGD Large Com NonWin'!B286-80)*(Rates!$K$9+Rates!$K$17),'NEGD Large Com NonWin'!B286*(Rates!$K$9+Rates!$K$14))+Rates!$K$19+SUM(Rates!$K$21:$K$27)</f>
        <v>3312.1188926981217</v>
      </c>
      <c r="D286" s="65">
        <f>IF('NEGD Large Com NonWin'!B286&gt;40,40*(Rates!$L$9+Rates!$L$14)+('NEGD Large Com NonWin'!B286-40)*(Rates!$L$9+Rates!$L$17),'NEGD Large Com NonWin'!B286*(Rates!$L$9+Rates!$L$14))+Rates!$L$19+Rates!$L$22+Rates!$L$23</f>
        <v>3310.6198926981219</v>
      </c>
      <c r="E286" s="66">
        <f t="shared" si="16"/>
        <v>-1.4989999999997963</v>
      </c>
      <c r="F286" s="67">
        <f t="shared" si="17"/>
        <v>-4.5258037182918859E-4</v>
      </c>
      <c r="G286" s="71">
        <f>'NEGD Commercial'!AG284</f>
        <v>1</v>
      </c>
      <c r="H286" s="68">
        <f t="shared" si="18"/>
        <v>1.008471157724889E-4</v>
      </c>
      <c r="I286" s="68">
        <f t="shared" si="19"/>
        <v>0.97761194029850529</v>
      </c>
    </row>
    <row r="287" spans="2:9" x14ac:dyDescent="0.2">
      <c r="B287" s="71">
        <f>'NEGD Commercial'!AE285</f>
        <v>5719</v>
      </c>
      <c r="C287" s="65">
        <f>IF('NEGD Large Com NonWin'!B287&gt;80,80*(Rates!$K$9+Rates!$K$14)+('NEGD Large Com NonWin'!B287-80)*(Rates!$K$9+Rates!$K$17),'NEGD Large Com NonWin'!B287*(Rates!$K$9+Rates!$K$14))+Rates!$K$19+SUM(Rates!$K$21:$K$27)</f>
        <v>3323.262226239789</v>
      </c>
      <c r="D287" s="65">
        <f>IF('NEGD Large Com NonWin'!B287&gt;40,40*(Rates!$L$9+Rates!$L$14)+('NEGD Large Com NonWin'!B287-40)*(Rates!$L$9+Rates!$L$17),'NEGD Large Com NonWin'!B287*(Rates!$L$9+Rates!$L$14))+Rates!$L$19+Rates!$L$22+Rates!$L$23</f>
        <v>3322.0872262397893</v>
      </c>
      <c r="E287" s="66">
        <f t="shared" si="16"/>
        <v>-1.1749999999997272</v>
      </c>
      <c r="F287" s="67">
        <f t="shared" si="17"/>
        <v>-3.5356824710435755E-4</v>
      </c>
      <c r="G287" s="71">
        <f>'NEGD Commercial'!AG285</f>
        <v>1</v>
      </c>
      <c r="H287" s="68">
        <f t="shared" si="18"/>
        <v>1.008471157724889E-4</v>
      </c>
      <c r="I287" s="68">
        <f t="shared" si="19"/>
        <v>0.97771278741427781</v>
      </c>
    </row>
    <row r="288" spans="2:9" x14ac:dyDescent="0.2">
      <c r="B288" s="71">
        <f>'NEGD Commercial'!AE286</f>
        <v>5759</v>
      </c>
      <c r="C288" s="65">
        <f>IF('NEGD Large Com NonWin'!B288&gt;80,80*(Rates!$K$9+Rates!$K$14)+('NEGD Large Com NonWin'!B288-80)*(Rates!$K$9+Rates!$K$17),'NEGD Large Com NonWin'!B288*(Rates!$K$9+Rates!$K$14))+Rates!$K$19+SUM(Rates!$K$21:$K$27)</f>
        <v>3345.548893323124</v>
      </c>
      <c r="D288" s="65">
        <f>IF('NEGD Large Com NonWin'!B288&gt;40,40*(Rates!$L$9+Rates!$L$14)+('NEGD Large Com NonWin'!B288-40)*(Rates!$L$9+Rates!$L$17),'NEGD Large Com NonWin'!B288*(Rates!$L$9+Rates!$L$14))+Rates!$L$19+Rates!$L$22+Rates!$L$23</f>
        <v>3345.021893323124</v>
      </c>
      <c r="E288" s="66">
        <f t="shared" si="16"/>
        <v>-0.52700000000004366</v>
      </c>
      <c r="F288" s="67">
        <f t="shared" si="17"/>
        <v>-1.5752273148714204E-4</v>
      </c>
      <c r="G288" s="71">
        <f>'NEGD Commercial'!AG286</f>
        <v>3</v>
      </c>
      <c r="H288" s="68">
        <f t="shared" si="18"/>
        <v>3.025413473174667E-4</v>
      </c>
      <c r="I288" s="68">
        <f t="shared" si="19"/>
        <v>0.97801532876159525</v>
      </c>
    </row>
    <row r="289" spans="2:9" x14ac:dyDescent="0.2">
      <c r="B289" s="71">
        <f>'NEGD Commercial'!AE287</f>
        <v>5839</v>
      </c>
      <c r="C289" s="65">
        <f>IF('NEGD Large Com NonWin'!B289&gt;80,80*(Rates!$K$9+Rates!$K$14)+('NEGD Large Com NonWin'!B289-80)*(Rates!$K$9+Rates!$K$17),'NEGD Large Com NonWin'!B289*(Rates!$K$9+Rates!$K$14))+Rates!$K$19+SUM(Rates!$K$21:$K$27)</f>
        <v>3390.1222274897937</v>
      </c>
      <c r="D289" s="65">
        <f>IF('NEGD Large Com NonWin'!B289&gt;40,40*(Rates!$L$9+Rates!$L$14)+('NEGD Large Com NonWin'!B289-40)*(Rates!$L$9+Rates!$L$17),'NEGD Large Com NonWin'!B289*(Rates!$L$9+Rates!$L$14))+Rates!$L$19+Rates!$L$22+Rates!$L$23</f>
        <v>3390.8912274897934</v>
      </c>
      <c r="E289" s="66">
        <f t="shared" si="16"/>
        <v>0.76899999999977808</v>
      </c>
      <c r="F289" s="67">
        <f t="shared" si="17"/>
        <v>2.268354791942655E-4</v>
      </c>
      <c r="G289" s="71">
        <f>'NEGD Commercial'!AG287</f>
        <v>2</v>
      </c>
      <c r="H289" s="68">
        <f t="shared" si="18"/>
        <v>2.0169423154497781E-4</v>
      </c>
      <c r="I289" s="68">
        <f t="shared" si="19"/>
        <v>0.97821702299314017</v>
      </c>
    </row>
    <row r="290" spans="2:9" x14ac:dyDescent="0.2">
      <c r="B290" s="71">
        <f>'NEGD Commercial'!AE288</f>
        <v>5859</v>
      </c>
      <c r="C290" s="65">
        <f>IF('NEGD Large Com NonWin'!B290&gt;80,80*(Rates!$K$9+Rates!$K$14)+('NEGD Large Com NonWin'!B290-80)*(Rates!$K$9+Rates!$K$17),'NEGD Large Com NonWin'!B290*(Rates!$K$9+Rates!$K$14))+Rates!$K$19+SUM(Rates!$K$21:$K$27)</f>
        <v>3401.2655610314609</v>
      </c>
      <c r="D290" s="65">
        <f>IF('NEGD Large Com NonWin'!B290&gt;40,40*(Rates!$L$9+Rates!$L$14)+('NEGD Large Com NonWin'!B290-40)*(Rates!$L$9+Rates!$L$17),'NEGD Large Com NonWin'!B290*(Rates!$L$9+Rates!$L$14))+Rates!$L$19+Rates!$L$22+Rates!$L$23</f>
        <v>3402.3585610314608</v>
      </c>
      <c r="E290" s="66">
        <f t="shared" si="16"/>
        <v>1.0929999999998472</v>
      </c>
      <c r="F290" s="67">
        <f t="shared" si="17"/>
        <v>3.213509737441337E-4</v>
      </c>
      <c r="G290" s="71">
        <f>'NEGD Commercial'!AG288</f>
        <v>1</v>
      </c>
      <c r="H290" s="68">
        <f t="shared" si="18"/>
        <v>1.008471157724889E-4</v>
      </c>
      <c r="I290" s="68">
        <f t="shared" si="19"/>
        <v>0.97831787010891269</v>
      </c>
    </row>
    <row r="291" spans="2:9" x14ac:dyDescent="0.2">
      <c r="B291" s="71">
        <f>'NEGD Commercial'!AE289</f>
        <v>5919</v>
      </c>
      <c r="C291" s="65">
        <f>IF('NEGD Large Com NonWin'!B291&gt;80,80*(Rates!$K$9+Rates!$K$14)+('NEGD Large Com NonWin'!B291-80)*(Rates!$K$9+Rates!$K$17),'NEGD Large Com NonWin'!B291*(Rates!$K$9+Rates!$K$14))+Rates!$K$19+SUM(Rates!$K$21:$K$27)</f>
        <v>3434.6955616564628</v>
      </c>
      <c r="D291" s="65">
        <f>IF('NEGD Large Com NonWin'!B291&gt;40,40*(Rates!$L$9+Rates!$L$14)+('NEGD Large Com NonWin'!B291-40)*(Rates!$L$9+Rates!$L$17),'NEGD Large Com NonWin'!B291*(Rates!$L$9+Rates!$L$14))+Rates!$L$19+Rates!$L$22+Rates!$L$23</f>
        <v>3436.7605616564629</v>
      </c>
      <c r="E291" s="66">
        <f t="shared" si="16"/>
        <v>2.0650000000000546</v>
      </c>
      <c r="F291" s="67">
        <f t="shared" si="17"/>
        <v>6.012177681925788E-4</v>
      </c>
      <c r="G291" s="71">
        <f>'NEGD Commercial'!AG289</f>
        <v>3</v>
      </c>
      <c r="H291" s="68">
        <f t="shared" si="18"/>
        <v>3.025413473174667E-4</v>
      </c>
      <c r="I291" s="68">
        <f t="shared" si="19"/>
        <v>0.97862041145623013</v>
      </c>
    </row>
    <row r="292" spans="2:9" x14ac:dyDescent="0.2">
      <c r="B292" s="71">
        <f>'NEGD Commercial'!AE290</f>
        <v>5959</v>
      </c>
      <c r="C292" s="65">
        <f>IF('NEGD Large Com NonWin'!B292&gt;80,80*(Rates!$K$9+Rates!$K$14)+('NEGD Large Com NonWin'!B292-80)*(Rates!$K$9+Rates!$K$17),'NEGD Large Com NonWin'!B292*(Rates!$K$9+Rates!$K$14))+Rates!$K$19+SUM(Rates!$K$21:$K$27)</f>
        <v>3456.9822287397978</v>
      </c>
      <c r="D292" s="65">
        <f>IF('NEGD Large Com NonWin'!B292&gt;40,40*(Rates!$L$9+Rates!$L$14)+('NEGD Large Com NonWin'!B292-40)*(Rates!$L$9+Rates!$L$17),'NEGD Large Com NonWin'!B292*(Rates!$L$9+Rates!$L$14))+Rates!$L$19+Rates!$L$22+Rates!$L$23</f>
        <v>3459.6952287397976</v>
      </c>
      <c r="E292" s="66">
        <f t="shared" si="16"/>
        <v>2.7129999999997381</v>
      </c>
      <c r="F292" s="67">
        <f t="shared" si="17"/>
        <v>7.8478852955768017E-4</v>
      </c>
      <c r="G292" s="71">
        <f>'NEGD Commercial'!AG290</f>
        <v>1</v>
      </c>
      <c r="H292" s="68">
        <f t="shared" si="18"/>
        <v>1.008471157724889E-4</v>
      </c>
      <c r="I292" s="68">
        <f t="shared" si="19"/>
        <v>0.97872125857200265</v>
      </c>
    </row>
    <row r="293" spans="2:9" x14ac:dyDescent="0.2">
      <c r="B293" s="71">
        <f>'NEGD Commercial'!AE291</f>
        <v>5999</v>
      </c>
      <c r="C293" s="65">
        <f>IF('NEGD Large Com NonWin'!B293&gt;80,80*(Rates!$K$9+Rates!$K$14)+('NEGD Large Com NonWin'!B293-80)*(Rates!$K$9+Rates!$K$17),'NEGD Large Com NonWin'!B293*(Rates!$K$9+Rates!$K$14))+Rates!$K$19+SUM(Rates!$K$21:$K$27)</f>
        <v>3479.2688958231324</v>
      </c>
      <c r="D293" s="65">
        <f>IF('NEGD Large Com NonWin'!B293&gt;40,40*(Rates!$L$9+Rates!$L$14)+('NEGD Large Com NonWin'!B293-40)*(Rates!$L$9+Rates!$L$17),'NEGD Large Com NonWin'!B293*(Rates!$L$9+Rates!$L$14))+Rates!$L$19+Rates!$L$22+Rates!$L$23</f>
        <v>3482.6298958231323</v>
      </c>
      <c r="E293" s="66">
        <f t="shared" si="16"/>
        <v>3.3609999999998763</v>
      </c>
      <c r="F293" s="67">
        <f t="shared" si="17"/>
        <v>9.6600754372125764E-4</v>
      </c>
      <c r="G293" s="71">
        <f>'NEGD Commercial'!AG291</f>
        <v>1</v>
      </c>
      <c r="H293" s="68">
        <f t="shared" si="18"/>
        <v>1.008471157724889E-4</v>
      </c>
      <c r="I293" s="68">
        <f t="shared" si="19"/>
        <v>0.97882210568777517</v>
      </c>
    </row>
    <row r="294" spans="2:9" x14ac:dyDescent="0.2">
      <c r="B294" s="71">
        <f>'NEGD Commercial'!AE292</f>
        <v>6059</v>
      </c>
      <c r="C294" s="65">
        <f>IF('NEGD Large Com NonWin'!B294&gt;80,80*(Rates!$K$9+Rates!$K$14)+('NEGD Large Com NonWin'!B294-80)*(Rates!$K$9+Rates!$K$17),'NEGD Large Com NonWin'!B294*(Rates!$K$9+Rates!$K$14))+Rates!$K$19+SUM(Rates!$K$21:$K$27)</f>
        <v>3512.6988964481347</v>
      </c>
      <c r="D294" s="65">
        <f>IF('NEGD Large Com NonWin'!B294&gt;40,40*(Rates!$L$9+Rates!$L$14)+('NEGD Large Com NonWin'!B294-40)*(Rates!$L$9+Rates!$L$17),'NEGD Large Com NonWin'!B294*(Rates!$L$9+Rates!$L$14))+Rates!$L$19+Rates!$L$22+Rates!$L$23</f>
        <v>3517.0318964481348</v>
      </c>
      <c r="E294" s="66">
        <f t="shared" si="16"/>
        <v>4.3330000000000837</v>
      </c>
      <c r="F294" s="67">
        <f t="shared" si="17"/>
        <v>1.2335244573286358E-3</v>
      </c>
      <c r="G294" s="71">
        <f>'NEGD Commercial'!AG292</f>
        <v>2</v>
      </c>
      <c r="H294" s="68">
        <f t="shared" si="18"/>
        <v>2.0169423154497781E-4</v>
      </c>
      <c r="I294" s="68">
        <f t="shared" si="19"/>
        <v>0.97902379991932009</v>
      </c>
    </row>
    <row r="295" spans="2:9" x14ac:dyDescent="0.2">
      <c r="B295" s="71">
        <f>'NEGD Commercial'!AE293</f>
        <v>6099</v>
      </c>
      <c r="C295" s="65">
        <f>IF('NEGD Large Com NonWin'!B295&gt;80,80*(Rates!$K$9+Rates!$K$14)+('NEGD Large Com NonWin'!B295-80)*(Rates!$K$9+Rates!$K$17),'NEGD Large Com NonWin'!B295*(Rates!$K$9+Rates!$K$14))+Rates!$K$19+SUM(Rates!$K$21:$K$27)</f>
        <v>3534.9855635314693</v>
      </c>
      <c r="D295" s="65">
        <f>IF('NEGD Large Com NonWin'!B295&gt;40,40*(Rates!$L$9+Rates!$L$14)+('NEGD Large Com NonWin'!B295-40)*(Rates!$L$9+Rates!$L$17),'NEGD Large Com NonWin'!B295*(Rates!$L$9+Rates!$L$14))+Rates!$L$19+Rates!$L$22+Rates!$L$23</f>
        <v>3539.9665635314695</v>
      </c>
      <c r="E295" s="66">
        <f t="shared" si="16"/>
        <v>4.9810000000002219</v>
      </c>
      <c r="F295" s="67">
        <f t="shared" si="17"/>
        <v>1.4090580882101754E-3</v>
      </c>
      <c r="G295" s="71">
        <f>'NEGD Commercial'!AG293</f>
        <v>2</v>
      </c>
      <c r="H295" s="68">
        <f t="shared" si="18"/>
        <v>2.0169423154497781E-4</v>
      </c>
      <c r="I295" s="68">
        <f t="shared" si="19"/>
        <v>0.97922549415086502</v>
      </c>
    </row>
    <row r="296" spans="2:9" x14ac:dyDescent="0.2">
      <c r="B296" s="71">
        <f>'NEGD Commercial'!AE294</f>
        <v>6119</v>
      </c>
      <c r="C296" s="65">
        <f>IF('NEGD Large Com NonWin'!B296&gt;80,80*(Rates!$K$9+Rates!$K$14)+('NEGD Large Com NonWin'!B296-80)*(Rates!$K$9+Rates!$K$17),'NEGD Large Com NonWin'!B296*(Rates!$K$9+Rates!$K$14))+Rates!$K$19+SUM(Rates!$K$21:$K$27)</f>
        <v>3546.1288970731371</v>
      </c>
      <c r="D296" s="65">
        <f>IF('NEGD Large Com NonWin'!B296&gt;40,40*(Rates!$L$9+Rates!$L$14)+('NEGD Large Com NonWin'!B296-40)*(Rates!$L$9+Rates!$L$17),'NEGD Large Com NonWin'!B296*(Rates!$L$9+Rates!$L$14))+Rates!$L$19+Rates!$L$22+Rates!$L$23</f>
        <v>3551.4338970731369</v>
      </c>
      <c r="E296" s="66">
        <f t="shared" si="16"/>
        <v>5.3049999999998363</v>
      </c>
      <c r="F296" s="67">
        <f t="shared" si="17"/>
        <v>1.4959975099547048E-3</v>
      </c>
      <c r="G296" s="71">
        <f>'NEGD Commercial'!AG294</f>
        <v>1</v>
      </c>
      <c r="H296" s="68">
        <f t="shared" si="18"/>
        <v>1.008471157724889E-4</v>
      </c>
      <c r="I296" s="68">
        <f t="shared" si="19"/>
        <v>0.97932634126663753</v>
      </c>
    </row>
    <row r="297" spans="2:9" x14ac:dyDescent="0.2">
      <c r="B297" s="71">
        <f>'NEGD Commercial'!AE295</f>
        <v>6139</v>
      </c>
      <c r="C297" s="65">
        <f>IF('NEGD Large Com NonWin'!B297&gt;80,80*(Rates!$K$9+Rates!$K$14)+('NEGD Large Com NonWin'!B297-80)*(Rates!$K$9+Rates!$K$17),'NEGD Large Com NonWin'!B297*(Rates!$K$9+Rates!$K$14))+Rates!$K$19+SUM(Rates!$K$21:$K$27)</f>
        <v>3557.2722306148044</v>
      </c>
      <c r="D297" s="65">
        <f>IF('NEGD Large Com NonWin'!B297&gt;40,40*(Rates!$L$9+Rates!$L$14)+('NEGD Large Com NonWin'!B297-40)*(Rates!$L$9+Rates!$L$17),'NEGD Large Com NonWin'!B297*(Rates!$L$9+Rates!$L$14))+Rates!$L$19+Rates!$L$22+Rates!$L$23</f>
        <v>3562.9012306148043</v>
      </c>
      <c r="E297" s="66">
        <f t="shared" si="16"/>
        <v>5.6289999999999054</v>
      </c>
      <c r="F297" s="67">
        <f t="shared" si="17"/>
        <v>1.5823922475078731E-3</v>
      </c>
      <c r="G297" s="71">
        <f>'NEGD Commercial'!AG295</f>
        <v>1</v>
      </c>
      <c r="H297" s="68">
        <f t="shared" si="18"/>
        <v>1.008471157724889E-4</v>
      </c>
      <c r="I297" s="68">
        <f t="shared" si="19"/>
        <v>0.97942718838241005</v>
      </c>
    </row>
    <row r="298" spans="2:9" x14ac:dyDescent="0.2">
      <c r="B298" s="71">
        <f>'NEGD Commercial'!AE296</f>
        <v>6159</v>
      </c>
      <c r="C298" s="65">
        <f>IF('NEGD Large Com NonWin'!B298&gt;80,80*(Rates!$K$9+Rates!$K$14)+('NEGD Large Com NonWin'!B298-80)*(Rates!$K$9+Rates!$K$17),'NEGD Large Com NonWin'!B298*(Rates!$K$9+Rates!$K$14))+Rates!$K$19+SUM(Rates!$K$21:$K$27)</f>
        <v>3568.4155641564716</v>
      </c>
      <c r="D298" s="65">
        <f>IF('NEGD Large Com NonWin'!B298&gt;40,40*(Rates!$L$9+Rates!$L$14)+('NEGD Large Com NonWin'!B298-40)*(Rates!$L$9+Rates!$L$17),'NEGD Large Com NonWin'!B298*(Rates!$L$9+Rates!$L$14))+Rates!$L$19+Rates!$L$22+Rates!$L$23</f>
        <v>3574.3685641564716</v>
      </c>
      <c r="E298" s="66">
        <f t="shared" si="16"/>
        <v>5.9529999999999745</v>
      </c>
      <c r="F298" s="67">
        <f t="shared" si="17"/>
        <v>1.668247403636462E-3</v>
      </c>
      <c r="G298" s="71">
        <f>'NEGD Commercial'!AG296</f>
        <v>3</v>
      </c>
      <c r="H298" s="68">
        <f t="shared" si="18"/>
        <v>3.025413473174667E-4</v>
      </c>
      <c r="I298" s="68">
        <f t="shared" si="19"/>
        <v>0.97972972972972749</v>
      </c>
    </row>
    <row r="299" spans="2:9" x14ac:dyDescent="0.2">
      <c r="B299" s="71">
        <f>'NEGD Commercial'!AE297</f>
        <v>6199</v>
      </c>
      <c r="C299" s="65">
        <f>IF('NEGD Large Com NonWin'!B299&gt;80,80*(Rates!$K$9+Rates!$K$14)+('NEGD Large Com NonWin'!B299-80)*(Rates!$K$9+Rates!$K$17),'NEGD Large Com NonWin'!B299*(Rates!$K$9+Rates!$K$14))+Rates!$K$19+SUM(Rates!$K$21:$K$27)</f>
        <v>3590.7022312398062</v>
      </c>
      <c r="D299" s="65">
        <f>IF('NEGD Large Com NonWin'!B299&gt;40,40*(Rates!$L$9+Rates!$L$14)+('NEGD Large Com NonWin'!B299-40)*(Rates!$L$9+Rates!$L$17),'NEGD Large Com NonWin'!B299*(Rates!$L$9+Rates!$L$14))+Rates!$L$19+Rates!$L$22+Rates!$L$23</f>
        <v>3597.3032312398063</v>
      </c>
      <c r="E299" s="66">
        <f t="shared" si="16"/>
        <v>6.6010000000001128</v>
      </c>
      <c r="F299" s="67">
        <f t="shared" si="17"/>
        <v>1.8383590659704755E-3</v>
      </c>
      <c r="G299" s="71">
        <f>'NEGD Commercial'!AG297</f>
        <v>2</v>
      </c>
      <c r="H299" s="68">
        <f t="shared" si="18"/>
        <v>2.0169423154497781E-4</v>
      </c>
      <c r="I299" s="68">
        <f t="shared" si="19"/>
        <v>0.97993142396127242</v>
      </c>
    </row>
    <row r="300" spans="2:9" x14ac:dyDescent="0.2">
      <c r="B300" s="71">
        <f>'NEGD Commercial'!AE298</f>
        <v>6239</v>
      </c>
      <c r="C300" s="65">
        <f>IF('NEGD Large Com NonWin'!B300&gt;80,80*(Rates!$K$9+Rates!$K$14)+('NEGD Large Com NonWin'!B300-80)*(Rates!$K$9+Rates!$K$17),'NEGD Large Com NonWin'!B300*(Rates!$K$9+Rates!$K$14))+Rates!$K$19+SUM(Rates!$K$21:$K$27)</f>
        <v>3612.9888983231413</v>
      </c>
      <c r="D300" s="65">
        <f>IF('NEGD Large Com NonWin'!B300&gt;40,40*(Rates!$L$9+Rates!$L$14)+('NEGD Large Com NonWin'!B300-40)*(Rates!$L$9+Rates!$L$17),'NEGD Large Com NonWin'!B300*(Rates!$L$9+Rates!$L$14))+Rates!$L$19+Rates!$L$22+Rates!$L$23</f>
        <v>3620.2378983231411</v>
      </c>
      <c r="E300" s="66">
        <f t="shared" si="16"/>
        <v>7.2489999999997963</v>
      </c>
      <c r="F300" s="67">
        <f t="shared" si="17"/>
        <v>2.0063720658992888E-3</v>
      </c>
      <c r="G300" s="71">
        <f>'NEGD Commercial'!AG298</f>
        <v>1</v>
      </c>
      <c r="H300" s="68">
        <f t="shared" si="18"/>
        <v>1.008471157724889E-4</v>
      </c>
      <c r="I300" s="68">
        <f t="shared" si="19"/>
        <v>0.98003227107704494</v>
      </c>
    </row>
    <row r="301" spans="2:9" x14ac:dyDescent="0.2">
      <c r="B301" s="71">
        <f>'NEGD Commercial'!AE299</f>
        <v>6279</v>
      </c>
      <c r="C301" s="65">
        <f>IF('NEGD Large Com NonWin'!B301&gt;80,80*(Rates!$K$9+Rates!$K$14)+('NEGD Large Com NonWin'!B301-80)*(Rates!$K$9+Rates!$K$17),'NEGD Large Com NonWin'!B301*(Rates!$K$9+Rates!$K$14))+Rates!$K$19+SUM(Rates!$K$21:$K$27)</f>
        <v>3635.2755654064758</v>
      </c>
      <c r="D301" s="65">
        <f>IF('NEGD Large Com NonWin'!B301&gt;40,40*(Rates!$L$9+Rates!$L$14)+('NEGD Large Com NonWin'!B301-40)*(Rates!$L$9+Rates!$L$17),'NEGD Large Com NonWin'!B301*(Rates!$L$9+Rates!$L$14))+Rates!$L$19+Rates!$L$22+Rates!$L$23</f>
        <v>3643.1725654064758</v>
      </c>
      <c r="E301" s="66">
        <f t="shared" si="16"/>
        <v>7.8969999999999345</v>
      </c>
      <c r="F301" s="67">
        <f t="shared" si="17"/>
        <v>2.1723250020296431E-3</v>
      </c>
      <c r="G301" s="71">
        <f>'NEGD Commercial'!AG299</f>
        <v>1</v>
      </c>
      <c r="H301" s="68">
        <f t="shared" si="18"/>
        <v>1.008471157724889E-4</v>
      </c>
      <c r="I301" s="68">
        <f t="shared" si="19"/>
        <v>0.98013311819281745</v>
      </c>
    </row>
    <row r="302" spans="2:9" x14ac:dyDescent="0.2">
      <c r="B302" s="71">
        <f>'NEGD Commercial'!AE300</f>
        <v>6319</v>
      </c>
      <c r="C302" s="65">
        <f>IF('NEGD Large Com NonWin'!B302&gt;80,80*(Rates!$K$9+Rates!$K$14)+('NEGD Large Com NonWin'!B302-80)*(Rates!$K$9+Rates!$K$17),'NEGD Large Com NonWin'!B302*(Rates!$K$9+Rates!$K$14))+Rates!$K$19+SUM(Rates!$K$21:$K$27)</f>
        <v>3657.5622324898109</v>
      </c>
      <c r="D302" s="65">
        <f>IF('NEGD Large Com NonWin'!B302&gt;40,40*(Rates!$L$9+Rates!$L$14)+('NEGD Large Com NonWin'!B302-40)*(Rates!$L$9+Rates!$L$17),'NEGD Large Com NonWin'!B302*(Rates!$L$9+Rates!$L$14))+Rates!$L$19+Rates!$L$22+Rates!$L$23</f>
        <v>3666.1072324898105</v>
      </c>
      <c r="E302" s="66">
        <f t="shared" si="16"/>
        <v>8.544999999999618</v>
      </c>
      <c r="F302" s="67">
        <f t="shared" si="17"/>
        <v>2.3362555321943994E-3</v>
      </c>
      <c r="G302" s="71">
        <f>'NEGD Commercial'!AG300</f>
        <v>1</v>
      </c>
      <c r="H302" s="68">
        <f t="shared" si="18"/>
        <v>1.008471157724889E-4</v>
      </c>
      <c r="I302" s="68">
        <f t="shared" si="19"/>
        <v>0.98023396530858997</v>
      </c>
    </row>
    <row r="303" spans="2:9" x14ac:dyDescent="0.2">
      <c r="B303" s="71">
        <f>'NEGD Commercial'!AE301</f>
        <v>6359</v>
      </c>
      <c r="C303" s="65">
        <f>IF('NEGD Large Com NonWin'!B303&gt;80,80*(Rates!$K$9+Rates!$K$14)+('NEGD Large Com NonWin'!B303-80)*(Rates!$K$9+Rates!$K$17),'NEGD Large Com NonWin'!B303*(Rates!$K$9+Rates!$K$14))+Rates!$K$19+SUM(Rates!$K$21:$K$27)</f>
        <v>3679.8488995731454</v>
      </c>
      <c r="D303" s="65">
        <f>IF('NEGD Large Com NonWin'!B303&gt;40,40*(Rates!$L$9+Rates!$L$14)+('NEGD Large Com NonWin'!B303-40)*(Rates!$L$9+Rates!$L$17),'NEGD Large Com NonWin'!B303*(Rates!$L$9+Rates!$L$14))+Rates!$L$19+Rates!$L$22+Rates!$L$23</f>
        <v>3689.0418995731457</v>
      </c>
      <c r="E303" s="66">
        <f t="shared" si="16"/>
        <v>9.193000000000211</v>
      </c>
      <c r="F303" s="67">
        <f t="shared" si="17"/>
        <v>2.4982004019422047E-3</v>
      </c>
      <c r="G303" s="71">
        <f>'NEGD Commercial'!AG301</f>
        <v>1</v>
      </c>
      <c r="H303" s="68">
        <f t="shared" si="18"/>
        <v>1.008471157724889E-4</v>
      </c>
      <c r="I303" s="68">
        <f t="shared" si="19"/>
        <v>0.98033481242436249</v>
      </c>
    </row>
    <row r="304" spans="2:9" x14ac:dyDescent="0.2">
      <c r="B304" s="71">
        <f>'NEGD Commercial'!AE302</f>
        <v>6399</v>
      </c>
      <c r="C304" s="65">
        <f>IF('NEGD Large Com NonWin'!B304&gt;80,80*(Rates!$K$9+Rates!$K$14)+('NEGD Large Com NonWin'!B304-80)*(Rates!$K$9+Rates!$K$17),'NEGD Large Com NonWin'!B304*(Rates!$K$9+Rates!$K$14))+Rates!$K$19+SUM(Rates!$K$21:$K$27)</f>
        <v>3702.1355666564805</v>
      </c>
      <c r="D304" s="65">
        <f>IF('NEGD Large Com NonWin'!B304&gt;40,40*(Rates!$L$9+Rates!$L$14)+('NEGD Large Com NonWin'!B304-40)*(Rates!$L$9+Rates!$L$17),'NEGD Large Com NonWin'!B304*(Rates!$L$9+Rates!$L$14))+Rates!$L$19+Rates!$L$22+Rates!$L$23</f>
        <v>3711.9765666564804</v>
      </c>
      <c r="E304" s="66">
        <f t="shared" si="16"/>
        <v>9.8409999999998945</v>
      </c>
      <c r="F304" s="67">
        <f t="shared" si="17"/>
        <v>2.6581954719955389E-3</v>
      </c>
      <c r="G304" s="71">
        <f>'NEGD Commercial'!AG302</f>
        <v>2</v>
      </c>
      <c r="H304" s="68">
        <f t="shared" si="18"/>
        <v>2.0169423154497781E-4</v>
      </c>
      <c r="I304" s="68">
        <f t="shared" si="19"/>
        <v>0.98053650665590741</v>
      </c>
    </row>
    <row r="305" spans="2:9" x14ac:dyDescent="0.2">
      <c r="B305" s="71">
        <f>'NEGD Commercial'!AE303</f>
        <v>6439</v>
      </c>
      <c r="C305" s="65">
        <f>IF('NEGD Large Com NonWin'!B305&gt;80,80*(Rates!$K$9+Rates!$K$14)+('NEGD Large Com NonWin'!B305-80)*(Rates!$K$9+Rates!$K$17),'NEGD Large Com NonWin'!B305*(Rates!$K$9+Rates!$K$14))+Rates!$K$19+SUM(Rates!$K$21:$K$27)</f>
        <v>3724.4222337398151</v>
      </c>
      <c r="D305" s="65">
        <f>IF('NEGD Large Com NonWin'!B305&gt;40,40*(Rates!$L$9+Rates!$L$14)+('NEGD Large Com NonWin'!B305-40)*(Rates!$L$9+Rates!$L$17),'NEGD Large Com NonWin'!B305*(Rates!$L$9+Rates!$L$14))+Rates!$L$19+Rates!$L$22+Rates!$L$23</f>
        <v>3734.9112337398151</v>
      </c>
      <c r="E305" s="66">
        <f t="shared" si="16"/>
        <v>10.489000000000033</v>
      </c>
      <c r="F305" s="67">
        <f t="shared" si="17"/>
        <v>2.8162757447260972E-3</v>
      </c>
      <c r="G305" s="71">
        <f>'NEGD Commercial'!AG303</f>
        <v>1</v>
      </c>
      <c r="H305" s="68">
        <f t="shared" si="18"/>
        <v>1.008471157724889E-4</v>
      </c>
      <c r="I305" s="68">
        <f t="shared" si="19"/>
        <v>0.98063735377167993</v>
      </c>
    </row>
    <row r="306" spans="2:9" x14ac:dyDescent="0.2">
      <c r="B306" s="71">
        <f>'NEGD Commercial'!AE304</f>
        <v>6459</v>
      </c>
      <c r="C306" s="65">
        <f>IF('NEGD Large Com NonWin'!B306&gt;80,80*(Rates!$K$9+Rates!$K$14)+('NEGD Large Com NonWin'!B306-80)*(Rates!$K$9+Rates!$K$17),'NEGD Large Com NonWin'!B306*(Rates!$K$9+Rates!$K$14))+Rates!$K$19+SUM(Rates!$K$21:$K$27)</f>
        <v>3735.5655672814823</v>
      </c>
      <c r="D306" s="65">
        <f>IF('NEGD Large Com NonWin'!B306&gt;40,40*(Rates!$L$9+Rates!$L$14)+('NEGD Large Com NonWin'!B306-40)*(Rates!$L$9+Rates!$L$17),'NEGD Large Com NonWin'!B306*(Rates!$L$9+Rates!$L$14))+Rates!$L$19+Rates!$L$22+Rates!$L$23</f>
        <v>3746.3785672814824</v>
      </c>
      <c r="E306" s="66">
        <f t="shared" si="16"/>
        <v>10.813000000000102</v>
      </c>
      <c r="F306" s="67">
        <f t="shared" si="17"/>
        <v>2.8946085419320178E-3</v>
      </c>
      <c r="G306" s="71">
        <f>'NEGD Commercial'!AG304</f>
        <v>3</v>
      </c>
      <c r="H306" s="68">
        <f t="shared" si="18"/>
        <v>3.025413473174667E-4</v>
      </c>
      <c r="I306" s="68">
        <f t="shared" si="19"/>
        <v>0.98093989511899737</v>
      </c>
    </row>
    <row r="307" spans="2:9" x14ac:dyDescent="0.2">
      <c r="B307" s="71">
        <f>'NEGD Commercial'!AE305</f>
        <v>6539</v>
      </c>
      <c r="C307" s="65">
        <f>IF('NEGD Large Com NonWin'!B307&gt;80,80*(Rates!$K$9+Rates!$K$14)+('NEGD Large Com NonWin'!B307-80)*(Rates!$K$9+Rates!$K$17),'NEGD Large Com NonWin'!B307*(Rates!$K$9+Rates!$K$14))+Rates!$K$19+SUM(Rates!$K$21:$K$27)</f>
        <v>3780.138901448152</v>
      </c>
      <c r="D307" s="65">
        <f>IF('NEGD Large Com NonWin'!B307&gt;40,40*(Rates!$L$9+Rates!$L$14)+('NEGD Large Com NonWin'!B307-40)*(Rates!$L$9+Rates!$L$17),'NEGD Large Com NonWin'!B307*(Rates!$L$9+Rates!$L$14))+Rates!$L$19+Rates!$L$22+Rates!$L$23</f>
        <v>3792.2479014481519</v>
      </c>
      <c r="E307" s="66">
        <f t="shared" si="16"/>
        <v>12.108999999999924</v>
      </c>
      <c r="F307" s="67">
        <f t="shared" si="17"/>
        <v>3.2033214428604799E-3</v>
      </c>
      <c r="G307" s="71">
        <f>'NEGD Commercial'!AG305</f>
        <v>1</v>
      </c>
      <c r="H307" s="68">
        <f t="shared" si="18"/>
        <v>1.008471157724889E-4</v>
      </c>
      <c r="I307" s="68">
        <f t="shared" si="19"/>
        <v>0.98104074223476989</v>
      </c>
    </row>
    <row r="308" spans="2:9" x14ac:dyDescent="0.2">
      <c r="B308" s="71">
        <f>'NEGD Commercial'!AE306</f>
        <v>6579</v>
      </c>
      <c r="C308" s="65">
        <f>IF('NEGD Large Com NonWin'!B308&gt;80,80*(Rates!$K$9+Rates!$K$14)+('NEGD Large Com NonWin'!B308-80)*(Rates!$K$9+Rates!$K$17),'NEGD Large Com NonWin'!B308*(Rates!$K$9+Rates!$K$14))+Rates!$K$19+SUM(Rates!$K$21:$K$27)</f>
        <v>3802.425568531487</v>
      </c>
      <c r="D308" s="65">
        <f>IF('NEGD Large Com NonWin'!B308&gt;40,40*(Rates!$L$9+Rates!$L$14)+('NEGD Large Com NonWin'!B308-40)*(Rates!$L$9+Rates!$L$17),'NEGD Large Com NonWin'!B308*(Rates!$L$9+Rates!$L$14))+Rates!$L$19+Rates!$L$22+Rates!$L$23</f>
        <v>3815.1825685314866</v>
      </c>
      <c r="E308" s="66">
        <f t="shared" si="16"/>
        <v>12.756999999999607</v>
      </c>
      <c r="F308" s="67">
        <f t="shared" si="17"/>
        <v>3.3549637645968215E-3</v>
      </c>
      <c r="G308" s="71">
        <f>'NEGD Commercial'!AG306</f>
        <v>1</v>
      </c>
      <c r="H308" s="68">
        <f t="shared" si="18"/>
        <v>1.008471157724889E-4</v>
      </c>
      <c r="I308" s="68">
        <f t="shared" si="19"/>
        <v>0.98114158935054241</v>
      </c>
    </row>
    <row r="309" spans="2:9" x14ac:dyDescent="0.2">
      <c r="B309" s="71">
        <f>'NEGD Commercial'!AE307</f>
        <v>6599</v>
      </c>
      <c r="C309" s="65">
        <f>IF('NEGD Large Com NonWin'!B309&gt;80,80*(Rates!$K$9+Rates!$K$14)+('NEGD Large Com NonWin'!B309-80)*(Rates!$K$9+Rates!$K$17),'NEGD Large Com NonWin'!B309*(Rates!$K$9+Rates!$K$14))+Rates!$K$19+SUM(Rates!$K$21:$K$27)</f>
        <v>3813.5689020731543</v>
      </c>
      <c r="D309" s="65">
        <f>IF('NEGD Large Com NonWin'!B309&gt;40,40*(Rates!$L$9+Rates!$L$14)+('NEGD Large Com NonWin'!B309-40)*(Rates!$L$9+Rates!$L$17),'NEGD Large Com NonWin'!B309*(Rates!$L$9+Rates!$L$14))+Rates!$L$19+Rates!$L$22+Rates!$L$23</f>
        <v>3826.649902073154</v>
      </c>
      <c r="E309" s="66">
        <f t="shared" si="16"/>
        <v>13.080999999999676</v>
      </c>
      <c r="F309" s="67">
        <f t="shared" si="17"/>
        <v>3.4301202720864719E-3</v>
      </c>
      <c r="G309" s="71">
        <f>'NEGD Commercial'!AG307</f>
        <v>1</v>
      </c>
      <c r="H309" s="68">
        <f t="shared" si="18"/>
        <v>1.008471157724889E-4</v>
      </c>
      <c r="I309" s="68">
        <f t="shared" si="19"/>
        <v>0.98124243646631493</v>
      </c>
    </row>
    <row r="310" spans="2:9" x14ac:dyDescent="0.2">
      <c r="B310" s="71">
        <f>'NEGD Commercial'!AE308</f>
        <v>6619</v>
      </c>
      <c r="C310" s="65">
        <f>IF('NEGD Large Com NonWin'!B310&gt;80,80*(Rates!$K$9+Rates!$K$14)+('NEGD Large Com NonWin'!B310-80)*(Rates!$K$9+Rates!$K$17),'NEGD Large Com NonWin'!B310*(Rates!$K$9+Rates!$K$14))+Rates!$K$19+SUM(Rates!$K$21:$K$27)</f>
        <v>3824.7122356148216</v>
      </c>
      <c r="D310" s="65">
        <f>IF('NEGD Large Com NonWin'!B310&gt;40,40*(Rates!$L$9+Rates!$L$14)+('NEGD Large Com NonWin'!B310-40)*(Rates!$L$9+Rates!$L$17),'NEGD Large Com NonWin'!B310*(Rates!$L$9+Rates!$L$14))+Rates!$L$19+Rates!$L$22+Rates!$L$23</f>
        <v>3838.1172356148213</v>
      </c>
      <c r="E310" s="66">
        <f t="shared" si="16"/>
        <v>13.404999999999745</v>
      </c>
      <c r="F310" s="67">
        <f t="shared" si="17"/>
        <v>3.5048388412533458E-3</v>
      </c>
      <c r="G310" s="71">
        <f>'NEGD Commercial'!AG308</f>
        <v>3</v>
      </c>
      <c r="H310" s="68">
        <f t="shared" si="18"/>
        <v>3.025413473174667E-4</v>
      </c>
      <c r="I310" s="68">
        <f t="shared" si="19"/>
        <v>0.98154497781363237</v>
      </c>
    </row>
    <row r="311" spans="2:9" x14ac:dyDescent="0.2">
      <c r="B311" s="71">
        <f>'NEGD Commercial'!AE309</f>
        <v>6659</v>
      </c>
      <c r="C311" s="65">
        <f>IF('NEGD Large Com NonWin'!B311&gt;80,80*(Rates!$K$9+Rates!$K$14)+('NEGD Large Com NonWin'!B311-80)*(Rates!$K$9+Rates!$K$17),'NEGD Large Com NonWin'!B311*(Rates!$K$9+Rates!$K$14))+Rates!$K$19+SUM(Rates!$K$21:$K$27)</f>
        <v>3846.9989026981561</v>
      </c>
      <c r="D311" s="65">
        <f>IF('NEGD Large Com NonWin'!B311&gt;40,40*(Rates!$L$9+Rates!$L$14)+('NEGD Large Com NonWin'!B311-40)*(Rates!$L$9+Rates!$L$17),'NEGD Large Com NonWin'!B311*(Rates!$L$9+Rates!$L$14))+Rates!$L$19+Rates!$L$22+Rates!$L$23</f>
        <v>3861.051902698156</v>
      </c>
      <c r="E311" s="66">
        <f t="shared" si="16"/>
        <v>14.052999999999884</v>
      </c>
      <c r="F311" s="67">
        <f t="shared" si="17"/>
        <v>3.6529773871636874E-3</v>
      </c>
      <c r="G311" s="71">
        <f>'NEGD Commercial'!AG309</f>
        <v>1</v>
      </c>
      <c r="H311" s="68">
        <f t="shared" si="18"/>
        <v>1.008471157724889E-4</v>
      </c>
      <c r="I311" s="68">
        <f t="shared" si="19"/>
        <v>0.98164582492940489</v>
      </c>
    </row>
    <row r="312" spans="2:9" x14ac:dyDescent="0.2">
      <c r="B312" s="71">
        <f>'NEGD Commercial'!AE310</f>
        <v>6679</v>
      </c>
      <c r="C312" s="65">
        <f>IF('NEGD Large Com NonWin'!B312&gt;80,80*(Rates!$K$9+Rates!$K$14)+('NEGD Large Com NonWin'!B312-80)*(Rates!$K$9+Rates!$K$17),'NEGD Large Com NonWin'!B312*(Rates!$K$9+Rates!$K$14))+Rates!$K$19+SUM(Rates!$K$21:$K$27)</f>
        <v>3858.1422362398239</v>
      </c>
      <c r="D312" s="65">
        <f>IF('NEGD Large Com NonWin'!B312&gt;40,40*(Rates!$L$9+Rates!$L$14)+('NEGD Large Com NonWin'!B312-40)*(Rates!$L$9+Rates!$L$17),'NEGD Large Com NonWin'!B312*(Rates!$L$9+Rates!$L$14))+Rates!$L$19+Rates!$L$22+Rates!$L$23</f>
        <v>3872.5192362398238</v>
      </c>
      <c r="E312" s="66">
        <f t="shared" si="16"/>
        <v>14.376999999999953</v>
      </c>
      <c r="F312" s="67">
        <f t="shared" si="17"/>
        <v>3.7264048652627933E-3</v>
      </c>
      <c r="G312" s="71">
        <f>'NEGD Commercial'!AG310</f>
        <v>1</v>
      </c>
      <c r="H312" s="68">
        <f t="shared" si="18"/>
        <v>1.008471157724889E-4</v>
      </c>
      <c r="I312" s="68">
        <f t="shared" si="19"/>
        <v>0.9817466720451774</v>
      </c>
    </row>
    <row r="313" spans="2:9" x14ac:dyDescent="0.2">
      <c r="B313" s="71">
        <f>'NEGD Commercial'!AE311</f>
        <v>6699</v>
      </c>
      <c r="C313" s="65">
        <f>IF('NEGD Large Com NonWin'!B313&gt;80,80*(Rates!$K$9+Rates!$K$14)+('NEGD Large Com NonWin'!B313-80)*(Rates!$K$9+Rates!$K$17),'NEGD Large Com NonWin'!B313*(Rates!$K$9+Rates!$K$14))+Rates!$K$19+SUM(Rates!$K$21:$K$27)</f>
        <v>3869.2855697814912</v>
      </c>
      <c r="D313" s="65">
        <f>IF('NEGD Large Com NonWin'!B313&gt;40,40*(Rates!$L$9+Rates!$L$14)+('NEGD Large Com NonWin'!B313-40)*(Rates!$L$9+Rates!$L$17),'NEGD Large Com NonWin'!B313*(Rates!$L$9+Rates!$L$14))+Rates!$L$19+Rates!$L$22+Rates!$L$23</f>
        <v>3883.9865697814912</v>
      </c>
      <c r="E313" s="66">
        <f t="shared" si="16"/>
        <v>14.701000000000022</v>
      </c>
      <c r="F313" s="67">
        <f t="shared" si="17"/>
        <v>3.7994094090166176E-3</v>
      </c>
      <c r="G313" s="71">
        <f>'NEGD Commercial'!AG311</f>
        <v>3</v>
      </c>
      <c r="H313" s="68">
        <f t="shared" si="18"/>
        <v>3.025413473174667E-4</v>
      </c>
      <c r="I313" s="68">
        <f t="shared" si="19"/>
        <v>0.98204921339249485</v>
      </c>
    </row>
    <row r="314" spans="2:9" x14ac:dyDescent="0.2">
      <c r="B314" s="71">
        <f>'NEGD Commercial'!AE312</f>
        <v>6719</v>
      </c>
      <c r="C314" s="65">
        <f>IF('NEGD Large Com NonWin'!B314&gt;80,80*(Rates!$K$9+Rates!$K$14)+('NEGD Large Com NonWin'!B314-80)*(Rates!$K$9+Rates!$K$17),'NEGD Large Com NonWin'!B314*(Rates!$K$9+Rates!$K$14))+Rates!$K$19+SUM(Rates!$K$21:$K$27)</f>
        <v>3880.4289033231585</v>
      </c>
      <c r="D314" s="65">
        <f>IF('NEGD Large Com NonWin'!B314&gt;40,40*(Rates!$L$9+Rates!$L$14)+('NEGD Large Com NonWin'!B314-40)*(Rates!$L$9+Rates!$L$17),'NEGD Large Com NonWin'!B314*(Rates!$L$9+Rates!$L$14))+Rates!$L$19+Rates!$L$22+Rates!$L$23</f>
        <v>3895.4539033231586</v>
      </c>
      <c r="E314" s="66">
        <f t="shared" si="16"/>
        <v>15.025000000000091</v>
      </c>
      <c r="F314" s="67">
        <f t="shared" si="17"/>
        <v>3.8719946620160567E-3</v>
      </c>
      <c r="G314" s="71">
        <f>'NEGD Commercial'!AG312</f>
        <v>2</v>
      </c>
      <c r="H314" s="68">
        <f t="shared" si="18"/>
        <v>2.0169423154497781E-4</v>
      </c>
      <c r="I314" s="68">
        <f t="shared" si="19"/>
        <v>0.98225090762403977</v>
      </c>
    </row>
    <row r="315" spans="2:9" x14ac:dyDescent="0.2">
      <c r="B315" s="71">
        <f>'NEGD Commercial'!AE313</f>
        <v>6759</v>
      </c>
      <c r="C315" s="65">
        <f>IF('NEGD Large Com NonWin'!B315&gt;80,80*(Rates!$K$9+Rates!$K$14)+('NEGD Large Com NonWin'!B315-80)*(Rates!$K$9+Rates!$K$17),'NEGD Large Com NonWin'!B315*(Rates!$K$9+Rates!$K$14))+Rates!$K$19+SUM(Rates!$K$21:$K$27)</f>
        <v>3902.715570406493</v>
      </c>
      <c r="D315" s="65">
        <f>IF('NEGD Large Com NonWin'!B315&gt;40,40*(Rates!$L$9+Rates!$L$14)+('NEGD Large Com NonWin'!B315-40)*(Rates!$L$9+Rates!$L$17),'NEGD Large Com NonWin'!B315*(Rates!$L$9+Rates!$L$14))+Rates!$L$19+Rates!$L$22+Rates!$L$23</f>
        <v>3918.3885704064933</v>
      </c>
      <c r="E315" s="66">
        <f t="shared" si="16"/>
        <v>15.673000000000229</v>
      </c>
      <c r="F315" s="67">
        <f t="shared" si="17"/>
        <v>4.0159216620461492E-3</v>
      </c>
      <c r="G315" s="71">
        <f>'NEGD Commercial'!AG313</f>
        <v>2</v>
      </c>
      <c r="H315" s="68">
        <f t="shared" si="18"/>
        <v>2.0169423154497781E-4</v>
      </c>
      <c r="I315" s="68">
        <f t="shared" si="19"/>
        <v>0.9824526018555847</v>
      </c>
    </row>
    <row r="316" spans="2:9" x14ac:dyDescent="0.2">
      <c r="B316" s="71">
        <f>'NEGD Commercial'!AE314</f>
        <v>6799</v>
      </c>
      <c r="C316" s="65">
        <f>IF('NEGD Large Com NonWin'!B316&gt;80,80*(Rates!$K$9+Rates!$K$14)+('NEGD Large Com NonWin'!B316-80)*(Rates!$K$9+Rates!$K$17),'NEGD Large Com NonWin'!B316*(Rates!$K$9+Rates!$K$14))+Rates!$K$19+SUM(Rates!$K$21:$K$27)</f>
        <v>3925.0022374898281</v>
      </c>
      <c r="D316" s="65">
        <f>IF('NEGD Large Com NonWin'!B316&gt;40,40*(Rates!$L$9+Rates!$L$14)+('NEGD Large Com NonWin'!B316-40)*(Rates!$L$9+Rates!$L$17),'NEGD Large Com NonWin'!B316*(Rates!$L$9+Rates!$L$14))+Rates!$L$19+Rates!$L$22+Rates!$L$23</f>
        <v>3941.323237489828</v>
      </c>
      <c r="E316" s="66">
        <f t="shared" si="16"/>
        <v>16.320999999999913</v>
      </c>
      <c r="F316" s="67">
        <f t="shared" si="17"/>
        <v>4.1582141900733654E-3</v>
      </c>
      <c r="G316" s="71">
        <f>'NEGD Commercial'!AG314</f>
        <v>1</v>
      </c>
      <c r="H316" s="68">
        <f t="shared" si="18"/>
        <v>1.008471157724889E-4</v>
      </c>
      <c r="I316" s="68">
        <f t="shared" si="19"/>
        <v>0.98255344897135721</v>
      </c>
    </row>
    <row r="317" spans="2:9" x14ac:dyDescent="0.2">
      <c r="B317" s="71">
        <f>'NEGD Commercial'!AE315</f>
        <v>6859</v>
      </c>
      <c r="C317" s="65">
        <f>IF('NEGD Large Com NonWin'!B317&gt;80,80*(Rates!$K$9+Rates!$K$14)+('NEGD Large Com NonWin'!B317-80)*(Rates!$K$9+Rates!$K$17),'NEGD Large Com NonWin'!B317*(Rates!$K$9+Rates!$K$14))+Rates!$K$19+SUM(Rates!$K$21:$K$27)</f>
        <v>3958.4322381148304</v>
      </c>
      <c r="D317" s="65">
        <f>IF('NEGD Large Com NonWin'!B317&gt;40,40*(Rates!$L$9+Rates!$L$14)+('NEGD Large Com NonWin'!B317-40)*(Rates!$L$9+Rates!$L$17),'NEGD Large Com NonWin'!B317*(Rates!$L$9+Rates!$L$14))+Rates!$L$19+Rates!$L$22+Rates!$L$23</f>
        <v>3975.7252381148301</v>
      </c>
      <c r="E317" s="66">
        <f t="shared" si="16"/>
        <v>17.292999999999665</v>
      </c>
      <c r="F317" s="67">
        <f t="shared" si="17"/>
        <v>4.3686487376212628E-3</v>
      </c>
      <c r="G317" s="71">
        <f>'NEGD Commercial'!AG315</f>
        <v>1</v>
      </c>
      <c r="H317" s="68">
        <f t="shared" si="18"/>
        <v>1.008471157724889E-4</v>
      </c>
      <c r="I317" s="68">
        <f t="shared" si="19"/>
        <v>0.98265429608712973</v>
      </c>
    </row>
    <row r="318" spans="2:9" x14ac:dyDescent="0.2">
      <c r="B318" s="71">
        <f>'NEGD Commercial'!AE316</f>
        <v>6899</v>
      </c>
      <c r="C318" s="65">
        <f>IF('NEGD Large Com NonWin'!B318&gt;80,80*(Rates!$K$9+Rates!$K$14)+('NEGD Large Com NonWin'!B318-80)*(Rates!$K$9+Rates!$K$17),'NEGD Large Com NonWin'!B318*(Rates!$K$9+Rates!$K$14))+Rates!$K$19+SUM(Rates!$K$21:$K$27)</f>
        <v>3980.718905198165</v>
      </c>
      <c r="D318" s="65">
        <f>IF('NEGD Large Com NonWin'!B318&gt;40,40*(Rates!$L$9+Rates!$L$14)+('NEGD Large Com NonWin'!B318-40)*(Rates!$L$9+Rates!$L$17),'NEGD Large Com NonWin'!B318*(Rates!$L$9+Rates!$L$14))+Rates!$L$19+Rates!$L$22+Rates!$L$23</f>
        <v>3998.6599051981648</v>
      </c>
      <c r="E318" s="66">
        <f t="shared" si="16"/>
        <v>17.940999999999804</v>
      </c>
      <c r="F318" s="67">
        <f t="shared" si="17"/>
        <v>4.5069748523493599E-3</v>
      </c>
      <c r="G318" s="71">
        <f>'NEGD Commercial'!AG316</f>
        <v>1</v>
      </c>
      <c r="H318" s="68">
        <f t="shared" si="18"/>
        <v>1.008471157724889E-4</v>
      </c>
      <c r="I318" s="68">
        <f t="shared" si="19"/>
        <v>0.98275514320290225</v>
      </c>
    </row>
    <row r="319" spans="2:9" x14ac:dyDescent="0.2">
      <c r="B319" s="71">
        <f>'NEGD Commercial'!AE317</f>
        <v>6919</v>
      </c>
      <c r="C319" s="65">
        <f>IF('NEGD Large Com NonWin'!B319&gt;80,80*(Rates!$K$9+Rates!$K$14)+('NEGD Large Com NonWin'!B319-80)*(Rates!$K$9+Rates!$K$17),'NEGD Large Com NonWin'!B319*(Rates!$K$9+Rates!$K$14))+Rates!$K$19+SUM(Rates!$K$21:$K$27)</f>
        <v>3991.8622387398323</v>
      </c>
      <c r="D319" s="65">
        <f>IF('NEGD Large Com NonWin'!B319&gt;40,40*(Rates!$L$9+Rates!$L$14)+('NEGD Large Com NonWin'!B319-40)*(Rates!$L$9+Rates!$L$17),'NEGD Large Com NonWin'!B319*(Rates!$L$9+Rates!$L$14))+Rates!$L$19+Rates!$L$22+Rates!$L$23</f>
        <v>4010.1272387398321</v>
      </c>
      <c r="E319" s="66">
        <f t="shared" si="16"/>
        <v>18.264999999999873</v>
      </c>
      <c r="F319" s="67">
        <f t="shared" si="17"/>
        <v>4.575558701085297E-3</v>
      </c>
      <c r="G319" s="71">
        <f>'NEGD Commercial'!AG317</f>
        <v>2</v>
      </c>
      <c r="H319" s="68">
        <f t="shared" si="18"/>
        <v>2.0169423154497781E-4</v>
      </c>
      <c r="I319" s="68">
        <f t="shared" si="19"/>
        <v>0.98295683743444717</v>
      </c>
    </row>
    <row r="320" spans="2:9" x14ac:dyDescent="0.2">
      <c r="B320" s="71">
        <f>'NEGD Commercial'!AE318</f>
        <v>7019</v>
      </c>
      <c r="C320" s="65">
        <f>IF('NEGD Large Com NonWin'!B320&gt;80,80*(Rates!$K$9+Rates!$K$14)+('NEGD Large Com NonWin'!B320-80)*(Rates!$K$9+Rates!$K$17),'NEGD Large Com NonWin'!B320*(Rates!$K$9+Rates!$K$14))+Rates!$K$19+SUM(Rates!$K$21:$K$27)</f>
        <v>4047.5789064481692</v>
      </c>
      <c r="D320" s="65">
        <f>IF('NEGD Large Com NonWin'!B320&gt;40,40*(Rates!$L$9+Rates!$L$14)+('NEGD Large Com NonWin'!B320-40)*(Rates!$L$9+Rates!$L$17),'NEGD Large Com NonWin'!B320*(Rates!$L$9+Rates!$L$14))+Rates!$L$19+Rates!$L$22+Rates!$L$23</f>
        <v>4067.4639064481694</v>
      </c>
      <c r="E320" s="66">
        <f t="shared" si="16"/>
        <v>19.885000000000218</v>
      </c>
      <c r="F320" s="67">
        <f t="shared" si="17"/>
        <v>4.9128134273853357E-3</v>
      </c>
      <c r="G320" s="71">
        <f>'NEGD Commercial'!AG318</f>
        <v>1</v>
      </c>
      <c r="H320" s="68">
        <f t="shared" si="18"/>
        <v>1.008471157724889E-4</v>
      </c>
      <c r="I320" s="68">
        <f t="shared" si="19"/>
        <v>0.98305768455021969</v>
      </c>
    </row>
    <row r="321" spans="2:9" x14ac:dyDescent="0.2">
      <c r="B321" s="71">
        <f>'NEGD Commercial'!AE319</f>
        <v>7079</v>
      </c>
      <c r="C321" s="65">
        <f>IF('NEGD Large Com NonWin'!B321&gt;80,80*(Rates!$K$9+Rates!$K$14)+('NEGD Large Com NonWin'!B321-80)*(Rates!$K$9+Rates!$K$17),'NEGD Large Com NonWin'!B321*(Rates!$K$9+Rates!$K$14))+Rates!$K$19+SUM(Rates!$K$21:$K$27)</f>
        <v>4081.0089070731715</v>
      </c>
      <c r="D321" s="65">
        <f>IF('NEGD Large Com NonWin'!B321&gt;40,40*(Rates!$L$9+Rates!$L$14)+('NEGD Large Com NonWin'!B321-40)*(Rates!$L$9+Rates!$L$17),'NEGD Large Com NonWin'!B321*(Rates!$L$9+Rates!$L$14))+Rates!$L$19+Rates!$L$22+Rates!$L$23</f>
        <v>4101.8659070731719</v>
      </c>
      <c r="E321" s="66">
        <f t="shared" si="16"/>
        <v>20.857000000000426</v>
      </c>
      <c r="F321" s="67">
        <f t="shared" si="17"/>
        <v>5.1107460127938565E-3</v>
      </c>
      <c r="G321" s="71">
        <f>'NEGD Commercial'!AG319</f>
        <v>1</v>
      </c>
      <c r="H321" s="68">
        <f t="shared" si="18"/>
        <v>1.008471157724889E-4</v>
      </c>
      <c r="I321" s="68">
        <f t="shared" si="19"/>
        <v>0.98315853166599221</v>
      </c>
    </row>
    <row r="322" spans="2:9" x14ac:dyDescent="0.2">
      <c r="B322" s="71">
        <f>'NEGD Commercial'!AE320</f>
        <v>7099</v>
      </c>
      <c r="C322" s="65">
        <f>IF('NEGD Large Com NonWin'!B322&gt;80,80*(Rates!$K$9+Rates!$K$14)+('NEGD Large Com NonWin'!B322-80)*(Rates!$K$9+Rates!$K$17),'NEGD Large Com NonWin'!B322*(Rates!$K$9+Rates!$K$14))+Rates!$K$19+SUM(Rates!$K$21:$K$27)</f>
        <v>4092.1522406148388</v>
      </c>
      <c r="D322" s="65">
        <f>IF('NEGD Large Com NonWin'!B322&gt;40,40*(Rates!$L$9+Rates!$L$14)+('NEGD Large Com NonWin'!B322-40)*(Rates!$L$9+Rates!$L$17),'NEGD Large Com NonWin'!B322*(Rates!$L$9+Rates!$L$14))+Rates!$L$19+Rates!$L$22+Rates!$L$23</f>
        <v>4113.3332406148393</v>
      </c>
      <c r="E322" s="66">
        <f t="shared" si="16"/>
        <v>21.181000000000495</v>
      </c>
      <c r="F322" s="67">
        <f t="shared" si="17"/>
        <v>5.1760048880337079E-3</v>
      </c>
      <c r="G322" s="71">
        <f>'NEGD Commercial'!AG320</f>
        <v>1</v>
      </c>
      <c r="H322" s="68">
        <f t="shared" si="18"/>
        <v>1.008471157724889E-4</v>
      </c>
      <c r="I322" s="68">
        <f t="shared" si="19"/>
        <v>0.98325937878176473</v>
      </c>
    </row>
    <row r="323" spans="2:9" x14ac:dyDescent="0.2">
      <c r="B323" s="71">
        <f>'NEGD Commercial'!AE321</f>
        <v>7119</v>
      </c>
      <c r="C323" s="65">
        <f>IF('NEGD Large Com NonWin'!B323&gt;80,80*(Rates!$K$9+Rates!$K$14)+('NEGD Large Com NonWin'!B323-80)*(Rates!$K$9+Rates!$K$17),'NEGD Large Com NonWin'!B323*(Rates!$K$9+Rates!$K$14))+Rates!$K$19+SUM(Rates!$K$21:$K$27)</f>
        <v>4103.2955741565056</v>
      </c>
      <c r="D323" s="65">
        <f>IF('NEGD Large Com NonWin'!B323&gt;40,40*(Rates!$L$9+Rates!$L$14)+('NEGD Large Com NonWin'!B323-40)*(Rates!$L$9+Rates!$L$17),'NEGD Large Com NonWin'!B323*(Rates!$L$9+Rates!$L$14))+Rates!$L$19+Rates!$L$22+Rates!$L$23</f>
        <v>4124.8005741565066</v>
      </c>
      <c r="E323" s="66">
        <f t="shared" si="16"/>
        <v>21.505000000001019</v>
      </c>
      <c r="F323" s="67">
        <f t="shared" si="17"/>
        <v>5.2409093157813023E-3</v>
      </c>
      <c r="G323" s="71">
        <f>'NEGD Commercial'!AG321</f>
        <v>4</v>
      </c>
      <c r="H323" s="68">
        <f t="shared" si="18"/>
        <v>4.0338846308995562E-4</v>
      </c>
      <c r="I323" s="68">
        <f t="shared" si="19"/>
        <v>0.98366276724485469</v>
      </c>
    </row>
    <row r="324" spans="2:9" x14ac:dyDescent="0.2">
      <c r="B324" s="71">
        <f>'NEGD Commercial'!AE322</f>
        <v>7139</v>
      </c>
      <c r="C324" s="65">
        <f>IF('NEGD Large Com NonWin'!B324&gt;80,80*(Rates!$K$9+Rates!$K$14)+('NEGD Large Com NonWin'!B324-80)*(Rates!$K$9+Rates!$K$17),'NEGD Large Com NonWin'!B324*(Rates!$K$9+Rates!$K$14))+Rates!$K$19+SUM(Rates!$K$21:$K$27)</f>
        <v>4114.4389076981734</v>
      </c>
      <c r="D324" s="65">
        <f>IF('NEGD Large Com NonWin'!B324&gt;40,40*(Rates!$L$9+Rates!$L$14)+('NEGD Large Com NonWin'!B324-40)*(Rates!$L$9+Rates!$L$17),'NEGD Large Com NonWin'!B324*(Rates!$L$9+Rates!$L$14))+Rates!$L$19+Rates!$L$22+Rates!$L$23</f>
        <v>4136.267907698174</v>
      </c>
      <c r="E324" s="66">
        <f t="shared" si="16"/>
        <v>21.829000000000633</v>
      </c>
      <c r="F324" s="67">
        <f t="shared" si="17"/>
        <v>5.3054621759380761E-3</v>
      </c>
      <c r="G324" s="71">
        <f>'NEGD Commercial'!AG322</f>
        <v>1</v>
      </c>
      <c r="H324" s="68">
        <f t="shared" si="18"/>
        <v>1.008471157724889E-4</v>
      </c>
      <c r="I324" s="68">
        <f t="shared" si="19"/>
        <v>0.9837636143606272</v>
      </c>
    </row>
    <row r="325" spans="2:9" x14ac:dyDescent="0.2">
      <c r="B325" s="71">
        <f>'NEGD Commercial'!AE323</f>
        <v>7159</v>
      </c>
      <c r="C325" s="65">
        <f>IF('NEGD Large Com NonWin'!B325&gt;80,80*(Rates!$K$9+Rates!$K$14)+('NEGD Large Com NonWin'!B325-80)*(Rates!$K$9+Rates!$K$17),'NEGD Large Com NonWin'!B325*(Rates!$K$9+Rates!$K$14))+Rates!$K$19+SUM(Rates!$K$21:$K$27)</f>
        <v>4125.5822412398411</v>
      </c>
      <c r="D325" s="65">
        <f>IF('NEGD Large Com NonWin'!B325&gt;40,40*(Rates!$L$9+Rates!$L$14)+('NEGD Large Com NonWin'!B325-40)*(Rates!$L$9+Rates!$L$17),'NEGD Large Com NonWin'!B325*(Rates!$L$9+Rates!$L$14))+Rates!$L$19+Rates!$L$22+Rates!$L$23</f>
        <v>4147.7352412398413</v>
      </c>
      <c r="E325" s="66">
        <f t="shared" si="16"/>
        <v>22.153000000000247</v>
      </c>
      <c r="F325" s="67">
        <f t="shared" si="17"/>
        <v>5.3696663172911841E-3</v>
      </c>
      <c r="G325" s="71">
        <f>'NEGD Commercial'!AG323</f>
        <v>1</v>
      </c>
      <c r="H325" s="68">
        <f t="shared" si="18"/>
        <v>1.008471157724889E-4</v>
      </c>
      <c r="I325" s="68">
        <f t="shared" si="19"/>
        <v>0.98386446147639972</v>
      </c>
    </row>
    <row r="326" spans="2:9" x14ac:dyDescent="0.2">
      <c r="B326" s="71">
        <f>'NEGD Commercial'!AE324</f>
        <v>7179</v>
      </c>
      <c r="C326" s="65">
        <f>IF('NEGD Large Com NonWin'!B326&gt;80,80*(Rates!$K$9+Rates!$K$14)+('NEGD Large Com NonWin'!B326-80)*(Rates!$K$9+Rates!$K$17),'NEGD Large Com NonWin'!B326*(Rates!$K$9+Rates!$K$14))+Rates!$K$19+SUM(Rates!$K$21:$K$27)</f>
        <v>4136.7255747815079</v>
      </c>
      <c r="D326" s="65">
        <f>IF('NEGD Large Com NonWin'!B326&gt;40,40*(Rates!$L$9+Rates!$L$14)+('NEGD Large Com NonWin'!B326-40)*(Rates!$L$9+Rates!$L$17),'NEGD Large Com NonWin'!B326*(Rates!$L$9+Rates!$L$14))+Rates!$L$19+Rates!$L$22+Rates!$L$23</f>
        <v>4159.2025747815087</v>
      </c>
      <c r="E326" s="66">
        <f t="shared" si="16"/>
        <v>22.477000000000771</v>
      </c>
      <c r="F326" s="67">
        <f t="shared" si="17"/>
        <v>5.4335245579320195E-3</v>
      </c>
      <c r="G326" s="71">
        <f>'NEGD Commercial'!AG324</f>
        <v>1</v>
      </c>
      <c r="H326" s="68">
        <f t="shared" si="18"/>
        <v>1.008471157724889E-4</v>
      </c>
      <c r="I326" s="68">
        <f t="shared" si="19"/>
        <v>0.98396530859217224</v>
      </c>
    </row>
    <row r="327" spans="2:9" x14ac:dyDescent="0.2">
      <c r="B327" s="71">
        <f>'NEGD Commercial'!AE325</f>
        <v>7239</v>
      </c>
      <c r="C327" s="65">
        <f>IF('NEGD Large Com NonWin'!B327&gt;80,80*(Rates!$K$9+Rates!$K$14)+('NEGD Large Com NonWin'!B327-80)*(Rates!$K$9+Rates!$K$17),'NEGD Large Com NonWin'!B327*(Rates!$K$9+Rates!$K$14))+Rates!$K$19+SUM(Rates!$K$21:$K$27)</f>
        <v>4170.1555754065103</v>
      </c>
      <c r="D327" s="65">
        <f>IF('NEGD Large Com NonWin'!B327&gt;40,40*(Rates!$L$9+Rates!$L$14)+('NEGD Large Com NonWin'!B327-40)*(Rates!$L$9+Rates!$L$17),'NEGD Large Com NonWin'!B327*(Rates!$L$9+Rates!$L$14))+Rates!$L$19+Rates!$L$22+Rates!$L$23</f>
        <v>4193.6045754065117</v>
      </c>
      <c r="E327" s="66">
        <f t="shared" ref="E327:E390" si="20">D327-C327</f>
        <v>23.449000000001433</v>
      </c>
      <c r="F327" s="67">
        <f t="shared" ref="F327:F390" si="21">E327/C327</f>
        <v>5.6230516046671961E-3</v>
      </c>
      <c r="G327" s="71">
        <f>'NEGD Commercial'!AG325</f>
        <v>1</v>
      </c>
      <c r="H327" s="68">
        <f t="shared" ref="H327:H390" si="22">G327/SUM($G$6:$G$463)</f>
        <v>1.008471157724889E-4</v>
      </c>
      <c r="I327" s="68">
        <f t="shared" si="19"/>
        <v>0.98406615570794476</v>
      </c>
    </row>
    <row r="328" spans="2:9" x14ac:dyDescent="0.2">
      <c r="B328" s="71">
        <f>'NEGD Commercial'!AE326</f>
        <v>7259</v>
      </c>
      <c r="C328" s="65">
        <f>IF('NEGD Large Com NonWin'!B328&gt;80,80*(Rates!$K$9+Rates!$K$14)+('NEGD Large Com NonWin'!B328-80)*(Rates!$K$9+Rates!$K$17),'NEGD Large Com NonWin'!B328*(Rates!$K$9+Rates!$K$14))+Rates!$K$19+SUM(Rates!$K$21:$K$27)</f>
        <v>4181.2989089481771</v>
      </c>
      <c r="D328" s="65">
        <f>IF('NEGD Large Com NonWin'!B328&gt;40,40*(Rates!$L$9+Rates!$L$14)+('NEGD Large Com NonWin'!B328-40)*(Rates!$L$9+Rates!$L$17),'NEGD Large Com NonWin'!B328*(Rates!$L$9+Rates!$L$14))+Rates!$L$19+Rates!$L$22+Rates!$L$23</f>
        <v>4205.071908948179</v>
      </c>
      <c r="E328" s="66">
        <f t="shared" si="20"/>
        <v>23.773000000001957</v>
      </c>
      <c r="F328" s="67">
        <f t="shared" si="21"/>
        <v>5.6855538237475956E-3</v>
      </c>
      <c r="G328" s="71">
        <f>'NEGD Commercial'!AG326</f>
        <v>2</v>
      </c>
      <c r="H328" s="68">
        <f t="shared" si="22"/>
        <v>2.0169423154497781E-4</v>
      </c>
      <c r="I328" s="68">
        <f t="shared" ref="I328:I391" si="23">H328+I327</f>
        <v>0.98426784993948968</v>
      </c>
    </row>
    <row r="329" spans="2:9" x14ac:dyDescent="0.2">
      <c r="B329" s="71">
        <f>'NEGD Commercial'!AE327</f>
        <v>7279</v>
      </c>
      <c r="C329" s="65">
        <f>IF('NEGD Large Com NonWin'!B329&gt;80,80*(Rates!$K$9+Rates!$K$14)+('NEGD Large Com NonWin'!B329-80)*(Rates!$K$9+Rates!$K$17),'NEGD Large Com NonWin'!B329*(Rates!$K$9+Rates!$K$14))+Rates!$K$19+SUM(Rates!$K$21:$K$27)</f>
        <v>4192.4422424898448</v>
      </c>
      <c r="D329" s="65">
        <f>IF('NEGD Large Com NonWin'!B329&gt;40,40*(Rates!$L$9+Rates!$L$14)+('NEGD Large Com NonWin'!B329-40)*(Rates!$L$9+Rates!$L$17),'NEGD Large Com NonWin'!B329*(Rates!$L$9+Rates!$L$14))+Rates!$L$19+Rates!$L$22+Rates!$L$23</f>
        <v>4216.5392424898464</v>
      </c>
      <c r="E329" s="66">
        <f t="shared" si="20"/>
        <v>24.097000000001572</v>
      </c>
      <c r="F329" s="67">
        <f t="shared" si="21"/>
        <v>5.7477237863366795E-3</v>
      </c>
      <c r="G329" s="71">
        <f>'NEGD Commercial'!AG327</f>
        <v>1</v>
      </c>
      <c r="H329" s="68">
        <f t="shared" si="22"/>
        <v>1.008471157724889E-4</v>
      </c>
      <c r="I329" s="68">
        <f t="shared" si="23"/>
        <v>0.9843686970552622</v>
      </c>
    </row>
    <row r="330" spans="2:9" x14ac:dyDescent="0.2">
      <c r="B330" s="71">
        <f>'NEGD Commercial'!AE328</f>
        <v>7339</v>
      </c>
      <c r="C330" s="65">
        <f>IF('NEGD Large Com NonWin'!B330&gt;80,80*(Rates!$K$9+Rates!$K$14)+('NEGD Large Com NonWin'!B330-80)*(Rates!$K$9+Rates!$K$17),'NEGD Large Com NonWin'!B330*(Rates!$K$9+Rates!$K$14))+Rates!$K$19+SUM(Rates!$K$21:$K$27)</f>
        <v>4225.8722431148472</v>
      </c>
      <c r="D330" s="65">
        <f>IF('NEGD Large Com NonWin'!B330&gt;40,40*(Rates!$L$9+Rates!$L$14)+('NEGD Large Com NonWin'!B330-40)*(Rates!$L$9+Rates!$L$17),'NEGD Large Com NonWin'!B330*(Rates!$L$9+Rates!$L$14))+Rates!$L$19+Rates!$L$22+Rates!$L$23</f>
        <v>4250.9412431148485</v>
      </c>
      <c r="E330" s="66">
        <f t="shared" si="20"/>
        <v>25.069000000001324</v>
      </c>
      <c r="F330" s="67">
        <f t="shared" si="21"/>
        <v>5.9322664192808681E-3</v>
      </c>
      <c r="G330" s="71">
        <f>'NEGD Commercial'!AG328</f>
        <v>1</v>
      </c>
      <c r="H330" s="68">
        <f t="shared" si="22"/>
        <v>1.008471157724889E-4</v>
      </c>
      <c r="I330" s="68">
        <f t="shared" si="23"/>
        <v>0.98446954417103472</v>
      </c>
    </row>
    <row r="331" spans="2:9" x14ac:dyDescent="0.2">
      <c r="B331" s="71">
        <f>'NEGD Commercial'!AE329</f>
        <v>7359</v>
      </c>
      <c r="C331" s="65">
        <f>IF('NEGD Large Com NonWin'!B331&gt;80,80*(Rates!$K$9+Rates!$K$14)+('NEGD Large Com NonWin'!B331-80)*(Rates!$K$9+Rates!$K$17),'NEGD Large Com NonWin'!B331*(Rates!$K$9+Rates!$K$14))+Rates!$K$19+SUM(Rates!$K$21:$K$27)</f>
        <v>4237.015576656514</v>
      </c>
      <c r="D331" s="65">
        <f>IF('NEGD Large Com NonWin'!B331&gt;40,40*(Rates!$L$9+Rates!$L$14)+('NEGD Large Com NonWin'!B331-40)*(Rates!$L$9+Rates!$L$17),'NEGD Large Com NonWin'!B331*(Rates!$L$9+Rates!$L$14))+Rates!$L$19+Rates!$L$22+Rates!$L$23</f>
        <v>4262.4085766565158</v>
      </c>
      <c r="E331" s="66">
        <f t="shared" si="20"/>
        <v>25.393000000001848</v>
      </c>
      <c r="F331" s="67">
        <f t="shared" si="21"/>
        <v>5.9931335017748052E-3</v>
      </c>
      <c r="G331" s="71">
        <f>'NEGD Commercial'!AG329</f>
        <v>1</v>
      </c>
      <c r="H331" s="68">
        <f t="shared" si="22"/>
        <v>1.008471157724889E-4</v>
      </c>
      <c r="I331" s="68">
        <f t="shared" si="23"/>
        <v>0.98457039128680723</v>
      </c>
    </row>
    <row r="332" spans="2:9" x14ac:dyDescent="0.2">
      <c r="B332" s="71">
        <f>'NEGD Commercial'!AE330</f>
        <v>7419</v>
      </c>
      <c r="C332" s="65">
        <f>IF('NEGD Large Com NonWin'!B332&gt;80,80*(Rates!$K$9+Rates!$K$14)+('NEGD Large Com NonWin'!B332-80)*(Rates!$K$9+Rates!$K$17),'NEGD Large Com NonWin'!B332*(Rates!$K$9+Rates!$K$14))+Rates!$K$19+SUM(Rates!$K$21:$K$27)</f>
        <v>4270.4455772815163</v>
      </c>
      <c r="D332" s="65">
        <f>IF('NEGD Large Com NonWin'!B332&gt;40,40*(Rates!$L$9+Rates!$L$14)+('NEGD Large Com NonWin'!B332-40)*(Rates!$L$9+Rates!$L$17),'NEGD Large Com NonWin'!B332*(Rates!$L$9+Rates!$L$14))+Rates!$L$19+Rates!$L$22+Rates!$L$23</f>
        <v>4296.8105772815179</v>
      </c>
      <c r="E332" s="66">
        <f t="shared" si="20"/>
        <v>26.365000000001601</v>
      </c>
      <c r="F332" s="67">
        <f t="shared" si="21"/>
        <v>6.1738288248565044E-3</v>
      </c>
      <c r="G332" s="71">
        <f>'NEGD Commercial'!AG330</f>
        <v>2</v>
      </c>
      <c r="H332" s="68">
        <f t="shared" si="22"/>
        <v>2.0169423154497781E-4</v>
      </c>
      <c r="I332" s="68">
        <f t="shared" si="23"/>
        <v>0.98477208551835216</v>
      </c>
    </row>
    <row r="333" spans="2:9" x14ac:dyDescent="0.2">
      <c r="B333" s="71">
        <f>'NEGD Commercial'!AE331</f>
        <v>7439</v>
      </c>
      <c r="C333" s="65">
        <f>IF('NEGD Large Com NonWin'!B333&gt;80,80*(Rates!$K$9+Rates!$K$14)+('NEGD Large Com NonWin'!B333-80)*(Rates!$K$9+Rates!$K$17),'NEGD Large Com NonWin'!B333*(Rates!$K$9+Rates!$K$14))+Rates!$K$19+SUM(Rates!$K$21:$K$27)</f>
        <v>4281.5889108231841</v>
      </c>
      <c r="D333" s="65">
        <f>IF('NEGD Large Com NonWin'!B333&gt;40,40*(Rates!$L$9+Rates!$L$14)+('NEGD Large Com NonWin'!B333-40)*(Rates!$L$9+Rates!$L$17),'NEGD Large Com NonWin'!B333*(Rates!$L$9+Rates!$L$14))+Rates!$L$19+Rates!$L$22+Rates!$L$23</f>
        <v>4308.2779108231853</v>
      </c>
      <c r="E333" s="66">
        <f t="shared" si="20"/>
        <v>26.689000000001215</v>
      </c>
      <c r="F333" s="67">
        <f t="shared" si="21"/>
        <v>6.2334335584006244E-3</v>
      </c>
      <c r="G333" s="71">
        <f>'NEGD Commercial'!AG331</f>
        <v>1</v>
      </c>
      <c r="H333" s="68">
        <f t="shared" si="22"/>
        <v>1.008471157724889E-4</v>
      </c>
      <c r="I333" s="68">
        <f t="shared" si="23"/>
        <v>0.98487293263412468</v>
      </c>
    </row>
    <row r="334" spans="2:9" x14ac:dyDescent="0.2">
      <c r="B334" s="71">
        <f>'NEGD Commercial'!AE332</f>
        <v>7519</v>
      </c>
      <c r="C334" s="65">
        <f>IF('NEGD Large Com NonWin'!B334&gt;80,80*(Rates!$K$9+Rates!$K$14)+('NEGD Large Com NonWin'!B334-80)*(Rates!$K$9+Rates!$K$17),'NEGD Large Com NonWin'!B334*(Rates!$K$9+Rates!$K$14))+Rates!$K$19+SUM(Rates!$K$21:$K$27)</f>
        <v>4326.1622449898532</v>
      </c>
      <c r="D334" s="65">
        <f>IF('NEGD Large Com NonWin'!B334&gt;40,40*(Rates!$L$9+Rates!$L$14)+('NEGD Large Com NonWin'!B334-40)*(Rates!$L$9+Rates!$L$17),'NEGD Large Com NonWin'!B334*(Rates!$L$9+Rates!$L$14))+Rates!$L$19+Rates!$L$22+Rates!$L$23</f>
        <v>4354.1472449898547</v>
      </c>
      <c r="E334" s="66">
        <f t="shared" si="20"/>
        <v>27.985000000001492</v>
      </c>
      <c r="F334" s="67">
        <f t="shared" si="21"/>
        <v>6.4687818937930585E-3</v>
      </c>
      <c r="G334" s="71">
        <f>'NEGD Commercial'!AG332</f>
        <v>1</v>
      </c>
      <c r="H334" s="68">
        <f t="shared" si="22"/>
        <v>1.008471157724889E-4</v>
      </c>
      <c r="I334" s="68">
        <f t="shared" si="23"/>
        <v>0.98497377974989719</v>
      </c>
    </row>
    <row r="335" spans="2:9" x14ac:dyDescent="0.2">
      <c r="B335" s="71">
        <f>'NEGD Commercial'!AE333</f>
        <v>7539</v>
      </c>
      <c r="C335" s="65">
        <f>IF('NEGD Large Com NonWin'!B335&gt;80,80*(Rates!$K$9+Rates!$K$14)+('NEGD Large Com NonWin'!B335-80)*(Rates!$K$9+Rates!$K$17),'NEGD Large Com NonWin'!B335*(Rates!$K$9+Rates!$K$14))+Rates!$K$19+SUM(Rates!$K$21:$K$27)</f>
        <v>4337.305578531521</v>
      </c>
      <c r="D335" s="65">
        <f>IF('NEGD Large Com NonWin'!B335&gt;40,40*(Rates!$L$9+Rates!$L$14)+('NEGD Large Com NonWin'!B335-40)*(Rates!$L$9+Rates!$L$17),'NEGD Large Com NonWin'!B335*(Rates!$L$9+Rates!$L$14))+Rates!$L$19+Rates!$L$22+Rates!$L$23</f>
        <v>4365.6145785315221</v>
      </c>
      <c r="E335" s="66">
        <f t="shared" si="20"/>
        <v>28.309000000001106</v>
      </c>
      <c r="F335" s="67">
        <f t="shared" si="21"/>
        <v>6.5268631613421314E-3</v>
      </c>
      <c r="G335" s="71">
        <f>'NEGD Commercial'!AG333</f>
        <v>1</v>
      </c>
      <c r="H335" s="68">
        <f t="shared" si="22"/>
        <v>1.008471157724889E-4</v>
      </c>
      <c r="I335" s="68">
        <f t="shared" si="23"/>
        <v>0.98507462686566971</v>
      </c>
    </row>
    <row r="336" spans="2:9" x14ac:dyDescent="0.2">
      <c r="B336" s="71">
        <f>'NEGD Commercial'!AE334</f>
        <v>7559</v>
      </c>
      <c r="C336" s="65">
        <f>IF('NEGD Large Com NonWin'!B336&gt;80,80*(Rates!$K$9+Rates!$K$14)+('NEGD Large Com NonWin'!B336-80)*(Rates!$K$9+Rates!$K$17),'NEGD Large Com NonWin'!B336*(Rates!$K$9+Rates!$K$14))+Rates!$K$19+SUM(Rates!$K$21:$K$27)</f>
        <v>4348.4489120731887</v>
      </c>
      <c r="D336" s="65">
        <f>IF('NEGD Large Com NonWin'!B336&gt;40,40*(Rates!$L$9+Rates!$L$14)+('NEGD Large Com NonWin'!B336-40)*(Rates!$L$9+Rates!$L$17),'NEGD Large Com NonWin'!B336*(Rates!$L$9+Rates!$L$14))+Rates!$L$19+Rates!$L$22+Rates!$L$23</f>
        <v>4377.0819120731894</v>
      </c>
      <c r="E336" s="66">
        <f t="shared" si="20"/>
        <v>28.63300000000072</v>
      </c>
      <c r="F336" s="67">
        <f t="shared" si="21"/>
        <v>6.5846467508225833E-3</v>
      </c>
      <c r="G336" s="71">
        <f>'NEGD Commercial'!AG334</f>
        <v>1</v>
      </c>
      <c r="H336" s="68">
        <f t="shared" si="22"/>
        <v>1.008471157724889E-4</v>
      </c>
      <c r="I336" s="68">
        <f t="shared" si="23"/>
        <v>0.98517547398144223</v>
      </c>
    </row>
    <row r="337" spans="2:9" x14ac:dyDescent="0.2">
      <c r="B337" s="71">
        <f>'NEGD Commercial'!AE335</f>
        <v>7599</v>
      </c>
      <c r="C337" s="65">
        <f>IF('NEGD Large Com NonWin'!B337&gt;80,80*(Rates!$K$9+Rates!$K$14)+('NEGD Large Com NonWin'!B337-80)*(Rates!$K$9+Rates!$K$17),'NEGD Large Com NonWin'!B337*(Rates!$K$9+Rates!$K$14))+Rates!$K$19+SUM(Rates!$K$21:$K$27)</f>
        <v>4370.7355791565233</v>
      </c>
      <c r="D337" s="65">
        <f>IF('NEGD Large Com NonWin'!B337&gt;40,40*(Rates!$L$9+Rates!$L$14)+('NEGD Large Com NonWin'!B337-40)*(Rates!$L$9+Rates!$L$17),'NEGD Large Com NonWin'!B337*(Rates!$L$9+Rates!$L$14))+Rates!$L$19+Rates!$L$22+Rates!$L$23</f>
        <v>4400.0165791565241</v>
      </c>
      <c r="E337" s="66">
        <f t="shared" si="20"/>
        <v>29.281000000000859</v>
      </c>
      <c r="F337" s="67">
        <f t="shared" si="21"/>
        <v>6.6993300028576853E-3</v>
      </c>
      <c r="G337" s="71">
        <f>'NEGD Commercial'!AG335</f>
        <v>2</v>
      </c>
      <c r="H337" s="68">
        <f t="shared" si="22"/>
        <v>2.0169423154497781E-4</v>
      </c>
      <c r="I337" s="68">
        <f t="shared" si="23"/>
        <v>0.98537716821298715</v>
      </c>
    </row>
    <row r="338" spans="2:9" x14ac:dyDescent="0.2">
      <c r="B338" s="71">
        <f>'NEGD Commercial'!AE336</f>
        <v>7619</v>
      </c>
      <c r="C338" s="65">
        <f>IF('NEGD Large Com NonWin'!B338&gt;80,80*(Rates!$K$9+Rates!$K$14)+('NEGD Large Com NonWin'!B338-80)*(Rates!$K$9+Rates!$K$17),'NEGD Large Com NonWin'!B338*(Rates!$K$9+Rates!$K$14))+Rates!$K$19+SUM(Rates!$K$21:$K$27)</f>
        <v>4381.8789126981901</v>
      </c>
      <c r="D338" s="65">
        <f>IF('NEGD Large Com NonWin'!B338&gt;40,40*(Rates!$L$9+Rates!$L$14)+('NEGD Large Com NonWin'!B338-40)*(Rates!$L$9+Rates!$L$17),'NEGD Large Com NonWin'!B338*(Rates!$L$9+Rates!$L$14))+Rates!$L$19+Rates!$L$22+Rates!$L$23</f>
        <v>4411.4839126981915</v>
      </c>
      <c r="E338" s="66">
        <f t="shared" si="20"/>
        <v>29.605000000001382</v>
      </c>
      <c r="F338" s="67">
        <f t="shared" si="21"/>
        <v>6.7562341611516093E-3</v>
      </c>
      <c r="G338" s="71">
        <f>'NEGD Commercial'!AG336</f>
        <v>1</v>
      </c>
      <c r="H338" s="68">
        <f t="shared" si="22"/>
        <v>1.008471157724889E-4</v>
      </c>
      <c r="I338" s="68">
        <f t="shared" si="23"/>
        <v>0.98547801532875967</v>
      </c>
    </row>
    <row r="339" spans="2:9" x14ac:dyDescent="0.2">
      <c r="B339" s="71">
        <f>'NEGD Commercial'!AE337</f>
        <v>7719</v>
      </c>
      <c r="C339" s="65">
        <f>IF('NEGD Large Com NonWin'!B339&gt;80,80*(Rates!$K$9+Rates!$K$14)+('NEGD Large Com NonWin'!B339-80)*(Rates!$K$9+Rates!$K$17),'NEGD Large Com NonWin'!B339*(Rates!$K$9+Rates!$K$14))+Rates!$K$19+SUM(Rates!$K$21:$K$27)</f>
        <v>4437.595580406527</v>
      </c>
      <c r="D339" s="65">
        <f>IF('NEGD Large Com NonWin'!B339&gt;40,40*(Rates!$L$9+Rates!$L$14)+('NEGD Large Com NonWin'!B339-40)*(Rates!$L$9+Rates!$L$17),'NEGD Large Com NonWin'!B339*(Rates!$L$9+Rates!$L$14))+Rates!$L$19+Rates!$L$22+Rates!$L$23</f>
        <v>4468.8205804065283</v>
      </c>
      <c r="E339" s="66">
        <f t="shared" si="20"/>
        <v>31.225000000001273</v>
      </c>
      <c r="F339" s="67">
        <f t="shared" si="21"/>
        <v>7.0364681580877093E-3</v>
      </c>
      <c r="G339" s="71">
        <f>'NEGD Commercial'!AG337</f>
        <v>3</v>
      </c>
      <c r="H339" s="68">
        <f t="shared" si="22"/>
        <v>3.025413473174667E-4</v>
      </c>
      <c r="I339" s="68">
        <f t="shared" si="23"/>
        <v>0.98578055667607711</v>
      </c>
    </row>
    <row r="340" spans="2:9" x14ac:dyDescent="0.2">
      <c r="B340" s="71">
        <f>'NEGD Commercial'!AE338</f>
        <v>7759</v>
      </c>
      <c r="C340" s="65">
        <f>IF('NEGD Large Com NonWin'!B340&gt;80,80*(Rates!$K$9+Rates!$K$14)+('NEGD Large Com NonWin'!B340-80)*(Rates!$K$9+Rates!$K$17),'NEGD Large Com NonWin'!B340*(Rates!$K$9+Rates!$K$14))+Rates!$K$19+SUM(Rates!$K$21:$K$27)</f>
        <v>4459.8822474898625</v>
      </c>
      <c r="D340" s="65">
        <f>IF('NEGD Large Com NonWin'!B340&gt;40,40*(Rates!$L$9+Rates!$L$14)+('NEGD Large Com NonWin'!B340-40)*(Rates!$L$9+Rates!$L$17),'NEGD Large Com NonWin'!B340*(Rates!$L$9+Rates!$L$14))+Rates!$L$19+Rates!$L$22+Rates!$L$23</f>
        <v>4491.755247489863</v>
      </c>
      <c r="E340" s="66">
        <f t="shared" si="20"/>
        <v>31.873000000000502</v>
      </c>
      <c r="F340" s="67">
        <f t="shared" si="21"/>
        <v>7.1466012399631074E-3</v>
      </c>
      <c r="G340" s="71">
        <f>'NEGD Commercial'!AG338</f>
        <v>1</v>
      </c>
      <c r="H340" s="68">
        <f t="shared" si="22"/>
        <v>1.008471157724889E-4</v>
      </c>
      <c r="I340" s="68">
        <f t="shared" si="23"/>
        <v>0.98588140379184963</v>
      </c>
    </row>
    <row r="341" spans="2:9" x14ac:dyDescent="0.2">
      <c r="B341" s="71">
        <f>'NEGD Commercial'!AE339</f>
        <v>7799</v>
      </c>
      <c r="C341" s="65">
        <f>IF('NEGD Large Com NonWin'!B341&gt;80,80*(Rates!$K$9+Rates!$K$14)+('NEGD Large Com NonWin'!B341-80)*(Rates!$K$9+Rates!$K$17),'NEGD Large Com NonWin'!B341*(Rates!$K$9+Rates!$K$14))+Rates!$K$19+SUM(Rates!$K$21:$K$27)</f>
        <v>4482.1689145731971</v>
      </c>
      <c r="D341" s="65">
        <f>IF('NEGD Large Com NonWin'!B341&gt;40,40*(Rates!$L$9+Rates!$L$14)+('NEGD Large Com NonWin'!B341-40)*(Rates!$L$9+Rates!$L$17),'NEGD Large Com NonWin'!B341*(Rates!$L$9+Rates!$L$14))+Rates!$L$19+Rates!$L$22+Rates!$L$23</f>
        <v>4514.6899145731977</v>
      </c>
      <c r="E341" s="66">
        <f t="shared" si="20"/>
        <v>32.52100000000064</v>
      </c>
      <c r="F341" s="67">
        <f t="shared" si="21"/>
        <v>7.2556390934448685E-3</v>
      </c>
      <c r="G341" s="71">
        <f>'NEGD Commercial'!AG339</f>
        <v>1</v>
      </c>
      <c r="H341" s="68">
        <f t="shared" si="22"/>
        <v>1.008471157724889E-4</v>
      </c>
      <c r="I341" s="68">
        <f t="shared" si="23"/>
        <v>0.98598225090762215</v>
      </c>
    </row>
    <row r="342" spans="2:9" x14ac:dyDescent="0.2">
      <c r="B342" s="71">
        <f>'NEGD Commercial'!AE340</f>
        <v>7819</v>
      </c>
      <c r="C342" s="65">
        <f>IF('NEGD Large Com NonWin'!B342&gt;80,80*(Rates!$K$9+Rates!$K$14)+('NEGD Large Com NonWin'!B342-80)*(Rates!$K$9+Rates!$K$17),'NEGD Large Com NonWin'!B342*(Rates!$K$9+Rates!$K$14))+Rates!$K$19+SUM(Rates!$K$21:$K$27)</f>
        <v>4493.3122481148639</v>
      </c>
      <c r="D342" s="65">
        <f>IF('NEGD Large Com NonWin'!B342&gt;40,40*(Rates!$L$9+Rates!$L$14)+('NEGD Large Com NonWin'!B342-40)*(Rates!$L$9+Rates!$L$17),'NEGD Large Com NonWin'!B342*(Rates!$L$9+Rates!$L$14))+Rates!$L$19+Rates!$L$22+Rates!$L$23</f>
        <v>4526.157248114866</v>
      </c>
      <c r="E342" s="66">
        <f t="shared" si="20"/>
        <v>32.845000000002074</v>
      </c>
      <c r="F342" s="67">
        <f t="shared" si="21"/>
        <v>7.30975240231345E-3</v>
      </c>
      <c r="G342" s="71">
        <f>'NEGD Commercial'!AG340</f>
        <v>1</v>
      </c>
      <c r="H342" s="68">
        <f t="shared" si="22"/>
        <v>1.008471157724889E-4</v>
      </c>
      <c r="I342" s="68">
        <f t="shared" si="23"/>
        <v>0.98608309802339467</v>
      </c>
    </row>
    <row r="343" spans="2:9" x14ac:dyDescent="0.2">
      <c r="B343" s="71">
        <f>'NEGD Commercial'!AE341</f>
        <v>7859</v>
      </c>
      <c r="C343" s="65">
        <f>IF('NEGD Large Com NonWin'!B343&gt;80,80*(Rates!$K$9+Rates!$K$14)+('NEGD Large Com NonWin'!B343-80)*(Rates!$K$9+Rates!$K$17),'NEGD Large Com NonWin'!B343*(Rates!$K$9+Rates!$K$14))+Rates!$K$19+SUM(Rates!$K$21:$K$27)</f>
        <v>4515.5989151981994</v>
      </c>
      <c r="D343" s="65">
        <f>IF('NEGD Large Com NonWin'!B343&gt;40,40*(Rates!$L$9+Rates!$L$14)+('NEGD Large Com NonWin'!B343-40)*(Rates!$L$9+Rates!$L$17),'NEGD Large Com NonWin'!B343*(Rates!$L$9+Rates!$L$14))+Rates!$L$19+Rates!$L$22+Rates!$L$23</f>
        <v>4549.0919151982007</v>
      </c>
      <c r="E343" s="66">
        <f t="shared" si="20"/>
        <v>33.493000000001302</v>
      </c>
      <c r="F343" s="67">
        <f t="shared" si="21"/>
        <v>7.4171777939075938E-3</v>
      </c>
      <c r="G343" s="71">
        <f>'NEGD Commercial'!AG341</f>
        <v>1</v>
      </c>
      <c r="H343" s="68">
        <f t="shared" si="22"/>
        <v>1.008471157724889E-4</v>
      </c>
      <c r="I343" s="68">
        <f t="shared" si="23"/>
        <v>0.98618394513916718</v>
      </c>
    </row>
    <row r="344" spans="2:9" x14ac:dyDescent="0.2">
      <c r="B344" s="71">
        <f>'NEGD Commercial'!AE342</f>
        <v>7879</v>
      </c>
      <c r="C344" s="65">
        <f>IF('NEGD Large Com NonWin'!B344&gt;80,80*(Rates!$K$9+Rates!$K$14)+('NEGD Large Com NonWin'!B344-80)*(Rates!$K$9+Rates!$K$17),'NEGD Large Com NonWin'!B344*(Rates!$K$9+Rates!$K$14))+Rates!$K$19+SUM(Rates!$K$21:$K$27)</f>
        <v>4526.7422487398662</v>
      </c>
      <c r="D344" s="65">
        <f>IF('NEGD Large Com NonWin'!B344&gt;40,40*(Rates!$L$9+Rates!$L$14)+('NEGD Large Com NonWin'!B344-40)*(Rates!$L$9+Rates!$L$17),'NEGD Large Com NonWin'!B344*(Rates!$L$9+Rates!$L$14))+Rates!$L$19+Rates!$L$22+Rates!$L$23</f>
        <v>4560.5592487398681</v>
      </c>
      <c r="E344" s="66">
        <f t="shared" si="20"/>
        <v>33.817000000001826</v>
      </c>
      <c r="F344" s="67">
        <f t="shared" si="21"/>
        <v>7.4704938213382144E-3</v>
      </c>
      <c r="G344" s="71">
        <f>'NEGD Commercial'!AG342</f>
        <v>1</v>
      </c>
      <c r="H344" s="68">
        <f t="shared" si="22"/>
        <v>1.008471157724889E-4</v>
      </c>
      <c r="I344" s="68">
        <f t="shared" si="23"/>
        <v>0.9862847922549397</v>
      </c>
    </row>
    <row r="345" spans="2:9" x14ac:dyDescent="0.2">
      <c r="B345" s="71">
        <f>'NEGD Commercial'!AE343</f>
        <v>7899</v>
      </c>
      <c r="C345" s="65">
        <f>IF('NEGD Large Com NonWin'!B345&gt;80,80*(Rates!$K$9+Rates!$K$14)+('NEGD Large Com NonWin'!B345-80)*(Rates!$K$9+Rates!$K$17),'NEGD Large Com NonWin'!B345*(Rates!$K$9+Rates!$K$14))+Rates!$K$19+SUM(Rates!$K$21:$K$27)</f>
        <v>4537.885582281534</v>
      </c>
      <c r="D345" s="65">
        <f>IF('NEGD Large Com NonWin'!B345&gt;40,40*(Rates!$L$9+Rates!$L$14)+('NEGD Large Com NonWin'!B345-40)*(Rates!$L$9+Rates!$L$17),'NEGD Large Com NonWin'!B345*(Rates!$L$9+Rates!$L$14))+Rates!$L$19+Rates!$L$22+Rates!$L$23</f>
        <v>4572.0265822815354</v>
      </c>
      <c r="E345" s="66">
        <f t="shared" si="20"/>
        <v>34.141000000001441</v>
      </c>
      <c r="F345" s="67">
        <f t="shared" si="21"/>
        <v>7.5235480007048152E-3</v>
      </c>
      <c r="G345" s="71">
        <f>'NEGD Commercial'!AG343</f>
        <v>2</v>
      </c>
      <c r="H345" s="68">
        <f t="shared" si="22"/>
        <v>2.0169423154497781E-4</v>
      </c>
      <c r="I345" s="68">
        <f t="shared" si="23"/>
        <v>0.98648648648648463</v>
      </c>
    </row>
    <row r="346" spans="2:9" x14ac:dyDescent="0.2">
      <c r="B346" s="71">
        <f>'NEGD Commercial'!AE344</f>
        <v>8079</v>
      </c>
      <c r="C346" s="65">
        <f>IF('NEGD Large Com NonWin'!B346&gt;80,80*(Rates!$K$9+Rates!$K$14)+('NEGD Large Com NonWin'!B346-80)*(Rates!$K$9+Rates!$K$17),'NEGD Large Com NonWin'!B346*(Rates!$K$9+Rates!$K$14))+Rates!$K$19+SUM(Rates!$K$21:$K$27)</f>
        <v>4638.17558415654</v>
      </c>
      <c r="D346" s="65">
        <f>IF('NEGD Large Com NonWin'!B346&gt;40,40*(Rates!$L$9+Rates!$L$14)+('NEGD Large Com NonWin'!B346-40)*(Rates!$L$9+Rates!$L$17),'NEGD Large Com NonWin'!B346*(Rates!$L$9+Rates!$L$14))+Rates!$L$19+Rates!$L$22+Rates!$L$23</f>
        <v>4675.2325841565416</v>
      </c>
      <c r="E346" s="66">
        <f t="shared" si="20"/>
        <v>37.057000000001608</v>
      </c>
      <c r="F346" s="67">
        <f t="shared" si="21"/>
        <v>7.9895638549312246E-3</v>
      </c>
      <c r="G346" s="71">
        <f>'NEGD Commercial'!AG344</f>
        <v>1</v>
      </c>
      <c r="H346" s="68">
        <f t="shared" si="22"/>
        <v>1.008471157724889E-4</v>
      </c>
      <c r="I346" s="68">
        <f t="shared" si="23"/>
        <v>0.98658733360225714</v>
      </c>
    </row>
    <row r="347" spans="2:9" x14ac:dyDescent="0.2">
      <c r="B347" s="71">
        <f>'NEGD Commercial'!AE345</f>
        <v>8099</v>
      </c>
      <c r="C347" s="65">
        <f>IF('NEGD Large Com NonWin'!B347&gt;80,80*(Rates!$K$9+Rates!$K$14)+('NEGD Large Com NonWin'!B347-80)*(Rates!$K$9+Rates!$K$17),'NEGD Large Com NonWin'!B347*(Rates!$K$9+Rates!$K$14))+Rates!$K$19+SUM(Rates!$K$21:$K$27)</f>
        <v>4649.3189176982078</v>
      </c>
      <c r="D347" s="65">
        <f>IF('NEGD Large Com NonWin'!B347&gt;40,40*(Rates!$L$9+Rates!$L$14)+('NEGD Large Com NonWin'!B347-40)*(Rates!$L$9+Rates!$L$17),'NEGD Large Com NonWin'!B347*(Rates!$L$9+Rates!$L$14))+Rates!$L$19+Rates!$L$22+Rates!$L$23</f>
        <v>4686.699917698209</v>
      </c>
      <c r="E347" s="66">
        <f t="shared" si="20"/>
        <v>37.381000000001222</v>
      </c>
      <c r="F347" s="67">
        <f t="shared" si="21"/>
        <v>8.0401023594457721E-3</v>
      </c>
      <c r="G347" s="71">
        <f>'NEGD Commercial'!AG345</f>
        <v>1</v>
      </c>
      <c r="H347" s="68">
        <f t="shared" si="22"/>
        <v>1.008471157724889E-4</v>
      </c>
      <c r="I347" s="68">
        <f t="shared" si="23"/>
        <v>0.98668818071802966</v>
      </c>
    </row>
    <row r="348" spans="2:9" x14ac:dyDescent="0.2">
      <c r="B348" s="71">
        <f>'NEGD Commercial'!AE346</f>
        <v>8159</v>
      </c>
      <c r="C348" s="65">
        <f>IF('NEGD Large Com NonWin'!B348&gt;80,80*(Rates!$K$9+Rates!$K$14)+('NEGD Large Com NonWin'!B348-80)*(Rates!$K$9+Rates!$K$17),'NEGD Large Com NonWin'!B348*(Rates!$K$9+Rates!$K$14))+Rates!$K$19+SUM(Rates!$K$21:$K$27)</f>
        <v>4682.7489183232101</v>
      </c>
      <c r="D348" s="65">
        <f>IF('NEGD Large Com NonWin'!B348&gt;40,40*(Rates!$L$9+Rates!$L$14)+('NEGD Large Com NonWin'!B348-40)*(Rates!$L$9+Rates!$L$17),'NEGD Large Com NonWin'!B348*(Rates!$L$9+Rates!$L$14))+Rates!$L$19+Rates!$L$22+Rates!$L$23</f>
        <v>4721.1019183232111</v>
      </c>
      <c r="E348" s="66">
        <f t="shared" si="20"/>
        <v>38.353000000000975</v>
      </c>
      <c r="F348" s="67">
        <f t="shared" si="21"/>
        <v>8.1902747016669736E-3</v>
      </c>
      <c r="G348" s="71">
        <f>'NEGD Commercial'!AG346</f>
        <v>1</v>
      </c>
      <c r="H348" s="68">
        <f t="shared" si="22"/>
        <v>1.008471157724889E-4</v>
      </c>
      <c r="I348" s="68">
        <f t="shared" si="23"/>
        <v>0.98678902783380218</v>
      </c>
    </row>
    <row r="349" spans="2:9" x14ac:dyDescent="0.2">
      <c r="B349" s="71">
        <f>'NEGD Commercial'!AE347</f>
        <v>8179</v>
      </c>
      <c r="C349" s="65">
        <f>IF('NEGD Large Com NonWin'!B349&gt;80,80*(Rates!$K$9+Rates!$K$14)+('NEGD Large Com NonWin'!B349-80)*(Rates!$K$9+Rates!$K$17),'NEGD Large Com NonWin'!B349*(Rates!$K$9+Rates!$K$14))+Rates!$K$19+SUM(Rates!$K$21:$K$27)</f>
        <v>4693.8922518648769</v>
      </c>
      <c r="D349" s="65">
        <f>IF('NEGD Large Com NonWin'!B349&gt;40,40*(Rates!$L$9+Rates!$L$14)+('NEGD Large Com NonWin'!B349-40)*(Rates!$L$9+Rates!$L$17),'NEGD Large Com NonWin'!B349*(Rates!$L$9+Rates!$L$14))+Rates!$L$19+Rates!$L$22+Rates!$L$23</f>
        <v>4732.5692518648784</v>
      </c>
      <c r="E349" s="66">
        <f t="shared" si="20"/>
        <v>38.677000000001499</v>
      </c>
      <c r="F349" s="67">
        <f t="shared" si="21"/>
        <v>8.239856802131575E-3</v>
      </c>
      <c r="G349" s="71">
        <f>'NEGD Commercial'!AG347</f>
        <v>1</v>
      </c>
      <c r="H349" s="68">
        <f t="shared" si="22"/>
        <v>1.008471157724889E-4</v>
      </c>
      <c r="I349" s="68">
        <f t="shared" si="23"/>
        <v>0.9868898749495747</v>
      </c>
    </row>
    <row r="350" spans="2:9" x14ac:dyDescent="0.2">
      <c r="B350" s="71">
        <f>'NEGD Commercial'!AE348</f>
        <v>8219</v>
      </c>
      <c r="C350" s="65">
        <f>IF('NEGD Large Com NonWin'!B350&gt;80,80*(Rates!$K$9+Rates!$K$14)+('NEGD Large Com NonWin'!B350-80)*(Rates!$K$9+Rates!$K$17),'NEGD Large Com NonWin'!B350*(Rates!$K$9+Rates!$K$14))+Rates!$K$19+SUM(Rates!$K$21:$K$27)</f>
        <v>4716.1789189482124</v>
      </c>
      <c r="D350" s="65">
        <f>IF('NEGD Large Com NonWin'!B350&gt;40,40*(Rates!$L$9+Rates!$L$14)+('NEGD Large Com NonWin'!B350-40)*(Rates!$L$9+Rates!$L$17),'NEGD Large Com NonWin'!B350*(Rates!$L$9+Rates!$L$14))+Rates!$L$19+Rates!$L$22+Rates!$L$23</f>
        <v>4755.5039189482131</v>
      </c>
      <c r="E350" s="66">
        <f t="shared" si="20"/>
        <v>39.325000000000728</v>
      </c>
      <c r="F350" s="67">
        <f t="shared" si="21"/>
        <v>8.3383180909453007E-3</v>
      </c>
      <c r="G350" s="71">
        <f>'NEGD Commercial'!AG348</f>
        <v>2</v>
      </c>
      <c r="H350" s="68">
        <f t="shared" si="22"/>
        <v>2.0169423154497781E-4</v>
      </c>
      <c r="I350" s="68">
        <f t="shared" si="23"/>
        <v>0.98709156918111962</v>
      </c>
    </row>
    <row r="351" spans="2:9" x14ac:dyDescent="0.2">
      <c r="B351" s="71">
        <f>'NEGD Commercial'!AE349</f>
        <v>8259</v>
      </c>
      <c r="C351" s="65">
        <f>IF('NEGD Large Com NonWin'!B351&gt;80,80*(Rates!$K$9+Rates!$K$14)+('NEGD Large Com NonWin'!B351-80)*(Rates!$K$9+Rates!$K$17),'NEGD Large Com NonWin'!B351*(Rates!$K$9+Rates!$K$14))+Rates!$K$19+SUM(Rates!$K$21:$K$27)</f>
        <v>4738.465586031547</v>
      </c>
      <c r="D351" s="65">
        <f>IF('NEGD Large Com NonWin'!B351&gt;40,40*(Rates!$L$9+Rates!$L$14)+('NEGD Large Com NonWin'!B351-40)*(Rates!$L$9+Rates!$L$17),'NEGD Large Com NonWin'!B351*(Rates!$L$9+Rates!$L$14))+Rates!$L$19+Rates!$L$22+Rates!$L$23</f>
        <v>4778.4385860315479</v>
      </c>
      <c r="E351" s="66">
        <f t="shared" si="20"/>
        <v>39.973000000000866</v>
      </c>
      <c r="F351" s="67">
        <f t="shared" si="21"/>
        <v>8.4358531837472207E-3</v>
      </c>
      <c r="G351" s="71">
        <f>'NEGD Commercial'!AG349</f>
        <v>1</v>
      </c>
      <c r="H351" s="68">
        <f t="shared" si="22"/>
        <v>1.008471157724889E-4</v>
      </c>
      <c r="I351" s="68">
        <f t="shared" si="23"/>
        <v>0.98719241629689214</v>
      </c>
    </row>
    <row r="352" spans="2:9" x14ac:dyDescent="0.2">
      <c r="B352" s="71">
        <f>'NEGD Commercial'!AE350</f>
        <v>8279</v>
      </c>
      <c r="C352" s="65">
        <f>IF('NEGD Large Com NonWin'!B352&gt;80,80*(Rates!$K$9+Rates!$K$14)+('NEGD Large Com NonWin'!B352-80)*(Rates!$K$9+Rates!$K$17),'NEGD Large Com NonWin'!B352*(Rates!$K$9+Rates!$K$14))+Rates!$K$19+SUM(Rates!$K$21:$K$27)</f>
        <v>4749.6089195732138</v>
      </c>
      <c r="D352" s="65">
        <f>IF('NEGD Large Com NonWin'!B352&gt;40,40*(Rates!$L$9+Rates!$L$14)+('NEGD Large Com NonWin'!B352-40)*(Rates!$L$9+Rates!$L$17),'NEGD Large Com NonWin'!B352*(Rates!$L$9+Rates!$L$14))+Rates!$L$19+Rates!$L$22+Rates!$L$23</f>
        <v>4789.9059195732152</v>
      </c>
      <c r="E352" s="66">
        <f t="shared" si="20"/>
        <v>40.29700000000139</v>
      </c>
      <c r="F352" s="67">
        <f t="shared" si="21"/>
        <v>8.4842774810230826E-3</v>
      </c>
      <c r="G352" s="71">
        <f>'NEGD Commercial'!AG350</f>
        <v>1</v>
      </c>
      <c r="H352" s="68">
        <f t="shared" si="22"/>
        <v>1.008471157724889E-4</v>
      </c>
      <c r="I352" s="68">
        <f t="shared" si="23"/>
        <v>0.98729326341266466</v>
      </c>
    </row>
    <row r="353" spans="2:9" x14ac:dyDescent="0.2">
      <c r="B353" s="71">
        <f>'NEGD Commercial'!AE351</f>
        <v>8399</v>
      </c>
      <c r="C353" s="65">
        <f>IF('NEGD Large Com NonWin'!B353&gt;80,80*(Rates!$K$9+Rates!$K$14)+('NEGD Large Com NonWin'!B353-80)*(Rates!$K$9+Rates!$K$17),'NEGD Large Com NonWin'!B353*(Rates!$K$9+Rates!$K$14))+Rates!$K$19+SUM(Rates!$K$21:$K$27)</f>
        <v>4816.4689208232185</v>
      </c>
      <c r="D353" s="65">
        <f>IF('NEGD Large Com NonWin'!B353&gt;40,40*(Rates!$L$9+Rates!$L$14)+('NEGD Large Com NonWin'!B353-40)*(Rates!$L$9+Rates!$L$17),'NEGD Large Com NonWin'!B353*(Rates!$L$9+Rates!$L$14))+Rates!$L$19+Rates!$L$22+Rates!$L$23</f>
        <v>4858.7099208232194</v>
      </c>
      <c r="E353" s="66">
        <f t="shared" si="20"/>
        <v>42.241000000000895</v>
      </c>
      <c r="F353" s="67">
        <f t="shared" si="21"/>
        <v>8.7701178382733492E-3</v>
      </c>
      <c r="G353" s="71">
        <f>'NEGD Commercial'!AG351</f>
        <v>1</v>
      </c>
      <c r="H353" s="68">
        <f t="shared" si="22"/>
        <v>1.008471157724889E-4</v>
      </c>
      <c r="I353" s="68">
        <f t="shared" si="23"/>
        <v>0.98739411052843717</v>
      </c>
    </row>
    <row r="354" spans="2:9" x14ac:dyDescent="0.2">
      <c r="B354" s="71">
        <f>'NEGD Commercial'!AE352</f>
        <v>8419</v>
      </c>
      <c r="C354" s="65">
        <f>IF('NEGD Large Com NonWin'!B354&gt;80,80*(Rates!$K$9+Rates!$K$14)+('NEGD Large Com NonWin'!B354-80)*(Rates!$K$9+Rates!$K$17),'NEGD Large Com NonWin'!B354*(Rates!$K$9+Rates!$K$14))+Rates!$K$19+SUM(Rates!$K$21:$K$27)</f>
        <v>4827.6122543648862</v>
      </c>
      <c r="D354" s="65">
        <f>IF('NEGD Large Com NonWin'!B354&gt;40,40*(Rates!$L$9+Rates!$L$14)+('NEGD Large Com NonWin'!B354-40)*(Rates!$L$9+Rates!$L$17),'NEGD Large Com NonWin'!B354*(Rates!$L$9+Rates!$L$14))+Rates!$L$19+Rates!$L$22+Rates!$L$23</f>
        <v>4870.1772543648867</v>
      </c>
      <c r="E354" s="66">
        <f t="shared" si="20"/>
        <v>42.565000000000509</v>
      </c>
      <c r="F354" s="67">
        <f t="shared" si="21"/>
        <v>8.8169881418117945E-3</v>
      </c>
      <c r="G354" s="71">
        <f>'NEGD Commercial'!AG352</f>
        <v>1</v>
      </c>
      <c r="H354" s="68">
        <f t="shared" si="22"/>
        <v>1.008471157724889E-4</v>
      </c>
      <c r="I354" s="68">
        <f t="shared" si="23"/>
        <v>0.98749495764420969</v>
      </c>
    </row>
    <row r="355" spans="2:9" x14ac:dyDescent="0.2">
      <c r="B355" s="71">
        <f>'NEGD Commercial'!AE353</f>
        <v>8439</v>
      </c>
      <c r="C355" s="65">
        <f>IF('NEGD Large Com NonWin'!B355&gt;80,80*(Rates!$K$9+Rates!$K$14)+('NEGD Large Com NonWin'!B355-80)*(Rates!$K$9+Rates!$K$17),'NEGD Large Com NonWin'!B355*(Rates!$K$9+Rates!$K$14))+Rates!$K$19+SUM(Rates!$K$21:$K$27)</f>
        <v>4838.755587906553</v>
      </c>
      <c r="D355" s="65">
        <f>IF('NEGD Large Com NonWin'!B355&gt;40,40*(Rates!$L$9+Rates!$L$14)+('NEGD Large Com NonWin'!B355-40)*(Rates!$L$9+Rates!$L$17),'NEGD Large Com NonWin'!B355*(Rates!$L$9+Rates!$L$14))+Rates!$L$19+Rates!$L$22+Rates!$L$23</f>
        <v>4881.6445879065541</v>
      </c>
      <c r="E355" s="66">
        <f t="shared" si="20"/>
        <v>42.889000000001033</v>
      </c>
      <c r="F355" s="67">
        <f t="shared" si="21"/>
        <v>8.8636425669428361E-3</v>
      </c>
      <c r="G355" s="71">
        <f>'NEGD Commercial'!AG353</f>
        <v>1</v>
      </c>
      <c r="H355" s="68">
        <f t="shared" si="22"/>
        <v>1.008471157724889E-4</v>
      </c>
      <c r="I355" s="68">
        <f t="shared" si="23"/>
        <v>0.98759580475998221</v>
      </c>
    </row>
    <row r="356" spans="2:9" x14ac:dyDescent="0.2">
      <c r="B356" s="71">
        <f>'NEGD Commercial'!AE354</f>
        <v>8499</v>
      </c>
      <c r="C356" s="65">
        <f>IF('NEGD Large Com NonWin'!B356&gt;80,80*(Rates!$K$9+Rates!$K$14)+('NEGD Large Com NonWin'!B356-80)*(Rates!$K$9+Rates!$K$17),'NEGD Large Com NonWin'!B356*(Rates!$K$9+Rates!$K$14))+Rates!$K$19+SUM(Rates!$K$21:$K$27)</f>
        <v>4872.1855885315554</v>
      </c>
      <c r="D356" s="65">
        <f>IF('NEGD Large Com NonWin'!B356&gt;40,40*(Rates!$L$9+Rates!$L$14)+('NEGD Large Com NonWin'!B356-40)*(Rates!$L$9+Rates!$L$17),'NEGD Large Com NonWin'!B356*(Rates!$L$9+Rates!$L$14))+Rates!$L$19+Rates!$L$22+Rates!$L$23</f>
        <v>4916.0465885315571</v>
      </c>
      <c r="E356" s="66">
        <f t="shared" si="20"/>
        <v>43.861000000001695</v>
      </c>
      <c r="F356" s="67">
        <f t="shared" si="21"/>
        <v>9.0023253841652433E-3</v>
      </c>
      <c r="G356" s="71">
        <f>'NEGD Commercial'!AG354</f>
        <v>1</v>
      </c>
      <c r="H356" s="68">
        <f t="shared" si="22"/>
        <v>1.008471157724889E-4</v>
      </c>
      <c r="I356" s="68">
        <f t="shared" si="23"/>
        <v>0.98769665187575473</v>
      </c>
    </row>
    <row r="357" spans="2:9" x14ac:dyDescent="0.2">
      <c r="B357" s="71">
        <f>'NEGD Commercial'!AE355</f>
        <v>8619</v>
      </c>
      <c r="C357" s="65">
        <f>IF('NEGD Large Com NonWin'!B357&gt;80,80*(Rates!$K$9+Rates!$K$14)+('NEGD Large Com NonWin'!B357-80)*(Rates!$K$9+Rates!$K$17),'NEGD Large Com NonWin'!B357*(Rates!$K$9+Rates!$K$14))+Rates!$K$19+SUM(Rates!$K$21:$K$27)</f>
        <v>4939.04558978156</v>
      </c>
      <c r="D357" s="65">
        <f>IF('NEGD Large Com NonWin'!B357&gt;40,40*(Rates!$L$9+Rates!$L$14)+('NEGD Large Com NonWin'!B357-40)*(Rates!$L$9+Rates!$L$17),'NEGD Large Com NonWin'!B357*(Rates!$L$9+Rates!$L$14))+Rates!$L$19+Rates!$L$22+Rates!$L$23</f>
        <v>4984.8505897815612</v>
      </c>
      <c r="E357" s="66">
        <f t="shared" si="20"/>
        <v>45.805000000001201</v>
      </c>
      <c r="F357" s="67">
        <f t="shared" si="21"/>
        <v>9.2740589588335889E-3</v>
      </c>
      <c r="G357" s="71">
        <f>'NEGD Commercial'!AG355</f>
        <v>2</v>
      </c>
      <c r="H357" s="68">
        <f t="shared" si="22"/>
        <v>2.0169423154497781E-4</v>
      </c>
      <c r="I357" s="68">
        <f t="shared" si="23"/>
        <v>0.98789834610729965</v>
      </c>
    </row>
    <row r="358" spans="2:9" x14ac:dyDescent="0.2">
      <c r="B358" s="71">
        <f>'NEGD Commercial'!AE356</f>
        <v>8679</v>
      </c>
      <c r="C358" s="65">
        <f>IF('NEGD Large Com NonWin'!B358&gt;80,80*(Rates!$K$9+Rates!$K$14)+('NEGD Large Com NonWin'!B358-80)*(Rates!$K$9+Rates!$K$17),'NEGD Large Com NonWin'!B358*(Rates!$K$9+Rates!$K$14))+Rates!$K$19+SUM(Rates!$K$21:$K$27)</f>
        <v>4972.4755904065623</v>
      </c>
      <c r="D358" s="65">
        <f>IF('NEGD Large Com NonWin'!B358&gt;40,40*(Rates!$L$9+Rates!$L$14)+('NEGD Large Com NonWin'!B358-40)*(Rates!$L$9+Rates!$L$17),'NEGD Large Com NonWin'!B358*(Rates!$L$9+Rates!$L$14))+Rates!$L$19+Rates!$L$22+Rates!$L$23</f>
        <v>5019.2525904065633</v>
      </c>
      <c r="E358" s="66">
        <f t="shared" si="20"/>
        <v>46.777000000000953</v>
      </c>
      <c r="F358" s="67">
        <f t="shared" si="21"/>
        <v>9.4071854450624558E-3</v>
      </c>
      <c r="G358" s="71">
        <f>'NEGD Commercial'!AG356</f>
        <v>1</v>
      </c>
      <c r="H358" s="68">
        <f t="shared" si="22"/>
        <v>1.008471157724889E-4</v>
      </c>
      <c r="I358" s="68">
        <f t="shared" si="23"/>
        <v>0.98799919322307217</v>
      </c>
    </row>
    <row r="359" spans="2:9" x14ac:dyDescent="0.2">
      <c r="B359" s="71">
        <f>'NEGD Commercial'!AE357</f>
        <v>8699</v>
      </c>
      <c r="C359" s="65">
        <f>IF('NEGD Large Com NonWin'!B359&gt;80,80*(Rates!$K$9+Rates!$K$14)+('NEGD Large Com NonWin'!B359-80)*(Rates!$K$9+Rates!$K$17),'NEGD Large Com NonWin'!B359*(Rates!$K$9+Rates!$K$14))+Rates!$K$19+SUM(Rates!$K$21:$K$27)</f>
        <v>4983.6189239482292</v>
      </c>
      <c r="D359" s="65">
        <f>IF('NEGD Large Com NonWin'!B359&gt;40,40*(Rates!$L$9+Rates!$L$14)+('NEGD Large Com NonWin'!B359-40)*(Rates!$L$9+Rates!$L$17),'NEGD Large Com NonWin'!B359*(Rates!$L$9+Rates!$L$14))+Rates!$L$19+Rates!$L$22+Rates!$L$23</f>
        <v>5030.7199239482306</v>
      </c>
      <c r="E359" s="66">
        <f t="shared" si="20"/>
        <v>47.101000000001477</v>
      </c>
      <c r="F359" s="67">
        <f t="shared" si="21"/>
        <v>9.4511640474079662E-3</v>
      </c>
      <c r="G359" s="71">
        <f>'NEGD Commercial'!AG357</f>
        <v>1</v>
      </c>
      <c r="H359" s="68">
        <f t="shared" si="22"/>
        <v>1.008471157724889E-4</v>
      </c>
      <c r="I359" s="68">
        <f t="shared" si="23"/>
        <v>0.98810004033884469</v>
      </c>
    </row>
    <row r="360" spans="2:9" x14ac:dyDescent="0.2">
      <c r="B360" s="71">
        <f>'NEGD Commercial'!AE358</f>
        <v>8719</v>
      </c>
      <c r="C360" s="65">
        <f>IF('NEGD Large Com NonWin'!B360&gt;80,80*(Rates!$K$9+Rates!$K$14)+('NEGD Large Com NonWin'!B360-80)*(Rates!$K$9+Rates!$K$17),'NEGD Large Com NonWin'!B360*(Rates!$K$9+Rates!$K$14))+Rates!$K$19+SUM(Rates!$K$21:$K$27)</f>
        <v>4994.7622574898969</v>
      </c>
      <c r="D360" s="65">
        <f>IF('NEGD Large Com NonWin'!B360&gt;40,40*(Rates!$L$9+Rates!$L$14)+('NEGD Large Com NonWin'!B360-40)*(Rates!$L$9+Rates!$L$17),'NEGD Large Com NonWin'!B360*(Rates!$L$9+Rates!$L$14))+Rates!$L$19+Rates!$L$22+Rates!$L$23</f>
        <v>5042.187257489898</v>
      </c>
      <c r="E360" s="66">
        <f t="shared" si="20"/>
        <v>47.425000000001091</v>
      </c>
      <c r="F360" s="67">
        <f t="shared" si="21"/>
        <v>9.4949464168960045E-3</v>
      </c>
      <c r="G360" s="71">
        <f>'NEGD Commercial'!AG358</f>
        <v>3</v>
      </c>
      <c r="H360" s="68">
        <f t="shared" si="22"/>
        <v>3.025413473174667E-4</v>
      </c>
      <c r="I360" s="68">
        <f t="shared" si="23"/>
        <v>0.98840258168616213</v>
      </c>
    </row>
    <row r="361" spans="2:9" x14ac:dyDescent="0.2">
      <c r="B361" s="71">
        <f>'NEGD Commercial'!AE359</f>
        <v>8739</v>
      </c>
      <c r="C361" s="65">
        <f>IF('NEGD Large Com NonWin'!B361&gt;80,80*(Rates!$K$9+Rates!$K$14)+('NEGD Large Com NonWin'!B361-80)*(Rates!$K$9+Rates!$K$17),'NEGD Large Com NonWin'!B361*(Rates!$K$9+Rates!$K$14))+Rates!$K$19+SUM(Rates!$K$21:$K$27)</f>
        <v>5005.9055910315637</v>
      </c>
      <c r="D361" s="65">
        <f>IF('NEGD Large Com NonWin'!B361&gt;40,40*(Rates!$L$9+Rates!$L$14)+('NEGD Large Com NonWin'!B361-40)*(Rates!$L$9+Rates!$L$17),'NEGD Large Com NonWin'!B361*(Rates!$L$9+Rates!$L$14))+Rates!$L$19+Rates!$L$22+Rates!$L$23</f>
        <v>5053.6545910315654</v>
      </c>
      <c r="E361" s="66">
        <f t="shared" si="20"/>
        <v>47.749000000001615</v>
      </c>
      <c r="F361" s="67">
        <f t="shared" si="21"/>
        <v>9.5385338639920308E-3</v>
      </c>
      <c r="G361" s="71">
        <f>'NEGD Commercial'!AG359</f>
        <v>1</v>
      </c>
      <c r="H361" s="68">
        <f t="shared" si="22"/>
        <v>1.008471157724889E-4</v>
      </c>
      <c r="I361" s="68">
        <f t="shared" si="23"/>
        <v>0.98850342880193465</v>
      </c>
    </row>
    <row r="362" spans="2:9" x14ac:dyDescent="0.2">
      <c r="B362" s="71">
        <f>'NEGD Commercial'!AE360</f>
        <v>8759</v>
      </c>
      <c r="C362" s="65">
        <f>IF('NEGD Large Com NonWin'!B362&gt;80,80*(Rates!$K$9+Rates!$K$14)+('NEGD Large Com NonWin'!B362-80)*(Rates!$K$9+Rates!$K$17),'NEGD Large Com NonWin'!B362*(Rates!$K$9+Rates!$K$14))+Rates!$K$19+SUM(Rates!$K$21:$K$27)</f>
        <v>5017.0489245732315</v>
      </c>
      <c r="D362" s="65">
        <f>IF('NEGD Large Com NonWin'!B362&gt;40,40*(Rates!$L$9+Rates!$L$14)+('NEGD Large Com NonWin'!B362-40)*(Rates!$L$9+Rates!$L$17),'NEGD Large Com NonWin'!B362*(Rates!$L$9+Rates!$L$14))+Rates!$L$19+Rates!$L$22+Rates!$L$23</f>
        <v>5065.1219245732327</v>
      </c>
      <c r="E362" s="66">
        <f t="shared" si="20"/>
        <v>48.07300000000123</v>
      </c>
      <c r="F362" s="67">
        <f t="shared" si="21"/>
        <v>9.5819276875181141E-3</v>
      </c>
      <c r="G362" s="71">
        <f>'NEGD Commercial'!AG360</f>
        <v>1</v>
      </c>
      <c r="H362" s="68">
        <f t="shared" si="22"/>
        <v>1.008471157724889E-4</v>
      </c>
      <c r="I362" s="68">
        <f t="shared" si="23"/>
        <v>0.98860427591770716</v>
      </c>
    </row>
    <row r="363" spans="2:9" x14ac:dyDescent="0.2">
      <c r="B363" s="71">
        <f>'NEGD Commercial'!AE361</f>
        <v>8839</v>
      </c>
      <c r="C363" s="65">
        <f>IF('NEGD Large Com NonWin'!B363&gt;80,80*(Rates!$K$9+Rates!$K$14)+('NEGD Large Com NonWin'!B363-80)*(Rates!$K$9+Rates!$K$17),'NEGD Large Com NonWin'!B363*(Rates!$K$9+Rates!$K$14))+Rates!$K$19+SUM(Rates!$K$21:$K$27)</f>
        <v>5061.6222587399006</v>
      </c>
      <c r="D363" s="65">
        <f>IF('NEGD Large Com NonWin'!B363&gt;40,40*(Rates!$L$9+Rates!$L$14)+('NEGD Large Com NonWin'!B363-40)*(Rates!$L$9+Rates!$L$17),'NEGD Large Com NonWin'!B363*(Rates!$L$9+Rates!$L$14))+Rates!$L$19+Rates!$L$22+Rates!$L$23</f>
        <v>5110.9912587399022</v>
      </c>
      <c r="E363" s="66">
        <f t="shared" si="20"/>
        <v>49.369000000001506</v>
      </c>
      <c r="F363" s="67">
        <f t="shared" si="21"/>
        <v>9.7535923220576325E-3</v>
      </c>
      <c r="G363" s="71">
        <f>'NEGD Commercial'!AG361</f>
        <v>1</v>
      </c>
      <c r="H363" s="68">
        <f t="shared" si="22"/>
        <v>1.008471157724889E-4</v>
      </c>
      <c r="I363" s="68">
        <f t="shared" si="23"/>
        <v>0.98870512303347968</v>
      </c>
    </row>
    <row r="364" spans="2:9" x14ac:dyDescent="0.2">
      <c r="B364" s="71">
        <f>'NEGD Commercial'!AE362</f>
        <v>8899</v>
      </c>
      <c r="C364" s="65">
        <f>IF('NEGD Large Com NonWin'!B364&gt;80,80*(Rates!$K$9+Rates!$K$14)+('NEGD Large Com NonWin'!B364-80)*(Rates!$K$9+Rates!$K$17),'NEGD Large Com NonWin'!B364*(Rates!$K$9+Rates!$K$14))+Rates!$K$19+SUM(Rates!$K$21:$K$27)</f>
        <v>5095.052259364903</v>
      </c>
      <c r="D364" s="65">
        <f>IF('NEGD Large Com NonWin'!B364&gt;40,40*(Rates!$L$9+Rates!$L$14)+('NEGD Large Com NonWin'!B364-40)*(Rates!$L$9+Rates!$L$17),'NEGD Large Com NonWin'!B364*(Rates!$L$9+Rates!$L$14))+Rates!$L$19+Rates!$L$22+Rates!$L$23</f>
        <v>5145.3932593649042</v>
      </c>
      <c r="E364" s="66">
        <f t="shared" si="20"/>
        <v>50.341000000001259</v>
      </c>
      <c r="F364" s="67">
        <f t="shared" si="21"/>
        <v>9.8803697071943777E-3</v>
      </c>
      <c r="G364" s="71">
        <f>'NEGD Commercial'!AG362</f>
        <v>1</v>
      </c>
      <c r="H364" s="68">
        <f t="shared" si="22"/>
        <v>1.008471157724889E-4</v>
      </c>
      <c r="I364" s="68">
        <f t="shared" si="23"/>
        <v>0.9888059701492522</v>
      </c>
    </row>
    <row r="365" spans="2:9" x14ac:dyDescent="0.2">
      <c r="B365" s="71">
        <f>'NEGD Commercial'!AE363</f>
        <v>8919</v>
      </c>
      <c r="C365" s="65">
        <f>IF('NEGD Large Com NonWin'!B365&gt;80,80*(Rates!$K$9+Rates!$K$14)+('NEGD Large Com NonWin'!B365-80)*(Rates!$K$9+Rates!$K$17),'NEGD Large Com NonWin'!B365*(Rates!$K$9+Rates!$K$14))+Rates!$K$19+SUM(Rates!$K$21:$K$27)</f>
        <v>5106.1955929065707</v>
      </c>
      <c r="D365" s="65">
        <f>IF('NEGD Large Com NonWin'!B365&gt;40,40*(Rates!$L$9+Rates!$L$14)+('NEGD Large Com NonWin'!B365-40)*(Rates!$L$9+Rates!$L$17),'NEGD Large Com NonWin'!B365*(Rates!$L$9+Rates!$L$14))+Rates!$L$19+Rates!$L$22+Rates!$L$23</f>
        <v>5156.8605929065716</v>
      </c>
      <c r="E365" s="66">
        <f t="shared" si="20"/>
        <v>50.665000000000873</v>
      </c>
      <c r="F365" s="67">
        <f t="shared" si="21"/>
        <v>9.9222599444454742E-3</v>
      </c>
      <c r="G365" s="71">
        <f>'NEGD Commercial'!AG363</f>
        <v>1</v>
      </c>
      <c r="H365" s="68">
        <f t="shared" si="22"/>
        <v>1.008471157724889E-4</v>
      </c>
      <c r="I365" s="68">
        <f t="shared" si="23"/>
        <v>0.98890681726502472</v>
      </c>
    </row>
    <row r="366" spans="2:9" x14ac:dyDescent="0.2">
      <c r="B366" s="71">
        <f>'NEGD Commercial'!AE364</f>
        <v>8959</v>
      </c>
      <c r="C366" s="65">
        <f>IF('NEGD Large Com NonWin'!B366&gt;80,80*(Rates!$K$9+Rates!$K$14)+('NEGD Large Com NonWin'!B366-80)*(Rates!$K$9+Rates!$K$17),'NEGD Large Com NonWin'!B366*(Rates!$K$9+Rates!$K$14))+Rates!$K$19+SUM(Rates!$K$21:$K$27)</f>
        <v>5128.4822599899053</v>
      </c>
      <c r="D366" s="65">
        <f>IF('NEGD Large Com NonWin'!B366&gt;40,40*(Rates!$L$9+Rates!$L$14)+('NEGD Large Com NonWin'!B366-40)*(Rates!$L$9+Rates!$L$17),'NEGD Large Com NonWin'!B366*(Rates!$L$9+Rates!$L$14))+Rates!$L$19+Rates!$L$22+Rates!$L$23</f>
        <v>5179.7952599899063</v>
      </c>
      <c r="E366" s="66">
        <f t="shared" si="20"/>
        <v>51.313000000001011</v>
      </c>
      <c r="F366" s="67">
        <f t="shared" si="21"/>
        <v>1.0005494296104285E-2</v>
      </c>
      <c r="G366" s="71">
        <f>'NEGD Commercial'!AG364</f>
        <v>1</v>
      </c>
      <c r="H366" s="68">
        <f t="shared" si="22"/>
        <v>1.008471157724889E-4</v>
      </c>
      <c r="I366" s="68">
        <f t="shared" si="23"/>
        <v>0.98900766438079724</v>
      </c>
    </row>
    <row r="367" spans="2:9" x14ac:dyDescent="0.2">
      <c r="B367" s="71">
        <f>'NEGD Commercial'!AE365</f>
        <v>8979</v>
      </c>
      <c r="C367" s="65">
        <f>IF('NEGD Large Com NonWin'!B367&gt;80,80*(Rates!$K$9+Rates!$K$14)+('NEGD Large Com NonWin'!B367-80)*(Rates!$K$9+Rates!$K$17),'NEGD Large Com NonWin'!B367*(Rates!$K$9+Rates!$K$14))+Rates!$K$19+SUM(Rates!$K$21:$K$27)</f>
        <v>5139.625593531573</v>
      </c>
      <c r="D367" s="65">
        <f>IF('NEGD Large Com NonWin'!B367&gt;40,40*(Rates!$L$9+Rates!$L$14)+('NEGD Large Com NonWin'!B367-40)*(Rates!$L$9+Rates!$L$17),'NEGD Large Com NonWin'!B367*(Rates!$L$9+Rates!$L$14))+Rates!$L$19+Rates!$L$22+Rates!$L$23</f>
        <v>5191.2625935315737</v>
      </c>
      <c r="E367" s="66">
        <f t="shared" si="20"/>
        <v>51.637000000000626</v>
      </c>
      <c r="F367" s="67">
        <f t="shared" si="21"/>
        <v>1.0046840778633347E-2</v>
      </c>
      <c r="G367" s="71">
        <f>'NEGD Commercial'!AG365</f>
        <v>1</v>
      </c>
      <c r="H367" s="68">
        <f t="shared" si="22"/>
        <v>1.008471157724889E-4</v>
      </c>
      <c r="I367" s="68">
        <f t="shared" si="23"/>
        <v>0.98910851149656975</v>
      </c>
    </row>
    <row r="368" spans="2:9" x14ac:dyDescent="0.2">
      <c r="B368" s="71">
        <f>'NEGD Commercial'!AE366</f>
        <v>8999</v>
      </c>
      <c r="C368" s="65">
        <f>IF('NEGD Large Com NonWin'!B368&gt;80,80*(Rates!$K$9+Rates!$K$14)+('NEGD Large Com NonWin'!B368-80)*(Rates!$K$9+Rates!$K$17),'NEGD Large Com NonWin'!B368*(Rates!$K$9+Rates!$K$14))+Rates!$K$19+SUM(Rates!$K$21:$K$27)</f>
        <v>5150.7689270732399</v>
      </c>
      <c r="D368" s="65">
        <f>IF('NEGD Large Com NonWin'!B368&gt;40,40*(Rates!$L$9+Rates!$L$14)+('NEGD Large Com NonWin'!B368-40)*(Rates!$L$9+Rates!$L$17),'NEGD Large Com NonWin'!B368*(Rates!$L$9+Rates!$L$14))+Rates!$L$19+Rates!$L$22+Rates!$L$23</f>
        <v>5202.729927073241</v>
      </c>
      <c r="E368" s="66">
        <f t="shared" si="20"/>
        <v>51.96100000000115</v>
      </c>
      <c r="F368" s="67">
        <f t="shared" si="21"/>
        <v>1.0088008360632542E-2</v>
      </c>
      <c r="G368" s="71">
        <f>'NEGD Commercial'!AG366</f>
        <v>1</v>
      </c>
      <c r="H368" s="68">
        <f t="shared" si="22"/>
        <v>1.008471157724889E-4</v>
      </c>
      <c r="I368" s="68">
        <f t="shared" si="23"/>
        <v>0.98920935861234227</v>
      </c>
    </row>
    <row r="369" spans="2:9" x14ac:dyDescent="0.2">
      <c r="B369" s="71">
        <f>'NEGD Commercial'!AE367</f>
        <v>9019</v>
      </c>
      <c r="C369" s="65">
        <f>IF('NEGD Large Com NonWin'!B369&gt;80,80*(Rates!$K$9+Rates!$K$14)+('NEGD Large Com NonWin'!B369-80)*(Rates!$K$9+Rates!$K$17),'NEGD Large Com NonWin'!B369*(Rates!$K$9+Rates!$K$14))+Rates!$K$19+SUM(Rates!$K$21:$K$27)</f>
        <v>5161.9122606149076</v>
      </c>
      <c r="D369" s="65">
        <f>IF('NEGD Large Com NonWin'!B369&gt;40,40*(Rates!$L$9+Rates!$L$14)+('NEGD Large Com NonWin'!B369-40)*(Rates!$L$9+Rates!$L$17),'NEGD Large Com NonWin'!B369*(Rates!$L$9+Rates!$L$14))+Rates!$L$19+Rates!$L$22+Rates!$L$23</f>
        <v>5214.1972606149084</v>
      </c>
      <c r="E369" s="66">
        <f t="shared" si="20"/>
        <v>52.285000000000764</v>
      </c>
      <c r="F369" s="67">
        <f t="shared" si="21"/>
        <v>1.0128998200711836E-2</v>
      </c>
      <c r="G369" s="71">
        <f>'NEGD Commercial'!AG367</f>
        <v>1</v>
      </c>
      <c r="H369" s="68">
        <f t="shared" si="22"/>
        <v>1.008471157724889E-4</v>
      </c>
      <c r="I369" s="68">
        <f t="shared" si="23"/>
        <v>0.98931020572811479</v>
      </c>
    </row>
    <row r="370" spans="2:9" x14ac:dyDescent="0.2">
      <c r="B370" s="71">
        <f>'NEGD Commercial'!AE368</f>
        <v>9079</v>
      </c>
      <c r="C370" s="65">
        <f>IF('NEGD Large Com NonWin'!B370&gt;80,80*(Rates!$K$9+Rates!$K$14)+('NEGD Large Com NonWin'!B370-80)*(Rates!$K$9+Rates!$K$17),'NEGD Large Com NonWin'!B370*(Rates!$K$9+Rates!$K$14))+Rates!$K$19+SUM(Rates!$K$21:$K$27)</f>
        <v>5195.3422612399099</v>
      </c>
      <c r="D370" s="65">
        <f>IF('NEGD Large Com NonWin'!B370&gt;40,40*(Rates!$L$9+Rates!$L$14)+('NEGD Large Com NonWin'!B370-40)*(Rates!$L$9+Rates!$L$17),'NEGD Large Com NonWin'!B370*(Rates!$L$9+Rates!$L$14))+Rates!$L$19+Rates!$L$22+Rates!$L$23</f>
        <v>5248.5992612399104</v>
      </c>
      <c r="E370" s="66">
        <f t="shared" si="20"/>
        <v>53.257000000000517</v>
      </c>
      <c r="F370" s="67">
        <f t="shared" si="21"/>
        <v>1.0250912706430684E-2</v>
      </c>
      <c r="G370" s="71">
        <f>'NEGD Commercial'!AG368</f>
        <v>1</v>
      </c>
      <c r="H370" s="68">
        <f t="shared" si="22"/>
        <v>1.008471157724889E-4</v>
      </c>
      <c r="I370" s="68">
        <f t="shared" si="23"/>
        <v>0.98941105284388731</v>
      </c>
    </row>
    <row r="371" spans="2:9" x14ac:dyDescent="0.2">
      <c r="B371" s="71">
        <f>'NEGD Commercial'!AE369</f>
        <v>9159</v>
      </c>
      <c r="C371" s="65">
        <f>IF('NEGD Large Com NonWin'!B371&gt;80,80*(Rates!$K$9+Rates!$K$14)+('NEGD Large Com NonWin'!B371-80)*(Rates!$K$9+Rates!$K$17),'NEGD Large Com NonWin'!B371*(Rates!$K$9+Rates!$K$14))+Rates!$K$19+SUM(Rates!$K$21:$K$27)</f>
        <v>5239.9155954065791</v>
      </c>
      <c r="D371" s="65">
        <f>IF('NEGD Large Com NonWin'!B371&gt;40,40*(Rates!$L$9+Rates!$L$14)+('NEGD Large Com NonWin'!B371-40)*(Rates!$L$9+Rates!$L$17),'NEGD Large Com NonWin'!B371*(Rates!$L$9+Rates!$L$14))+Rates!$L$19+Rates!$L$22+Rates!$L$23</f>
        <v>5294.4685954065808</v>
      </c>
      <c r="E371" s="66">
        <f t="shared" si="20"/>
        <v>54.553000000001703</v>
      </c>
      <c r="F371" s="67">
        <f t="shared" si="21"/>
        <v>1.0411045561081942E-2</v>
      </c>
      <c r="G371" s="71">
        <f>'NEGD Commercial'!AG369</f>
        <v>1</v>
      </c>
      <c r="H371" s="68">
        <f t="shared" si="22"/>
        <v>1.008471157724889E-4</v>
      </c>
      <c r="I371" s="68">
        <f t="shared" si="23"/>
        <v>0.98951189995965982</v>
      </c>
    </row>
    <row r="372" spans="2:9" x14ac:dyDescent="0.2">
      <c r="B372" s="71">
        <f>'NEGD Commercial'!AE370</f>
        <v>9319</v>
      </c>
      <c r="C372" s="65">
        <f>IF('NEGD Large Com NonWin'!B372&gt;80,80*(Rates!$K$9+Rates!$K$14)+('NEGD Large Com NonWin'!B372-80)*(Rates!$K$9+Rates!$K$17),'NEGD Large Com NonWin'!B372*(Rates!$K$9+Rates!$K$14))+Rates!$K$19+SUM(Rates!$K$21:$K$27)</f>
        <v>5329.0622637399183</v>
      </c>
      <c r="D372" s="65">
        <f>IF('NEGD Large Com NonWin'!B372&gt;40,40*(Rates!$L$9+Rates!$L$14)+('NEGD Large Com NonWin'!B372-40)*(Rates!$L$9+Rates!$L$17),'NEGD Large Com NonWin'!B372*(Rates!$L$9+Rates!$L$14))+Rates!$L$19+Rates!$L$22+Rates!$L$23</f>
        <v>5386.2072637399197</v>
      </c>
      <c r="E372" s="66">
        <f t="shared" si="20"/>
        <v>57.145000000001346</v>
      </c>
      <c r="F372" s="67">
        <f t="shared" si="21"/>
        <v>1.0723274972564718E-2</v>
      </c>
      <c r="G372" s="71">
        <f>'NEGD Commercial'!AG370</f>
        <v>1</v>
      </c>
      <c r="H372" s="68">
        <f t="shared" si="22"/>
        <v>1.008471157724889E-4</v>
      </c>
      <c r="I372" s="68">
        <f t="shared" si="23"/>
        <v>0.98961274707543234</v>
      </c>
    </row>
    <row r="373" spans="2:9" x14ac:dyDescent="0.2">
      <c r="B373" s="71">
        <f>'NEGD Commercial'!AE371</f>
        <v>9359</v>
      </c>
      <c r="C373" s="65">
        <f>IF('NEGD Large Com NonWin'!B373&gt;80,80*(Rates!$K$9+Rates!$K$14)+('NEGD Large Com NonWin'!B373-80)*(Rates!$K$9+Rates!$K$17),'NEGD Large Com NonWin'!B373*(Rates!$K$9+Rates!$K$14))+Rates!$K$19+SUM(Rates!$K$21:$K$27)</f>
        <v>5351.3489308232529</v>
      </c>
      <c r="D373" s="65">
        <f>IF('NEGD Large Com NonWin'!B373&gt;40,40*(Rates!$L$9+Rates!$L$14)+('NEGD Large Com NonWin'!B373-40)*(Rates!$L$9+Rates!$L$17),'NEGD Large Com NonWin'!B373*(Rates!$L$9+Rates!$L$14))+Rates!$L$19+Rates!$L$22+Rates!$L$23</f>
        <v>5409.1419308232544</v>
      </c>
      <c r="E373" s="66">
        <f t="shared" si="20"/>
        <v>57.793000000001484</v>
      </c>
      <c r="F373" s="67">
        <f t="shared" si="21"/>
        <v>1.0799706905135523E-2</v>
      </c>
      <c r="G373" s="71">
        <f>'NEGD Commercial'!AG371</f>
        <v>1</v>
      </c>
      <c r="H373" s="68">
        <f t="shared" si="22"/>
        <v>1.008471157724889E-4</v>
      </c>
      <c r="I373" s="68">
        <f t="shared" si="23"/>
        <v>0.98971359419120486</v>
      </c>
    </row>
    <row r="374" spans="2:9" x14ac:dyDescent="0.2">
      <c r="B374" s="71">
        <f>'NEGD Commercial'!AE372</f>
        <v>9439</v>
      </c>
      <c r="C374" s="65">
        <f>IF('NEGD Large Com NonWin'!B374&gt;80,80*(Rates!$K$9+Rates!$K$14)+('NEGD Large Com NonWin'!B374-80)*(Rates!$K$9+Rates!$K$17),'NEGD Large Com NonWin'!B374*(Rates!$K$9+Rates!$K$14))+Rates!$K$19+SUM(Rates!$K$21:$K$27)</f>
        <v>5395.922264989923</v>
      </c>
      <c r="D374" s="65">
        <f>IF('NEGD Large Com NonWin'!B374&gt;40,40*(Rates!$L$9+Rates!$L$14)+('NEGD Large Com NonWin'!B374-40)*(Rates!$L$9+Rates!$L$17),'NEGD Large Com NonWin'!B374*(Rates!$L$9+Rates!$L$14))+Rates!$L$19+Rates!$L$22+Rates!$L$23</f>
        <v>5455.0112649899238</v>
      </c>
      <c r="E374" s="66">
        <f t="shared" si="20"/>
        <v>59.089000000000851</v>
      </c>
      <c r="F374" s="67">
        <f t="shared" si="21"/>
        <v>1.0950676658814173E-2</v>
      </c>
      <c r="G374" s="71">
        <f>'NEGD Commercial'!AG372</f>
        <v>1</v>
      </c>
      <c r="H374" s="68">
        <f t="shared" si="22"/>
        <v>1.008471157724889E-4</v>
      </c>
      <c r="I374" s="68">
        <f t="shared" si="23"/>
        <v>0.98981444130697738</v>
      </c>
    </row>
    <row r="375" spans="2:9" x14ac:dyDescent="0.2">
      <c r="B375" s="71">
        <f>'NEGD Commercial'!AE373</f>
        <v>9479</v>
      </c>
      <c r="C375" s="65">
        <f>IF('NEGD Large Com NonWin'!B375&gt;80,80*(Rates!$K$9+Rates!$K$14)+('NEGD Large Com NonWin'!B375-80)*(Rates!$K$9+Rates!$K$17),'NEGD Large Com NonWin'!B375*(Rates!$K$9+Rates!$K$14))+Rates!$K$19+SUM(Rates!$K$21:$K$27)</f>
        <v>5418.2089320732575</v>
      </c>
      <c r="D375" s="65">
        <f>IF('NEGD Large Com NonWin'!B375&gt;40,40*(Rates!$L$9+Rates!$L$14)+('NEGD Large Com NonWin'!B375-40)*(Rates!$L$9+Rates!$L$17),'NEGD Large Com NonWin'!B375*(Rates!$L$9+Rates!$L$14))+Rates!$L$19+Rates!$L$22+Rates!$L$23</f>
        <v>5477.9459320732585</v>
      </c>
      <c r="E375" s="66">
        <f t="shared" si="20"/>
        <v>59.73700000000099</v>
      </c>
      <c r="F375" s="67">
        <f t="shared" si="21"/>
        <v>1.1025230061983388E-2</v>
      </c>
      <c r="G375" s="71">
        <f>'NEGD Commercial'!AG373</f>
        <v>1</v>
      </c>
      <c r="H375" s="68">
        <f t="shared" si="22"/>
        <v>1.008471157724889E-4</v>
      </c>
      <c r="I375" s="68">
        <f t="shared" si="23"/>
        <v>0.98991528842274989</v>
      </c>
    </row>
    <row r="376" spans="2:9" x14ac:dyDescent="0.2">
      <c r="B376" s="71">
        <f>'NEGD Commercial'!AE374</f>
        <v>9519</v>
      </c>
      <c r="C376" s="65">
        <f>IF('NEGD Large Com NonWin'!B376&gt;80,80*(Rates!$K$9+Rates!$K$14)+('NEGD Large Com NonWin'!B376-80)*(Rates!$K$9+Rates!$K$17),'NEGD Large Com NonWin'!B376*(Rates!$K$9+Rates!$K$14))+Rates!$K$19+SUM(Rates!$K$21:$K$27)</f>
        <v>5440.4955991565921</v>
      </c>
      <c r="D376" s="65">
        <f>IF('NEGD Large Com NonWin'!B376&gt;40,40*(Rates!$L$9+Rates!$L$14)+('NEGD Large Com NonWin'!B376-40)*(Rates!$L$9+Rates!$L$17),'NEGD Large Com NonWin'!B376*(Rates!$L$9+Rates!$L$14))+Rates!$L$19+Rates!$L$22+Rates!$L$23</f>
        <v>5500.8805991565932</v>
      </c>
      <c r="E376" s="66">
        <f t="shared" si="20"/>
        <v>60.385000000001128</v>
      </c>
      <c r="F376" s="67">
        <f t="shared" si="21"/>
        <v>1.1099172657976648E-2</v>
      </c>
      <c r="G376" s="71">
        <f>'NEGD Commercial'!AG374</f>
        <v>1</v>
      </c>
      <c r="H376" s="68">
        <f t="shared" si="22"/>
        <v>1.008471157724889E-4</v>
      </c>
      <c r="I376" s="68">
        <f t="shared" si="23"/>
        <v>0.99001613553852241</v>
      </c>
    </row>
    <row r="377" spans="2:9" x14ac:dyDescent="0.2">
      <c r="B377" s="71">
        <f>'NEGD Commercial'!AE375</f>
        <v>9539</v>
      </c>
      <c r="C377" s="65">
        <f>IF('NEGD Large Com NonWin'!B377&gt;80,80*(Rates!$K$9+Rates!$K$14)+('NEGD Large Com NonWin'!B377-80)*(Rates!$K$9+Rates!$K$17),'NEGD Large Com NonWin'!B377*(Rates!$K$9+Rates!$K$14))+Rates!$K$19+SUM(Rates!$K$21:$K$27)</f>
        <v>5451.6389326982599</v>
      </c>
      <c r="D377" s="65">
        <f>IF('NEGD Large Com NonWin'!B377&gt;40,40*(Rates!$L$9+Rates!$L$14)+('NEGD Large Com NonWin'!B377-40)*(Rates!$L$9+Rates!$L$17),'NEGD Large Com NonWin'!B377*(Rates!$L$9+Rates!$L$14))+Rates!$L$19+Rates!$L$22+Rates!$L$23</f>
        <v>5512.3479326982606</v>
      </c>
      <c r="E377" s="66">
        <f t="shared" si="20"/>
        <v>60.709000000000742</v>
      </c>
      <c r="F377" s="67">
        <f t="shared" si="21"/>
        <v>1.1135917244239273E-2</v>
      </c>
      <c r="G377" s="71">
        <f>'NEGD Commercial'!AG375</f>
        <v>1</v>
      </c>
      <c r="H377" s="68">
        <f t="shared" si="22"/>
        <v>1.008471157724889E-4</v>
      </c>
      <c r="I377" s="68">
        <f t="shared" si="23"/>
        <v>0.99011698265429493</v>
      </c>
    </row>
    <row r="378" spans="2:9" x14ac:dyDescent="0.2">
      <c r="B378" s="71">
        <f>'NEGD Commercial'!AE376</f>
        <v>9619</v>
      </c>
      <c r="C378" s="65">
        <f>IF('NEGD Large Com NonWin'!B378&gt;80,80*(Rates!$K$9+Rates!$K$14)+('NEGD Large Com NonWin'!B378-80)*(Rates!$K$9+Rates!$K$17),'NEGD Large Com NonWin'!B378*(Rates!$K$9+Rates!$K$14))+Rates!$K$19+SUM(Rates!$K$21:$K$27)</f>
        <v>5496.212266864929</v>
      </c>
      <c r="D378" s="65">
        <f>IF('NEGD Large Com NonWin'!B378&gt;40,40*(Rates!$L$9+Rates!$L$14)+('NEGD Large Com NonWin'!B378-40)*(Rates!$L$9+Rates!$L$17),'NEGD Large Com NonWin'!B378*(Rates!$L$9+Rates!$L$14))+Rates!$L$19+Rates!$L$22+Rates!$L$23</f>
        <v>5558.21726686493</v>
      </c>
      <c r="E378" s="66">
        <f t="shared" si="20"/>
        <v>62.005000000001019</v>
      </c>
      <c r="F378" s="67">
        <f t="shared" si="21"/>
        <v>1.1281405627983328E-2</v>
      </c>
      <c r="G378" s="71">
        <f>'NEGD Commercial'!AG376</f>
        <v>1</v>
      </c>
      <c r="H378" s="68">
        <f t="shared" si="22"/>
        <v>1.008471157724889E-4</v>
      </c>
      <c r="I378" s="68">
        <f t="shared" si="23"/>
        <v>0.99021782977006745</v>
      </c>
    </row>
    <row r="379" spans="2:9" x14ac:dyDescent="0.2">
      <c r="B379" s="71">
        <f>'NEGD Commercial'!AE377</f>
        <v>9839</v>
      </c>
      <c r="C379" s="65">
        <f>IF('NEGD Large Com NonWin'!B379&gt;80,80*(Rates!$K$9+Rates!$K$14)+('NEGD Large Com NonWin'!B379-80)*(Rates!$K$9+Rates!$K$17),'NEGD Large Com NonWin'!B379*(Rates!$K$9+Rates!$K$14))+Rates!$K$19+SUM(Rates!$K$21:$K$27)</f>
        <v>5618.7889358232705</v>
      </c>
      <c r="D379" s="65">
        <f>IF('NEGD Large Com NonWin'!B379&gt;40,40*(Rates!$L$9+Rates!$L$14)+('NEGD Large Com NonWin'!B379-40)*(Rates!$L$9+Rates!$L$17),'NEGD Large Com NonWin'!B379*(Rates!$L$9+Rates!$L$14))+Rates!$L$19+Rates!$L$22+Rates!$L$23</f>
        <v>5684.3579358232719</v>
      </c>
      <c r="E379" s="66">
        <f t="shared" si="20"/>
        <v>65.569000000001324</v>
      </c>
      <c r="F379" s="67">
        <f t="shared" si="21"/>
        <v>1.1669596553442008E-2</v>
      </c>
      <c r="G379" s="71">
        <f>'NEGD Commercial'!AG377</f>
        <v>1</v>
      </c>
      <c r="H379" s="68">
        <f t="shared" si="22"/>
        <v>1.008471157724889E-4</v>
      </c>
      <c r="I379" s="68">
        <f t="shared" si="23"/>
        <v>0.99031867688583997</v>
      </c>
    </row>
    <row r="380" spans="2:9" x14ac:dyDescent="0.2">
      <c r="B380" s="71">
        <f>'NEGD Commercial'!AE378</f>
        <v>10039</v>
      </c>
      <c r="C380" s="65">
        <f>IF('NEGD Large Com NonWin'!B380&gt;80,80*(Rates!$K$9+Rates!$K$14)+('NEGD Large Com NonWin'!B380-80)*(Rates!$K$9+Rates!$K$17),'NEGD Large Com NonWin'!B380*(Rates!$K$9+Rates!$K$14))+Rates!$K$19+SUM(Rates!$K$21:$K$27)</f>
        <v>5730.2222712399443</v>
      </c>
      <c r="D380" s="65">
        <f>IF('NEGD Large Com NonWin'!B380&gt;40,40*(Rates!$L$9+Rates!$L$14)+('NEGD Large Com NonWin'!B380-40)*(Rates!$L$9+Rates!$L$17),'NEGD Large Com NonWin'!B380*(Rates!$L$9+Rates!$L$14))+Rates!$L$19+Rates!$L$22+Rates!$L$23</f>
        <v>5799.0312712399455</v>
      </c>
      <c r="E380" s="66">
        <f t="shared" si="20"/>
        <v>68.809000000001106</v>
      </c>
      <c r="F380" s="67">
        <f t="shared" si="21"/>
        <v>1.2008085680263106E-2</v>
      </c>
      <c r="G380" s="71">
        <f>'NEGD Commercial'!AG378</f>
        <v>1</v>
      </c>
      <c r="H380" s="68">
        <f t="shared" si="22"/>
        <v>1.008471157724889E-4</v>
      </c>
      <c r="I380" s="68">
        <f t="shared" si="23"/>
        <v>0.99041952400161248</v>
      </c>
    </row>
    <row r="381" spans="2:9" x14ac:dyDescent="0.2">
      <c r="B381" s="71">
        <f>'NEGD Commercial'!AE379</f>
        <v>10079</v>
      </c>
      <c r="C381" s="65">
        <f>IF('NEGD Large Com NonWin'!B381&gt;80,80*(Rates!$K$9+Rates!$K$14)+('NEGD Large Com NonWin'!B381-80)*(Rates!$K$9+Rates!$K$17),'NEGD Large Com NonWin'!B381*(Rates!$K$9+Rates!$K$14))+Rates!$K$19+SUM(Rates!$K$21:$K$27)</f>
        <v>5752.5089383232789</v>
      </c>
      <c r="D381" s="65">
        <f>IF('NEGD Large Com NonWin'!B381&gt;40,40*(Rates!$L$9+Rates!$L$14)+('NEGD Large Com NonWin'!B381-40)*(Rates!$L$9+Rates!$L$17),'NEGD Large Com NonWin'!B381*(Rates!$L$9+Rates!$L$14))+Rates!$L$19+Rates!$L$22+Rates!$L$23</f>
        <v>5821.9659383232802</v>
      </c>
      <c r="E381" s="66">
        <f t="shared" si="20"/>
        <v>69.457000000001244</v>
      </c>
      <c r="F381" s="67">
        <f t="shared" si="21"/>
        <v>1.2074209835169127E-2</v>
      </c>
      <c r="G381" s="71">
        <f>'NEGD Commercial'!AG379</f>
        <v>1</v>
      </c>
      <c r="H381" s="68">
        <f t="shared" si="22"/>
        <v>1.008471157724889E-4</v>
      </c>
      <c r="I381" s="68">
        <f t="shared" si="23"/>
        <v>0.990520371117385</v>
      </c>
    </row>
    <row r="382" spans="2:9" x14ac:dyDescent="0.2">
      <c r="B382" s="71">
        <f>'NEGD Commercial'!AE380</f>
        <v>10099</v>
      </c>
      <c r="C382" s="65">
        <f>IF('NEGD Large Com NonWin'!B382&gt;80,80*(Rates!$K$9+Rates!$K$14)+('NEGD Large Com NonWin'!B382-80)*(Rates!$K$9+Rates!$K$17),'NEGD Large Com NonWin'!B382*(Rates!$K$9+Rates!$K$14))+Rates!$K$19+SUM(Rates!$K$21:$K$27)</f>
        <v>5763.6522718649467</v>
      </c>
      <c r="D382" s="65">
        <f>IF('NEGD Large Com NonWin'!B382&gt;40,40*(Rates!$L$9+Rates!$L$14)+('NEGD Large Com NonWin'!B382-40)*(Rates!$L$9+Rates!$L$17),'NEGD Large Com NonWin'!B382*(Rates!$L$9+Rates!$L$14))+Rates!$L$19+Rates!$L$22+Rates!$L$23</f>
        <v>5833.4332718649475</v>
      </c>
      <c r="E382" s="66">
        <f t="shared" si="20"/>
        <v>69.781000000000859</v>
      </c>
      <c r="F382" s="67">
        <f t="shared" si="21"/>
        <v>1.2107080147883696E-2</v>
      </c>
      <c r="G382" s="71">
        <f>'NEGD Commercial'!AG380</f>
        <v>2</v>
      </c>
      <c r="H382" s="68">
        <f t="shared" si="22"/>
        <v>2.0169423154497781E-4</v>
      </c>
      <c r="I382" s="68">
        <f t="shared" si="23"/>
        <v>0.99072206534892993</v>
      </c>
    </row>
    <row r="383" spans="2:9" x14ac:dyDescent="0.2">
      <c r="B383" s="71">
        <f>'NEGD Commercial'!AE381</f>
        <v>10119</v>
      </c>
      <c r="C383" s="65">
        <f>IF('NEGD Large Com NonWin'!B383&gt;80,80*(Rates!$K$9+Rates!$K$14)+('NEGD Large Com NonWin'!B383-80)*(Rates!$K$9+Rates!$K$17),'NEGD Large Com NonWin'!B383*(Rates!$K$9+Rates!$K$14))+Rates!$K$19+SUM(Rates!$K$21:$K$27)</f>
        <v>5774.7956054066135</v>
      </c>
      <c r="D383" s="65">
        <f>IF('NEGD Large Com NonWin'!B383&gt;40,40*(Rates!$L$9+Rates!$L$14)+('NEGD Large Com NonWin'!B383-40)*(Rates!$L$9+Rates!$L$17),'NEGD Large Com NonWin'!B383*(Rates!$L$9+Rates!$L$14))+Rates!$L$19+Rates!$L$22+Rates!$L$23</f>
        <v>5844.9006054066149</v>
      </c>
      <c r="E383" s="66">
        <f t="shared" si="20"/>
        <v>70.105000000001382</v>
      </c>
      <c r="F383" s="67">
        <f t="shared" si="21"/>
        <v>1.2139823604209654E-2</v>
      </c>
      <c r="G383" s="71">
        <f>'NEGD Commercial'!AG381</f>
        <v>1</v>
      </c>
      <c r="H383" s="68">
        <f t="shared" si="22"/>
        <v>1.008471157724889E-4</v>
      </c>
      <c r="I383" s="68">
        <f t="shared" si="23"/>
        <v>0.99082291246470244</v>
      </c>
    </row>
    <row r="384" spans="2:9" x14ac:dyDescent="0.2">
      <c r="B384" s="71">
        <f>'NEGD Commercial'!AE382</f>
        <v>10159</v>
      </c>
      <c r="C384" s="65">
        <f>IF('NEGD Large Com NonWin'!B384&gt;80,80*(Rates!$K$9+Rates!$K$14)+('NEGD Large Com NonWin'!B384-80)*(Rates!$K$9+Rates!$K$17),'NEGD Large Com NonWin'!B384*(Rates!$K$9+Rates!$K$14))+Rates!$K$19+SUM(Rates!$K$21:$K$27)</f>
        <v>5797.0822724899481</v>
      </c>
      <c r="D384" s="65">
        <f>IF('NEGD Large Com NonWin'!B384&gt;40,40*(Rates!$L$9+Rates!$L$14)+('NEGD Large Com NonWin'!B384-40)*(Rates!$L$9+Rates!$L$17),'NEGD Large Com NonWin'!B384*(Rates!$L$9+Rates!$L$14))+Rates!$L$19+Rates!$L$22+Rates!$L$23</f>
        <v>5867.8352724899496</v>
      </c>
      <c r="E384" s="66">
        <f t="shared" si="20"/>
        <v>70.753000000001521</v>
      </c>
      <c r="F384" s="67">
        <f t="shared" si="21"/>
        <v>1.2204932873863091E-2</v>
      </c>
      <c r="G384" s="71">
        <f>'NEGD Commercial'!AG382</f>
        <v>2</v>
      </c>
      <c r="H384" s="68">
        <f t="shared" si="22"/>
        <v>2.0169423154497781E-4</v>
      </c>
      <c r="I384" s="68">
        <f t="shared" si="23"/>
        <v>0.99102460669624737</v>
      </c>
    </row>
    <row r="385" spans="2:9" x14ac:dyDescent="0.2">
      <c r="B385" s="71">
        <f>'NEGD Commercial'!AE383</f>
        <v>10179</v>
      </c>
      <c r="C385" s="65">
        <f>IF('NEGD Large Com NonWin'!B385&gt;80,80*(Rates!$K$9+Rates!$K$14)+('NEGD Large Com NonWin'!B385-80)*(Rates!$K$9+Rates!$K$17),'NEGD Large Com NonWin'!B385*(Rates!$K$9+Rates!$K$14))+Rates!$K$19+SUM(Rates!$K$21:$K$27)</f>
        <v>5808.2256060316158</v>
      </c>
      <c r="D385" s="65">
        <f>IF('NEGD Large Com NonWin'!B385&gt;40,40*(Rates!$L$9+Rates!$L$14)+('NEGD Large Com NonWin'!B385-40)*(Rates!$L$9+Rates!$L$17),'NEGD Large Com NonWin'!B385*(Rates!$L$9+Rates!$L$14))+Rates!$L$19+Rates!$L$22+Rates!$L$23</f>
        <v>5879.302606031617</v>
      </c>
      <c r="E385" s="66">
        <f t="shared" si="20"/>
        <v>71.077000000001135</v>
      </c>
      <c r="F385" s="67">
        <f t="shared" si="21"/>
        <v>1.2237300136239618E-2</v>
      </c>
      <c r="G385" s="71">
        <f>'NEGD Commercial'!AG383</f>
        <v>1</v>
      </c>
      <c r="H385" s="68">
        <f t="shared" si="22"/>
        <v>1.008471157724889E-4</v>
      </c>
      <c r="I385" s="68">
        <f t="shared" si="23"/>
        <v>0.99112545381201989</v>
      </c>
    </row>
    <row r="386" spans="2:9" x14ac:dyDescent="0.2">
      <c r="B386" s="71">
        <f>'NEGD Commercial'!AE384</f>
        <v>10199</v>
      </c>
      <c r="C386" s="65">
        <f>IF('NEGD Large Com NonWin'!B386&gt;80,80*(Rates!$K$9+Rates!$K$14)+('NEGD Large Com NonWin'!B386-80)*(Rates!$K$9+Rates!$K$17),'NEGD Large Com NonWin'!B386*(Rates!$K$9+Rates!$K$14))+Rates!$K$19+SUM(Rates!$K$21:$K$27)</f>
        <v>5819.3689395732836</v>
      </c>
      <c r="D386" s="65">
        <f>IF('NEGD Large Com NonWin'!B386&gt;40,40*(Rates!$L$9+Rates!$L$14)+('NEGD Large Com NonWin'!B386-40)*(Rates!$L$9+Rates!$L$17),'NEGD Large Com NonWin'!B386*(Rates!$L$9+Rates!$L$14))+Rates!$L$19+Rates!$L$22+Rates!$L$23</f>
        <v>5890.7699395732843</v>
      </c>
      <c r="E386" s="66">
        <f t="shared" si="20"/>
        <v>71.401000000000749</v>
      </c>
      <c r="F386" s="67">
        <f t="shared" si="21"/>
        <v>1.226954344043297E-2</v>
      </c>
      <c r="G386" s="71">
        <f>'NEGD Commercial'!AG384</f>
        <v>1</v>
      </c>
      <c r="H386" s="68">
        <f t="shared" si="22"/>
        <v>1.008471157724889E-4</v>
      </c>
      <c r="I386" s="68">
        <f t="shared" si="23"/>
        <v>0.9912263009277924</v>
      </c>
    </row>
    <row r="387" spans="2:9" x14ac:dyDescent="0.2">
      <c r="B387" s="71">
        <f>'NEGD Commercial'!AE385</f>
        <v>10239</v>
      </c>
      <c r="C387" s="65">
        <f>IF('NEGD Large Com NonWin'!B387&gt;80,80*(Rates!$K$9+Rates!$K$14)+('NEGD Large Com NonWin'!B387-80)*(Rates!$K$9+Rates!$K$17),'NEGD Large Com NonWin'!B387*(Rates!$K$9+Rates!$K$14))+Rates!$K$19+SUM(Rates!$K$21:$K$27)</f>
        <v>5841.6556066566181</v>
      </c>
      <c r="D387" s="65">
        <f>IF('NEGD Large Com NonWin'!B387&gt;40,40*(Rates!$L$9+Rates!$L$14)+('NEGD Large Com NonWin'!B387-40)*(Rates!$L$9+Rates!$L$17),'NEGD Large Com NonWin'!B387*(Rates!$L$9+Rates!$L$14))+Rates!$L$19+Rates!$L$22+Rates!$L$23</f>
        <v>5913.704606656619</v>
      </c>
      <c r="E387" s="66">
        <f t="shared" si="20"/>
        <v>72.049000000000888</v>
      </c>
      <c r="F387" s="67">
        <f t="shared" si="21"/>
        <v>1.2333661011768721E-2</v>
      </c>
      <c r="G387" s="71">
        <f>'NEGD Commercial'!AG385</f>
        <v>2</v>
      </c>
      <c r="H387" s="68">
        <f t="shared" si="22"/>
        <v>2.0169423154497781E-4</v>
      </c>
      <c r="I387" s="68">
        <f t="shared" si="23"/>
        <v>0.99142799515933733</v>
      </c>
    </row>
    <row r="388" spans="2:9" x14ac:dyDescent="0.2">
      <c r="B388" s="71">
        <f>'NEGD Commercial'!AE386</f>
        <v>10419</v>
      </c>
      <c r="C388" s="65">
        <f>IF('NEGD Large Com NonWin'!B388&gt;80,80*(Rates!$K$9+Rates!$K$14)+('NEGD Large Com NonWin'!B388-80)*(Rates!$K$9+Rates!$K$17),'NEGD Large Com NonWin'!B388*(Rates!$K$9+Rates!$K$14))+Rates!$K$19+SUM(Rates!$K$21:$K$27)</f>
        <v>5941.9456085316242</v>
      </c>
      <c r="D388" s="65">
        <f>IF('NEGD Large Com NonWin'!B388&gt;40,40*(Rates!$L$9+Rates!$L$14)+('NEGD Large Com NonWin'!B388-40)*(Rates!$L$9+Rates!$L$17),'NEGD Large Com NonWin'!B388*(Rates!$L$9+Rates!$L$14))+Rates!$L$19+Rates!$L$22+Rates!$L$23</f>
        <v>6016.9106085316262</v>
      </c>
      <c r="E388" s="66">
        <f t="shared" si="20"/>
        <v>74.965000000001965</v>
      </c>
      <c r="F388" s="67">
        <f t="shared" si="21"/>
        <v>1.2616238003317459E-2</v>
      </c>
      <c r="G388" s="71">
        <f>'NEGD Commercial'!AG386</f>
        <v>1</v>
      </c>
      <c r="H388" s="68">
        <f t="shared" si="22"/>
        <v>1.008471157724889E-4</v>
      </c>
      <c r="I388" s="68">
        <f t="shared" si="23"/>
        <v>0.99152884227510985</v>
      </c>
    </row>
    <row r="389" spans="2:9" x14ac:dyDescent="0.2">
      <c r="B389" s="71">
        <f>'NEGD Commercial'!AE387</f>
        <v>10439</v>
      </c>
      <c r="C389" s="65">
        <f>IF('NEGD Large Com NonWin'!B389&gt;80,80*(Rates!$K$9+Rates!$K$14)+('NEGD Large Com NonWin'!B389-80)*(Rates!$K$9+Rates!$K$17),'NEGD Large Com NonWin'!B389*(Rates!$K$9+Rates!$K$14))+Rates!$K$19+SUM(Rates!$K$21:$K$27)</f>
        <v>5953.0889420732919</v>
      </c>
      <c r="D389" s="65">
        <f>IF('NEGD Large Com NonWin'!B389&gt;40,40*(Rates!$L$9+Rates!$L$14)+('NEGD Large Com NonWin'!B389-40)*(Rates!$L$9+Rates!$L$17),'NEGD Large Com NonWin'!B389*(Rates!$L$9+Rates!$L$14))+Rates!$L$19+Rates!$L$22+Rates!$L$23</f>
        <v>6028.3779420732935</v>
      </c>
      <c r="E389" s="66">
        <f t="shared" si="20"/>
        <v>75.289000000001579</v>
      </c>
      <c r="F389" s="67">
        <f t="shared" si="21"/>
        <v>1.2647047731455623E-2</v>
      </c>
      <c r="G389" s="71">
        <f>'NEGD Commercial'!AG387</f>
        <v>1</v>
      </c>
      <c r="H389" s="68">
        <f t="shared" si="22"/>
        <v>1.008471157724889E-4</v>
      </c>
      <c r="I389" s="68">
        <f t="shared" si="23"/>
        <v>0.99162968939088236</v>
      </c>
    </row>
    <row r="390" spans="2:9" x14ac:dyDescent="0.2">
      <c r="B390" s="71">
        <f>'NEGD Commercial'!AE388</f>
        <v>10479</v>
      </c>
      <c r="C390" s="65">
        <f>IF('NEGD Large Com NonWin'!B390&gt;80,80*(Rates!$K$9+Rates!$K$14)+('NEGD Large Com NonWin'!B390-80)*(Rates!$K$9+Rates!$K$17),'NEGD Large Com NonWin'!B390*(Rates!$K$9+Rates!$K$14))+Rates!$K$19+SUM(Rates!$K$21:$K$27)</f>
        <v>5975.3756091566265</v>
      </c>
      <c r="D390" s="65">
        <f>IF('NEGD Large Com NonWin'!B390&gt;40,40*(Rates!$L$9+Rates!$L$14)+('NEGD Large Com NonWin'!B390-40)*(Rates!$L$9+Rates!$L$17),'NEGD Large Com NonWin'!B390*(Rates!$L$9+Rates!$L$14))+Rates!$L$19+Rates!$L$22+Rates!$L$23</f>
        <v>6051.3126091566282</v>
      </c>
      <c r="E390" s="66">
        <f t="shared" si="20"/>
        <v>75.937000000001717</v>
      </c>
      <c r="F390" s="67">
        <f t="shared" si="21"/>
        <v>1.2708322449828318E-2</v>
      </c>
      <c r="G390" s="71">
        <f>'NEGD Commercial'!AG388</f>
        <v>2</v>
      </c>
      <c r="H390" s="68">
        <f t="shared" si="22"/>
        <v>2.0169423154497781E-4</v>
      </c>
      <c r="I390" s="68">
        <f t="shared" si="23"/>
        <v>0.99183138362242729</v>
      </c>
    </row>
    <row r="391" spans="2:9" x14ac:dyDescent="0.2">
      <c r="B391" s="71">
        <f>'NEGD Commercial'!AE389</f>
        <v>10539</v>
      </c>
      <c r="C391" s="65">
        <f>IF('NEGD Large Com NonWin'!B391&gt;80,80*(Rates!$K$9+Rates!$K$14)+('NEGD Large Com NonWin'!B391-80)*(Rates!$K$9+Rates!$K$17),'NEGD Large Com NonWin'!B391*(Rates!$K$9+Rates!$K$14))+Rates!$K$19+SUM(Rates!$K$21:$K$27)</f>
        <v>6008.8056097816288</v>
      </c>
      <c r="D391" s="65">
        <f>IF('NEGD Large Com NonWin'!B391&gt;40,40*(Rates!$L$9+Rates!$L$14)+('NEGD Large Com NonWin'!B391-40)*(Rates!$L$9+Rates!$L$17),'NEGD Large Com NonWin'!B391*(Rates!$L$9+Rates!$L$14))+Rates!$L$19+Rates!$L$22+Rates!$L$23</f>
        <v>6085.7146097816303</v>
      </c>
      <c r="E391" s="66">
        <f t="shared" ref="E391:E445" si="24">D391-C391</f>
        <v>76.90900000000147</v>
      </c>
      <c r="F391" s="67">
        <f t="shared" ref="F391:F445" si="25">E391/C391</f>
        <v>1.2799382272377502E-2</v>
      </c>
      <c r="G391" s="71">
        <f>'NEGD Commercial'!AG389</f>
        <v>1</v>
      </c>
      <c r="H391" s="68">
        <f t="shared" ref="H391:H454" si="26">G391/SUM($G$6:$G$463)</f>
        <v>1.008471157724889E-4</v>
      </c>
      <c r="I391" s="68">
        <f t="shared" si="23"/>
        <v>0.9919322307381998</v>
      </c>
    </row>
    <row r="392" spans="2:9" x14ac:dyDescent="0.2">
      <c r="B392" s="71">
        <f>'NEGD Commercial'!AE390</f>
        <v>10599</v>
      </c>
      <c r="C392" s="65">
        <f>IF('NEGD Large Com NonWin'!B392&gt;80,80*(Rates!$K$9+Rates!$K$14)+('NEGD Large Com NonWin'!B392-80)*(Rates!$K$9+Rates!$K$17),'NEGD Large Com NonWin'!B392*(Rates!$K$9+Rates!$K$14))+Rates!$K$19+SUM(Rates!$K$21:$K$27)</f>
        <v>6042.2356104066312</v>
      </c>
      <c r="D392" s="65">
        <f>IF('NEGD Large Com NonWin'!B392&gt;40,40*(Rates!$L$9+Rates!$L$14)+('NEGD Large Com NonWin'!B392-40)*(Rates!$L$9+Rates!$L$17),'NEGD Large Com NonWin'!B392*(Rates!$L$9+Rates!$L$14))+Rates!$L$19+Rates!$L$22+Rates!$L$23</f>
        <v>6120.1166104066324</v>
      </c>
      <c r="E392" s="66">
        <f t="shared" si="24"/>
        <v>77.881000000001222</v>
      </c>
      <c r="F392" s="67">
        <f t="shared" si="25"/>
        <v>1.2889434477838904E-2</v>
      </c>
      <c r="G392" s="71">
        <f>'NEGD Commercial'!AG390</f>
        <v>1</v>
      </c>
      <c r="H392" s="68">
        <f t="shared" si="26"/>
        <v>1.008471157724889E-4</v>
      </c>
      <c r="I392" s="68">
        <f t="shared" ref="I392:I455" si="27">H392+I391</f>
        <v>0.99203307785397232</v>
      </c>
    </row>
    <row r="393" spans="2:9" x14ac:dyDescent="0.2">
      <c r="B393" s="71">
        <f>'NEGD Commercial'!AE391</f>
        <v>10699</v>
      </c>
      <c r="C393" s="65">
        <f>IF('NEGD Large Com NonWin'!B393&gt;80,80*(Rates!$K$9+Rates!$K$14)+('NEGD Large Com NonWin'!B393-80)*(Rates!$K$9+Rates!$K$17),'NEGD Large Com NonWin'!B393*(Rates!$K$9+Rates!$K$14))+Rates!$K$19+SUM(Rates!$K$21:$K$27)</f>
        <v>6097.9522781149681</v>
      </c>
      <c r="D393" s="65">
        <f>IF('NEGD Large Com NonWin'!B393&gt;40,40*(Rates!$L$9+Rates!$L$14)+('NEGD Large Com NonWin'!B393-40)*(Rates!$L$9+Rates!$L$17),'NEGD Large Com NonWin'!B393*(Rates!$L$9+Rates!$L$14))+Rates!$L$19+Rates!$L$22+Rates!$L$23</f>
        <v>6177.4532781149692</v>
      </c>
      <c r="E393" s="66">
        <f t="shared" si="24"/>
        <v>79.501000000001113</v>
      </c>
      <c r="F393" s="67">
        <f t="shared" si="25"/>
        <v>1.3037327347628389E-2</v>
      </c>
      <c r="G393" s="71">
        <f>'NEGD Commercial'!AG391</f>
        <v>1</v>
      </c>
      <c r="H393" s="68">
        <f t="shared" si="26"/>
        <v>1.008471157724889E-4</v>
      </c>
      <c r="I393" s="68">
        <f t="shared" si="27"/>
        <v>0.99213392496974484</v>
      </c>
    </row>
    <row r="394" spans="2:9" x14ac:dyDescent="0.2">
      <c r="B394" s="71">
        <f>'NEGD Commercial'!AE392</f>
        <v>10779</v>
      </c>
      <c r="C394" s="65">
        <f>IF('NEGD Large Com NonWin'!B394&gt;80,80*(Rates!$K$9+Rates!$K$14)+('NEGD Large Com NonWin'!B394-80)*(Rates!$K$9+Rates!$K$17),'NEGD Large Com NonWin'!B394*(Rates!$K$9+Rates!$K$14))+Rates!$K$19+SUM(Rates!$K$21:$K$27)</f>
        <v>6142.5256122816372</v>
      </c>
      <c r="D394" s="65">
        <f>IF('NEGD Large Com NonWin'!B394&gt;40,40*(Rates!$L$9+Rates!$L$14)+('NEGD Large Com NonWin'!B394-40)*(Rates!$L$9+Rates!$L$17),'NEGD Large Com NonWin'!B394*(Rates!$L$9+Rates!$L$14))+Rates!$L$19+Rates!$L$22+Rates!$L$23</f>
        <v>6223.3226122816386</v>
      </c>
      <c r="E394" s="66">
        <f t="shared" si="24"/>
        <v>80.79700000000139</v>
      </c>
      <c r="F394" s="67">
        <f t="shared" si="25"/>
        <v>1.3153709906956235E-2</v>
      </c>
      <c r="G394" s="71">
        <f>'NEGD Commercial'!AG392</f>
        <v>1</v>
      </c>
      <c r="H394" s="68">
        <f t="shared" si="26"/>
        <v>1.008471157724889E-4</v>
      </c>
      <c r="I394" s="68">
        <f t="shared" si="27"/>
        <v>0.99223477208551736</v>
      </c>
    </row>
    <row r="395" spans="2:9" x14ac:dyDescent="0.2">
      <c r="B395" s="71">
        <f>'NEGD Commercial'!AE393</f>
        <v>10819</v>
      </c>
      <c r="C395" s="65">
        <f>IF('NEGD Large Com NonWin'!B395&gt;80,80*(Rates!$K$9+Rates!$K$14)+('NEGD Large Com NonWin'!B395-80)*(Rates!$K$9+Rates!$K$17),'NEGD Large Com NonWin'!B395*(Rates!$K$9+Rates!$K$14))+Rates!$K$19+SUM(Rates!$K$21:$K$27)</f>
        <v>6164.8122793649718</v>
      </c>
      <c r="D395" s="65">
        <f>IF('NEGD Large Com NonWin'!B395&gt;40,40*(Rates!$L$9+Rates!$L$14)+('NEGD Large Com NonWin'!B395-40)*(Rates!$L$9+Rates!$L$17),'NEGD Large Com NonWin'!B395*(Rates!$L$9+Rates!$L$14))+Rates!$L$19+Rates!$L$22+Rates!$L$23</f>
        <v>6246.2572793649733</v>
      </c>
      <c r="E395" s="66">
        <f t="shared" si="24"/>
        <v>81.445000000001528</v>
      </c>
      <c r="F395" s="67">
        <f t="shared" si="25"/>
        <v>1.3211270077536093E-2</v>
      </c>
      <c r="G395" s="71">
        <f>'NEGD Commercial'!AG393</f>
        <v>1</v>
      </c>
      <c r="H395" s="68">
        <f t="shared" si="26"/>
        <v>1.008471157724889E-4</v>
      </c>
      <c r="I395" s="68">
        <f t="shared" si="27"/>
        <v>0.99233561920128988</v>
      </c>
    </row>
    <row r="396" spans="2:9" x14ac:dyDescent="0.2">
      <c r="B396" s="71">
        <f>'NEGD Commercial'!AE394</f>
        <v>10899</v>
      </c>
      <c r="C396" s="65">
        <f>IF('NEGD Large Com NonWin'!B396&gt;80,80*(Rates!$K$9+Rates!$K$14)+('NEGD Large Com NonWin'!B396-80)*(Rates!$K$9+Rates!$K$17),'NEGD Large Com NonWin'!B396*(Rates!$K$9+Rates!$K$14))+Rates!$K$19+SUM(Rates!$K$21:$K$27)</f>
        <v>6209.3856135316419</v>
      </c>
      <c r="D396" s="65">
        <f>IF('NEGD Large Com NonWin'!B396&gt;40,40*(Rates!$L$9+Rates!$L$14)+('NEGD Large Com NonWin'!B396-40)*(Rates!$L$9+Rates!$L$17),'NEGD Large Com NonWin'!B396*(Rates!$L$9+Rates!$L$14))+Rates!$L$19+Rates!$L$22+Rates!$L$23</f>
        <v>6292.1266135316428</v>
      </c>
      <c r="E396" s="66">
        <f t="shared" si="24"/>
        <v>82.741000000000895</v>
      </c>
      <c r="F396" s="67">
        <f t="shared" si="25"/>
        <v>1.3325150852234032E-2</v>
      </c>
      <c r="G396" s="71">
        <f>'NEGD Commercial'!AG394</f>
        <v>1</v>
      </c>
      <c r="H396" s="68">
        <f t="shared" si="26"/>
        <v>1.008471157724889E-4</v>
      </c>
      <c r="I396" s="68">
        <f t="shared" si="27"/>
        <v>0.99243646631706239</v>
      </c>
    </row>
    <row r="397" spans="2:9" x14ac:dyDescent="0.2">
      <c r="B397" s="71">
        <f>'NEGD Commercial'!AE395</f>
        <v>10919</v>
      </c>
      <c r="C397" s="65">
        <f>IF('NEGD Large Com NonWin'!B397&gt;80,80*(Rates!$K$9+Rates!$K$14)+('NEGD Large Com NonWin'!B397-80)*(Rates!$K$9+Rates!$K$17),'NEGD Large Com NonWin'!B397*(Rates!$K$9+Rates!$K$14))+Rates!$K$19+SUM(Rates!$K$21:$K$27)</f>
        <v>6220.5289470733087</v>
      </c>
      <c r="D397" s="65">
        <f>IF('NEGD Large Com NonWin'!B397&gt;40,40*(Rates!$L$9+Rates!$L$14)+('NEGD Large Com NonWin'!B397-40)*(Rates!$L$9+Rates!$L$17),'NEGD Large Com NonWin'!B397*(Rates!$L$9+Rates!$L$14))+Rates!$L$19+Rates!$L$22+Rates!$L$23</f>
        <v>6303.5939470733101</v>
      </c>
      <c r="E397" s="66">
        <f t="shared" si="24"/>
        <v>83.065000000001419</v>
      </c>
      <c r="F397" s="67">
        <f t="shared" si="25"/>
        <v>1.3353366041176064E-2</v>
      </c>
      <c r="G397" s="71">
        <f>'NEGD Commercial'!AG395</f>
        <v>2</v>
      </c>
      <c r="H397" s="68">
        <f t="shared" si="26"/>
        <v>2.0169423154497781E-4</v>
      </c>
      <c r="I397" s="68">
        <f t="shared" si="27"/>
        <v>0.99263816054860732</v>
      </c>
    </row>
    <row r="398" spans="2:9" x14ac:dyDescent="0.2">
      <c r="B398" s="71">
        <f>'NEGD Commercial'!AE396</f>
        <v>10939</v>
      </c>
      <c r="C398" s="65">
        <f>IF('NEGD Large Com NonWin'!B398&gt;80,80*(Rates!$K$9+Rates!$K$14)+('NEGD Large Com NonWin'!B398-80)*(Rates!$K$9+Rates!$K$17),'NEGD Large Com NonWin'!B398*(Rates!$K$9+Rates!$K$14))+Rates!$K$19+SUM(Rates!$K$21:$K$27)</f>
        <v>6231.6722806149764</v>
      </c>
      <c r="D398" s="65">
        <f>IF('NEGD Large Com NonWin'!B398&gt;40,40*(Rates!$L$9+Rates!$L$14)+('NEGD Large Com NonWin'!B398-40)*(Rates!$L$9+Rates!$L$17),'NEGD Large Com NonWin'!B398*(Rates!$L$9+Rates!$L$14))+Rates!$L$19+Rates!$L$22+Rates!$L$23</f>
        <v>6315.0612806149775</v>
      </c>
      <c r="E398" s="66">
        <f t="shared" si="24"/>
        <v>83.389000000001033</v>
      </c>
      <c r="F398" s="67">
        <f t="shared" si="25"/>
        <v>1.3381480322609605E-2</v>
      </c>
      <c r="G398" s="71">
        <f>'NEGD Commercial'!AG396</f>
        <v>1</v>
      </c>
      <c r="H398" s="68">
        <f t="shared" si="26"/>
        <v>1.008471157724889E-4</v>
      </c>
      <c r="I398" s="68">
        <f t="shared" si="27"/>
        <v>0.99273900766437984</v>
      </c>
    </row>
    <row r="399" spans="2:9" x14ac:dyDescent="0.2">
      <c r="B399" s="71">
        <f>'NEGD Commercial'!AE397</f>
        <v>11059</v>
      </c>
      <c r="C399" s="65">
        <f>IF('NEGD Large Com NonWin'!B399&gt;80,80*(Rates!$K$9+Rates!$K$14)+('NEGD Large Com NonWin'!B399-80)*(Rates!$K$9+Rates!$K$17),'NEGD Large Com NonWin'!B399*(Rates!$K$9+Rates!$K$14))+Rates!$K$19+SUM(Rates!$K$21:$K$27)</f>
        <v>6298.5322818649811</v>
      </c>
      <c r="D399" s="65">
        <f>IF('NEGD Large Com NonWin'!B399&gt;40,40*(Rates!$L$9+Rates!$L$14)+('NEGD Large Com NonWin'!B399-40)*(Rates!$L$9+Rates!$L$17),'NEGD Large Com NonWin'!B399*(Rates!$L$9+Rates!$L$14))+Rates!$L$19+Rates!$L$22+Rates!$L$23</f>
        <v>6383.8652818649816</v>
      </c>
      <c r="E399" s="66">
        <f t="shared" si="24"/>
        <v>85.333000000000538</v>
      </c>
      <c r="F399" s="67">
        <f t="shared" si="25"/>
        <v>1.3548076945750546E-2</v>
      </c>
      <c r="G399" s="71">
        <f>'NEGD Commercial'!AG397</f>
        <v>1</v>
      </c>
      <c r="H399" s="68">
        <f t="shared" si="26"/>
        <v>1.008471157724889E-4</v>
      </c>
      <c r="I399" s="68">
        <f t="shared" si="27"/>
        <v>0.99283985478015235</v>
      </c>
    </row>
    <row r="400" spans="2:9" x14ac:dyDescent="0.2">
      <c r="B400" s="71">
        <f>'NEGD Commercial'!AE398</f>
        <v>11219</v>
      </c>
      <c r="C400" s="65">
        <f>IF('NEGD Large Com NonWin'!B400&gt;80,80*(Rates!$K$9+Rates!$K$14)+('NEGD Large Com NonWin'!B400-80)*(Rates!$K$9+Rates!$K$17),'NEGD Large Com NonWin'!B400*(Rates!$K$9+Rates!$K$14))+Rates!$K$19+SUM(Rates!$K$21:$K$27)</f>
        <v>6387.6789501983203</v>
      </c>
      <c r="D400" s="65">
        <f>IF('NEGD Large Com NonWin'!B400&gt;40,40*(Rates!$L$9+Rates!$L$14)+('NEGD Large Com NonWin'!B400-40)*(Rates!$L$9+Rates!$L$17),'NEGD Large Com NonWin'!B400*(Rates!$L$9+Rates!$L$14))+Rates!$L$19+Rates!$L$22+Rates!$L$23</f>
        <v>6475.6039501983214</v>
      </c>
      <c r="E400" s="66">
        <f t="shared" si="24"/>
        <v>87.925000000001091</v>
      </c>
      <c r="F400" s="67">
        <f t="shared" si="25"/>
        <v>1.3764780710726118E-2</v>
      </c>
      <c r="G400" s="71">
        <f>'NEGD Commercial'!AG398</f>
        <v>1</v>
      </c>
      <c r="H400" s="68">
        <f t="shared" si="26"/>
        <v>1.008471157724889E-4</v>
      </c>
      <c r="I400" s="68">
        <f t="shared" si="27"/>
        <v>0.99294070189592487</v>
      </c>
    </row>
    <row r="401" spans="2:9" x14ac:dyDescent="0.2">
      <c r="B401" s="71">
        <f>'NEGD Commercial'!AE399</f>
        <v>11319</v>
      </c>
      <c r="C401" s="65">
        <f>IF('NEGD Large Com NonWin'!B401&gt;80,80*(Rates!$K$9+Rates!$K$14)+('NEGD Large Com NonWin'!B401-80)*(Rates!$K$9+Rates!$K$17),'NEGD Large Com NonWin'!B401*(Rates!$K$9+Rates!$K$14))+Rates!$K$19+SUM(Rates!$K$21:$K$27)</f>
        <v>6443.3956179066572</v>
      </c>
      <c r="D401" s="65">
        <f>IF('NEGD Large Com NonWin'!B401&gt;40,40*(Rates!$L$9+Rates!$L$14)+('NEGD Large Com NonWin'!B401-40)*(Rates!$L$9+Rates!$L$17),'NEGD Large Com NonWin'!B401*(Rates!$L$9+Rates!$L$14))+Rates!$L$19+Rates!$L$22+Rates!$L$23</f>
        <v>6532.9406179066582</v>
      </c>
      <c r="E401" s="66">
        <f t="shared" si="24"/>
        <v>89.545000000000982</v>
      </c>
      <c r="F401" s="67">
        <f t="shared" si="25"/>
        <v>1.3897175543769038E-2</v>
      </c>
      <c r="G401" s="71">
        <f>'NEGD Commercial'!AG399</f>
        <v>1</v>
      </c>
      <c r="H401" s="68">
        <f t="shared" si="26"/>
        <v>1.008471157724889E-4</v>
      </c>
      <c r="I401" s="68">
        <f t="shared" si="27"/>
        <v>0.99304154901169739</v>
      </c>
    </row>
    <row r="402" spans="2:9" x14ac:dyDescent="0.2">
      <c r="B402" s="71">
        <f>'NEGD Commercial'!AE400</f>
        <v>11359</v>
      </c>
      <c r="C402" s="65">
        <f>IF('NEGD Large Com NonWin'!B402&gt;80,80*(Rates!$K$9+Rates!$K$14)+('NEGD Large Com NonWin'!B402-80)*(Rates!$K$9+Rates!$K$17),'NEGD Large Com NonWin'!B402*(Rates!$K$9+Rates!$K$14))+Rates!$K$19+SUM(Rates!$K$21:$K$27)</f>
        <v>6465.6822849899918</v>
      </c>
      <c r="D402" s="65">
        <f>IF('NEGD Large Com NonWin'!B402&gt;40,40*(Rates!$L$9+Rates!$L$14)+('NEGD Large Com NonWin'!B402-40)*(Rates!$L$9+Rates!$L$17),'NEGD Large Com NonWin'!B402*(Rates!$L$9+Rates!$L$14))+Rates!$L$19+Rates!$L$22+Rates!$L$23</f>
        <v>6555.8752849899929</v>
      </c>
      <c r="E402" s="66">
        <f t="shared" si="24"/>
        <v>90.19300000000112</v>
      </c>
      <c r="F402" s="67">
        <f t="shared" si="25"/>
        <v>1.3949494581474124E-2</v>
      </c>
      <c r="G402" s="71">
        <f>'NEGD Commercial'!AG400</f>
        <v>1</v>
      </c>
      <c r="H402" s="68">
        <f t="shared" si="26"/>
        <v>1.008471157724889E-4</v>
      </c>
      <c r="I402" s="68">
        <f t="shared" si="27"/>
        <v>0.99314239612746991</v>
      </c>
    </row>
    <row r="403" spans="2:9" x14ac:dyDescent="0.2">
      <c r="B403" s="71">
        <f>'NEGD Commercial'!AE401</f>
        <v>11439</v>
      </c>
      <c r="C403" s="65">
        <f>IF('NEGD Large Com NonWin'!B403&gt;80,80*(Rates!$K$9+Rates!$K$14)+('NEGD Large Com NonWin'!B403-80)*(Rates!$K$9+Rates!$K$17),'NEGD Large Com NonWin'!B403*(Rates!$K$9+Rates!$K$14))+Rates!$K$19+SUM(Rates!$K$21:$K$27)</f>
        <v>6510.2556191566609</v>
      </c>
      <c r="D403" s="65">
        <f>IF('NEGD Large Com NonWin'!B403&gt;40,40*(Rates!$L$9+Rates!$L$14)+('NEGD Large Com NonWin'!B403-40)*(Rates!$L$9+Rates!$L$17),'NEGD Large Com NonWin'!B403*(Rates!$L$9+Rates!$L$14))+Rates!$L$19+Rates!$L$22+Rates!$L$23</f>
        <v>6601.7446191566623</v>
      </c>
      <c r="E403" s="66">
        <f t="shared" si="24"/>
        <v>91.489000000001397</v>
      </c>
      <c r="F403" s="67">
        <f t="shared" si="25"/>
        <v>1.4053058029056759E-2</v>
      </c>
      <c r="G403" s="71">
        <f>'NEGD Commercial'!AG401</f>
        <v>1</v>
      </c>
      <c r="H403" s="68">
        <f t="shared" si="26"/>
        <v>1.008471157724889E-4</v>
      </c>
      <c r="I403" s="68">
        <f t="shared" si="27"/>
        <v>0.99324324324324242</v>
      </c>
    </row>
    <row r="404" spans="2:9" x14ac:dyDescent="0.2">
      <c r="B404" s="71">
        <f>'NEGD Commercial'!AE402</f>
        <v>11459</v>
      </c>
      <c r="C404" s="65">
        <f>IF('NEGD Large Com NonWin'!B404&gt;80,80*(Rates!$K$9+Rates!$K$14)+('NEGD Large Com NonWin'!B404-80)*(Rates!$K$9+Rates!$K$17),'NEGD Large Com NonWin'!B404*(Rates!$K$9+Rates!$K$14))+Rates!$K$19+SUM(Rates!$K$21:$K$27)</f>
        <v>6521.3989526983287</v>
      </c>
      <c r="D404" s="65">
        <f>IF('NEGD Large Com NonWin'!B404&gt;40,40*(Rates!$L$9+Rates!$L$14)+('NEGD Large Com NonWin'!B404-40)*(Rates!$L$9+Rates!$L$17),'NEGD Large Com NonWin'!B404*(Rates!$L$9+Rates!$L$14))+Rates!$L$19+Rates!$L$22+Rates!$L$23</f>
        <v>6613.2119526983297</v>
      </c>
      <c r="E404" s="66">
        <f t="shared" si="24"/>
        <v>91.813000000001011</v>
      </c>
      <c r="F404" s="67">
        <f t="shared" si="25"/>
        <v>1.4078727688023438E-2</v>
      </c>
      <c r="G404" s="71">
        <f>'NEGD Commercial'!AG402</f>
        <v>1</v>
      </c>
      <c r="H404" s="68">
        <f t="shared" si="26"/>
        <v>1.008471157724889E-4</v>
      </c>
      <c r="I404" s="68">
        <f t="shared" si="27"/>
        <v>0.99334409035901494</v>
      </c>
    </row>
    <row r="405" spans="2:9" x14ac:dyDescent="0.2">
      <c r="B405" s="71">
        <f>'NEGD Commercial'!AE403</f>
        <v>11519</v>
      </c>
      <c r="C405" s="65">
        <f>IF('NEGD Large Com NonWin'!B405&gt;80,80*(Rates!$K$9+Rates!$K$14)+('NEGD Large Com NonWin'!B405-80)*(Rates!$K$9+Rates!$K$17),'NEGD Large Com NonWin'!B405*(Rates!$K$9+Rates!$K$14))+Rates!$K$19+SUM(Rates!$K$21:$K$27)</f>
        <v>6554.828953323331</v>
      </c>
      <c r="D405" s="65">
        <f>IF('NEGD Large Com NonWin'!B405&gt;40,40*(Rates!$L$9+Rates!$L$14)+('NEGD Large Com NonWin'!B405-40)*(Rates!$L$9+Rates!$L$17),'NEGD Large Com NonWin'!B405*(Rates!$L$9+Rates!$L$14))+Rates!$L$19+Rates!$L$22+Rates!$L$23</f>
        <v>6647.6139533233318</v>
      </c>
      <c r="E405" s="66">
        <f t="shared" si="24"/>
        <v>92.785000000000764</v>
      </c>
      <c r="F405" s="67">
        <f t="shared" si="25"/>
        <v>1.4155212998038387E-2</v>
      </c>
      <c r="G405" s="71">
        <f>'NEGD Commercial'!AG403</f>
        <v>1</v>
      </c>
      <c r="H405" s="68">
        <f t="shared" si="26"/>
        <v>1.008471157724889E-4</v>
      </c>
      <c r="I405" s="68">
        <f t="shared" si="27"/>
        <v>0.99344493747478746</v>
      </c>
    </row>
    <row r="406" spans="2:9" x14ac:dyDescent="0.2">
      <c r="B406" s="71">
        <f>'NEGD Commercial'!AE404</f>
        <v>11539</v>
      </c>
      <c r="C406" s="65">
        <f>IF('NEGD Large Com NonWin'!B406&gt;80,80*(Rates!$K$9+Rates!$K$14)+('NEGD Large Com NonWin'!B406-80)*(Rates!$K$9+Rates!$K$17),'NEGD Large Com NonWin'!B406*(Rates!$K$9+Rates!$K$14))+Rates!$K$19+SUM(Rates!$K$21:$K$27)</f>
        <v>6565.9722868649978</v>
      </c>
      <c r="D406" s="65">
        <f>IF('NEGD Large Com NonWin'!B406&gt;40,40*(Rates!$L$9+Rates!$L$14)+('NEGD Large Com NonWin'!B406-40)*(Rates!$L$9+Rates!$L$17),'NEGD Large Com NonWin'!B406*(Rates!$L$9+Rates!$L$14))+Rates!$L$19+Rates!$L$22+Rates!$L$23</f>
        <v>6659.0812868649991</v>
      </c>
      <c r="E406" s="66">
        <f t="shared" si="24"/>
        <v>93.109000000001288</v>
      </c>
      <c r="F406" s="67">
        <f t="shared" si="25"/>
        <v>1.4180535026969676E-2</v>
      </c>
      <c r="G406" s="71">
        <f>'NEGD Commercial'!AG404</f>
        <v>1</v>
      </c>
      <c r="H406" s="68">
        <f t="shared" si="26"/>
        <v>1.008471157724889E-4</v>
      </c>
      <c r="I406" s="68">
        <f t="shared" si="27"/>
        <v>0.99354578459055998</v>
      </c>
    </row>
    <row r="407" spans="2:9" x14ac:dyDescent="0.2">
      <c r="B407" s="71">
        <f>'NEGD Commercial'!AE405</f>
        <v>11559</v>
      </c>
      <c r="C407" s="65">
        <f>IF('NEGD Large Com NonWin'!B407&gt;80,80*(Rates!$K$9+Rates!$K$14)+('NEGD Large Com NonWin'!B407-80)*(Rates!$K$9+Rates!$K$17),'NEGD Large Com NonWin'!B407*(Rates!$K$9+Rates!$K$14))+Rates!$K$19+SUM(Rates!$K$21:$K$27)</f>
        <v>6577.1156204066656</v>
      </c>
      <c r="D407" s="65">
        <f>IF('NEGD Large Com NonWin'!B407&gt;40,40*(Rates!$L$9+Rates!$L$14)+('NEGD Large Com NonWin'!B407-40)*(Rates!$L$9+Rates!$L$17),'NEGD Large Com NonWin'!B407*(Rates!$L$9+Rates!$L$14))+Rates!$L$19+Rates!$L$22+Rates!$L$23</f>
        <v>6670.5486204066665</v>
      </c>
      <c r="E407" s="66">
        <f t="shared" si="24"/>
        <v>93.433000000000902</v>
      </c>
      <c r="F407" s="67">
        <f t="shared" si="25"/>
        <v>1.4205771251779195E-2</v>
      </c>
      <c r="G407" s="71">
        <f>'NEGD Commercial'!AG405</f>
        <v>1</v>
      </c>
      <c r="H407" s="68">
        <f t="shared" si="26"/>
        <v>1.008471157724889E-4</v>
      </c>
      <c r="I407" s="68">
        <f t="shared" si="27"/>
        <v>0.99364663170633249</v>
      </c>
    </row>
    <row r="408" spans="2:9" x14ac:dyDescent="0.2">
      <c r="B408" s="71">
        <f>'NEGD Commercial'!AE406</f>
        <v>11619</v>
      </c>
      <c r="C408" s="65">
        <f>IF('NEGD Large Com NonWin'!B408&gt;80,80*(Rates!$K$9+Rates!$K$14)+('NEGD Large Com NonWin'!B408-80)*(Rates!$K$9+Rates!$K$17),'NEGD Large Com NonWin'!B408*(Rates!$K$9+Rates!$K$14))+Rates!$K$19+SUM(Rates!$K$21:$K$27)</f>
        <v>6610.5456210316679</v>
      </c>
      <c r="D408" s="65">
        <f>IF('NEGD Large Com NonWin'!B408&gt;40,40*(Rates!$L$9+Rates!$L$14)+('NEGD Large Com NonWin'!B408-40)*(Rates!$L$9+Rates!$L$17),'NEGD Large Com NonWin'!B408*(Rates!$L$9+Rates!$L$14))+Rates!$L$19+Rates!$L$22+Rates!$L$23</f>
        <v>6704.9506210316686</v>
      </c>
      <c r="E408" s="66">
        <f t="shared" si="24"/>
        <v>94.405000000000655</v>
      </c>
      <c r="F408" s="67">
        <f t="shared" si="25"/>
        <v>1.428096944065374E-2</v>
      </c>
      <c r="G408" s="71">
        <f>'NEGD Commercial'!AG406</f>
        <v>1</v>
      </c>
      <c r="H408" s="68">
        <f t="shared" si="26"/>
        <v>1.008471157724889E-4</v>
      </c>
      <c r="I408" s="68">
        <f t="shared" si="27"/>
        <v>0.99374747882210501</v>
      </c>
    </row>
    <row r="409" spans="2:9" x14ac:dyDescent="0.2">
      <c r="B409" s="71">
        <f>'NEGD Commercial'!AE407</f>
        <v>11659</v>
      </c>
      <c r="C409" s="65">
        <f>IF('NEGD Large Com NonWin'!B409&gt;80,80*(Rates!$K$9+Rates!$K$14)+('NEGD Large Com NonWin'!B409-80)*(Rates!$K$9+Rates!$K$17),'NEGD Large Com NonWin'!B409*(Rates!$K$9+Rates!$K$14))+Rates!$K$19+SUM(Rates!$K$21:$K$27)</f>
        <v>6632.8322881150025</v>
      </c>
      <c r="D409" s="65">
        <f>IF('NEGD Large Com NonWin'!B409&gt;40,40*(Rates!$L$9+Rates!$L$14)+('NEGD Large Com NonWin'!B409-40)*(Rates!$L$9+Rates!$L$17),'NEGD Large Com NonWin'!B409*(Rates!$L$9+Rates!$L$14))+Rates!$L$19+Rates!$L$22+Rates!$L$23</f>
        <v>6727.8852881150033</v>
      </c>
      <c r="E409" s="66">
        <f t="shared" si="24"/>
        <v>95.053000000000793</v>
      </c>
      <c r="F409" s="67">
        <f t="shared" si="25"/>
        <v>1.4330680450087799E-2</v>
      </c>
      <c r="G409" s="71">
        <f>'NEGD Commercial'!AG407</f>
        <v>1</v>
      </c>
      <c r="H409" s="68">
        <f t="shared" si="26"/>
        <v>1.008471157724889E-4</v>
      </c>
      <c r="I409" s="68">
        <f t="shared" si="27"/>
        <v>0.99384832593787753</v>
      </c>
    </row>
    <row r="410" spans="2:9" x14ac:dyDescent="0.2">
      <c r="B410" s="71">
        <f>'NEGD Commercial'!AE408</f>
        <v>11899</v>
      </c>
      <c r="C410" s="65">
        <f>IF('NEGD Large Com NonWin'!B410&gt;80,80*(Rates!$K$9+Rates!$K$14)+('NEGD Large Com NonWin'!B410-80)*(Rates!$K$9+Rates!$K$17),'NEGD Large Com NonWin'!B410*(Rates!$K$9+Rates!$K$14))+Rates!$K$19+SUM(Rates!$K$21:$K$27)</f>
        <v>6766.5522906150109</v>
      </c>
      <c r="D410" s="65">
        <f>IF('NEGD Large Com NonWin'!B410&gt;40,40*(Rates!$L$9+Rates!$L$14)+('NEGD Large Com NonWin'!B410-40)*(Rates!$L$9+Rates!$L$17),'NEGD Large Com NonWin'!B410*(Rates!$L$9+Rates!$L$14))+Rates!$L$19+Rates!$L$22+Rates!$L$23</f>
        <v>6865.4932906150125</v>
      </c>
      <c r="E410" s="66">
        <f t="shared" si="24"/>
        <v>98.941000000001623</v>
      </c>
      <c r="F410" s="67">
        <f t="shared" si="25"/>
        <v>1.46220698149676E-2</v>
      </c>
      <c r="G410" s="71">
        <f>'NEGD Commercial'!AG408</f>
        <v>1</v>
      </c>
      <c r="H410" s="68">
        <f t="shared" si="26"/>
        <v>1.008471157724889E-4</v>
      </c>
      <c r="I410" s="68">
        <f t="shared" si="27"/>
        <v>0.99394917305365005</v>
      </c>
    </row>
    <row r="411" spans="2:9" x14ac:dyDescent="0.2">
      <c r="B411" s="71">
        <f>'NEGD Commercial'!AE409</f>
        <v>11959</v>
      </c>
      <c r="C411" s="65">
        <f>IF('NEGD Large Com NonWin'!B411&gt;80,80*(Rates!$K$9+Rates!$K$14)+('NEGD Large Com NonWin'!B411-80)*(Rates!$K$9+Rates!$K$17),'NEGD Large Com NonWin'!B411*(Rates!$K$9+Rates!$K$14))+Rates!$K$19+SUM(Rates!$K$21:$K$27)</f>
        <v>6799.9822912400132</v>
      </c>
      <c r="D411" s="65">
        <f>IF('NEGD Large Com NonWin'!B411&gt;40,40*(Rates!$L$9+Rates!$L$14)+('NEGD Large Com NonWin'!B411-40)*(Rates!$L$9+Rates!$L$17),'NEGD Large Com NonWin'!B411*(Rates!$L$9+Rates!$L$14))+Rates!$L$19+Rates!$L$22+Rates!$L$23</f>
        <v>6899.8952912400146</v>
      </c>
      <c r="E411" s="66">
        <f t="shared" si="24"/>
        <v>99.913000000001375</v>
      </c>
      <c r="F411" s="67">
        <f t="shared" si="25"/>
        <v>1.4693126499566472E-2</v>
      </c>
      <c r="G411" s="71">
        <f>'NEGD Commercial'!AG409</f>
        <v>2</v>
      </c>
      <c r="H411" s="68">
        <f t="shared" si="26"/>
        <v>2.0169423154497781E-4</v>
      </c>
      <c r="I411" s="68">
        <f t="shared" si="27"/>
        <v>0.99415086728519497</v>
      </c>
    </row>
    <row r="412" spans="2:9" x14ac:dyDescent="0.2">
      <c r="B412" s="71">
        <f>'NEGD Commercial'!AE410</f>
        <v>11979</v>
      </c>
      <c r="C412" s="65">
        <f>IF('NEGD Large Com NonWin'!B412&gt;80,80*(Rates!$K$9+Rates!$K$14)+('NEGD Large Com NonWin'!B412-80)*(Rates!$K$9+Rates!$K$17),'NEGD Large Com NonWin'!B412*(Rates!$K$9+Rates!$K$14))+Rates!$K$19+SUM(Rates!$K$21:$K$27)</f>
        <v>6811.1256247816809</v>
      </c>
      <c r="D412" s="65">
        <f>IF('NEGD Large Com NonWin'!B412&gt;40,40*(Rates!$L$9+Rates!$L$14)+('NEGD Large Com NonWin'!B412-40)*(Rates!$L$9+Rates!$L$17),'NEGD Large Com NonWin'!B412*(Rates!$L$9+Rates!$L$14))+Rates!$L$19+Rates!$L$22+Rates!$L$23</f>
        <v>6911.3626247816819</v>
      </c>
      <c r="E412" s="66">
        <f t="shared" si="24"/>
        <v>100.23700000000099</v>
      </c>
      <c r="F412" s="67">
        <f t="shared" si="25"/>
        <v>1.4716657058166346E-2</v>
      </c>
      <c r="G412" s="71">
        <f>'NEGD Commercial'!AG410</f>
        <v>2</v>
      </c>
      <c r="H412" s="68">
        <f t="shared" si="26"/>
        <v>2.0169423154497781E-4</v>
      </c>
      <c r="I412" s="68">
        <f t="shared" si="27"/>
        <v>0.9943525615167399</v>
      </c>
    </row>
    <row r="413" spans="2:9" x14ac:dyDescent="0.2">
      <c r="B413" s="71">
        <f>'NEGD Commercial'!AE411</f>
        <v>12039</v>
      </c>
      <c r="C413" s="65">
        <f>IF('NEGD Large Com NonWin'!B413&gt;80,80*(Rates!$K$9+Rates!$K$14)+('NEGD Large Com NonWin'!B413-80)*(Rates!$K$9+Rates!$K$17),'NEGD Large Com NonWin'!B413*(Rates!$K$9+Rates!$K$14))+Rates!$K$19+SUM(Rates!$K$21:$K$27)</f>
        <v>6844.5556254066823</v>
      </c>
      <c r="D413" s="65">
        <f>IF('NEGD Large Com NonWin'!B413&gt;40,40*(Rates!$L$9+Rates!$L$14)+('NEGD Large Com NonWin'!B413-40)*(Rates!$L$9+Rates!$L$17),'NEGD Large Com NonWin'!B413*(Rates!$L$9+Rates!$L$14))+Rates!$L$19+Rates!$L$22+Rates!$L$23</f>
        <v>6945.764625406684</v>
      </c>
      <c r="E413" s="66">
        <f t="shared" si="24"/>
        <v>101.20900000000165</v>
      </c>
      <c r="F413" s="67">
        <f t="shared" si="25"/>
        <v>1.4786789024596191E-2</v>
      </c>
      <c r="G413" s="71">
        <f>'NEGD Commercial'!AG411</f>
        <v>1</v>
      </c>
      <c r="H413" s="68">
        <f t="shared" si="26"/>
        <v>1.008471157724889E-4</v>
      </c>
      <c r="I413" s="68">
        <f t="shared" si="27"/>
        <v>0.99445340863251241</v>
      </c>
    </row>
    <row r="414" spans="2:9" x14ac:dyDescent="0.2">
      <c r="B414" s="71">
        <f>'NEGD Commercial'!AE412</f>
        <v>12199</v>
      </c>
      <c r="C414" s="65">
        <f>IF('NEGD Large Com NonWin'!B414&gt;80,80*(Rates!$K$9+Rates!$K$14)+('NEGD Large Com NonWin'!B414-80)*(Rates!$K$9+Rates!$K$17),'NEGD Large Com NonWin'!B414*(Rates!$K$9+Rates!$K$14))+Rates!$K$19+SUM(Rates!$K$21:$K$27)</f>
        <v>6933.7022937400216</v>
      </c>
      <c r="D414" s="65">
        <f>IF('NEGD Large Com NonWin'!B414&gt;40,40*(Rates!$L$9+Rates!$L$14)+('NEGD Large Com NonWin'!B414-40)*(Rates!$L$9+Rates!$L$17),'NEGD Large Com NonWin'!B414*(Rates!$L$9+Rates!$L$14))+Rates!$L$19+Rates!$L$22+Rates!$L$23</f>
        <v>7037.5032937400229</v>
      </c>
      <c r="E414" s="66">
        <f t="shared" si="24"/>
        <v>103.8010000000013</v>
      </c>
      <c r="F414" s="67">
        <f t="shared" si="25"/>
        <v>1.4970501415054453E-2</v>
      </c>
      <c r="G414" s="71">
        <f>'NEGD Commercial'!AG412</f>
        <v>1</v>
      </c>
      <c r="H414" s="68">
        <f t="shared" si="26"/>
        <v>1.008471157724889E-4</v>
      </c>
      <c r="I414" s="68">
        <f t="shared" si="27"/>
        <v>0.99455425574828493</v>
      </c>
    </row>
    <row r="415" spans="2:9" x14ac:dyDescent="0.2">
      <c r="B415" s="71">
        <f>'NEGD Commercial'!AE413</f>
        <v>12219</v>
      </c>
      <c r="C415" s="65">
        <f>IF('NEGD Large Com NonWin'!B415&gt;80,80*(Rates!$K$9+Rates!$K$14)+('NEGD Large Com NonWin'!B415-80)*(Rates!$K$9+Rates!$K$17),'NEGD Large Com NonWin'!B415*(Rates!$K$9+Rates!$K$14))+Rates!$K$19+SUM(Rates!$K$21:$K$27)</f>
        <v>6944.8456272816893</v>
      </c>
      <c r="D415" s="65">
        <f>IF('NEGD Large Com NonWin'!B415&gt;40,40*(Rates!$L$9+Rates!$L$14)+('NEGD Large Com NonWin'!B415-40)*(Rates!$L$9+Rates!$L$17),'NEGD Large Com NonWin'!B415*(Rates!$L$9+Rates!$L$14))+Rates!$L$19+Rates!$L$22+Rates!$L$23</f>
        <v>7048.9706272816902</v>
      </c>
      <c r="E415" s="66">
        <f t="shared" si="24"/>
        <v>104.12500000000091</v>
      </c>
      <c r="F415" s="67">
        <f t="shared" si="25"/>
        <v>1.4993133841731902E-2</v>
      </c>
      <c r="G415" s="71">
        <f>'NEGD Commercial'!AG413</f>
        <v>2</v>
      </c>
      <c r="H415" s="68">
        <f t="shared" si="26"/>
        <v>2.0169423154497781E-4</v>
      </c>
      <c r="I415" s="68">
        <f t="shared" si="27"/>
        <v>0.99475594997982986</v>
      </c>
    </row>
    <row r="416" spans="2:9" x14ac:dyDescent="0.2">
      <c r="B416" s="71">
        <f>'NEGD Commercial'!AE414</f>
        <v>12239</v>
      </c>
      <c r="C416" s="65">
        <f>IF('NEGD Large Com NonWin'!B416&gt;80,80*(Rates!$K$9+Rates!$K$14)+('NEGD Large Com NonWin'!B416-80)*(Rates!$K$9+Rates!$K$17),'NEGD Large Com NonWin'!B416*(Rates!$K$9+Rates!$K$14))+Rates!$K$19+SUM(Rates!$K$21:$K$27)</f>
        <v>6955.988960823357</v>
      </c>
      <c r="D416" s="65">
        <f>IF('NEGD Large Com NonWin'!B416&gt;40,40*(Rates!$L$9+Rates!$L$14)+('NEGD Large Com NonWin'!B416-40)*(Rates!$L$9+Rates!$L$17),'NEGD Large Com NonWin'!B416*(Rates!$L$9+Rates!$L$14))+Rates!$L$19+Rates!$L$22+Rates!$L$23</f>
        <v>7060.4379608233576</v>
      </c>
      <c r="E416" s="66">
        <f t="shared" si="24"/>
        <v>104.44900000000052</v>
      </c>
      <c r="F416" s="67">
        <f t="shared" si="25"/>
        <v>1.5015693755160481E-2</v>
      </c>
      <c r="G416" s="71">
        <f>'NEGD Commercial'!AG414</f>
        <v>2</v>
      </c>
      <c r="H416" s="68">
        <f t="shared" si="26"/>
        <v>2.0169423154497781E-4</v>
      </c>
      <c r="I416" s="68">
        <f t="shared" si="27"/>
        <v>0.99495764421137478</v>
      </c>
    </row>
    <row r="417" spans="2:9" x14ac:dyDescent="0.2">
      <c r="B417" s="71">
        <f>'NEGD Commercial'!AE415</f>
        <v>12339</v>
      </c>
      <c r="C417" s="65">
        <f>IF('NEGD Large Com NonWin'!B417&gt;80,80*(Rates!$K$9+Rates!$K$14)+('NEGD Large Com NonWin'!B417-80)*(Rates!$K$9+Rates!$K$17),'NEGD Large Com NonWin'!B417*(Rates!$K$9+Rates!$K$14))+Rates!$K$19+SUM(Rates!$K$21:$K$27)</f>
        <v>7011.7056285316939</v>
      </c>
      <c r="D417" s="65">
        <f>IF('NEGD Large Com NonWin'!B417&gt;40,40*(Rates!$L$9+Rates!$L$14)+('NEGD Large Com NonWin'!B417-40)*(Rates!$L$9+Rates!$L$17),'NEGD Large Com NonWin'!B417*(Rates!$L$9+Rates!$L$14))+Rates!$L$19+Rates!$L$22+Rates!$L$23</f>
        <v>7117.7746285316944</v>
      </c>
      <c r="E417" s="66">
        <f t="shared" si="24"/>
        <v>106.06900000000041</v>
      </c>
      <c r="F417" s="67">
        <f t="shared" si="25"/>
        <v>1.5127417723925769E-2</v>
      </c>
      <c r="G417" s="71">
        <f>'NEGD Commercial'!AG415</f>
        <v>1</v>
      </c>
      <c r="H417" s="68">
        <f t="shared" si="26"/>
        <v>1.008471157724889E-4</v>
      </c>
      <c r="I417" s="68">
        <f t="shared" si="27"/>
        <v>0.9950584913271473</v>
      </c>
    </row>
    <row r="418" spans="2:9" x14ac:dyDescent="0.2">
      <c r="B418" s="71">
        <f>'NEGD Commercial'!AE416</f>
        <v>12519</v>
      </c>
      <c r="C418" s="65">
        <f>IF('NEGD Large Com NonWin'!B418&gt;80,80*(Rates!$K$9+Rates!$K$14)+('NEGD Large Com NonWin'!B418-80)*(Rates!$K$9+Rates!$K$17),'NEGD Large Com NonWin'!B418*(Rates!$K$9+Rates!$K$14))+Rates!$K$19+SUM(Rates!$K$21:$K$27)</f>
        <v>7111.9956304067</v>
      </c>
      <c r="D418" s="65">
        <f>IF('NEGD Large Com NonWin'!B418&gt;40,40*(Rates!$L$9+Rates!$L$14)+('NEGD Large Com NonWin'!B418-40)*(Rates!$L$9+Rates!$L$17),'NEGD Large Com NonWin'!B418*(Rates!$L$9+Rates!$L$14))+Rates!$L$19+Rates!$L$22+Rates!$L$23</f>
        <v>7220.9806304067015</v>
      </c>
      <c r="E418" s="66">
        <f t="shared" si="24"/>
        <v>108.98500000000149</v>
      </c>
      <c r="F418" s="67">
        <f t="shared" si="25"/>
        <v>1.5324109527577026E-2</v>
      </c>
      <c r="G418" s="71">
        <f>'NEGD Commercial'!AG416</f>
        <v>1</v>
      </c>
      <c r="H418" s="68">
        <f t="shared" si="26"/>
        <v>1.008471157724889E-4</v>
      </c>
      <c r="I418" s="68">
        <f t="shared" si="27"/>
        <v>0.99515933844291982</v>
      </c>
    </row>
    <row r="419" spans="2:9" x14ac:dyDescent="0.2">
      <c r="B419" s="71">
        <f>'NEGD Commercial'!AE417</f>
        <v>12579</v>
      </c>
      <c r="C419" s="65">
        <f>IF('NEGD Large Com NonWin'!B419&gt;80,80*(Rates!$K$9+Rates!$K$14)+('NEGD Large Com NonWin'!B419-80)*(Rates!$K$9+Rates!$K$17),'NEGD Large Com NonWin'!B419*(Rates!$K$9+Rates!$K$14))+Rates!$K$19+SUM(Rates!$K$21:$K$27)</f>
        <v>7145.4256310317023</v>
      </c>
      <c r="D419" s="65">
        <f>IF('NEGD Large Com NonWin'!B419&gt;40,40*(Rates!$L$9+Rates!$L$14)+('NEGD Large Com NonWin'!B419-40)*(Rates!$L$9+Rates!$L$17),'NEGD Large Com NonWin'!B419*(Rates!$L$9+Rates!$L$14))+Rates!$L$19+Rates!$L$22+Rates!$L$23</f>
        <v>7255.3826310317036</v>
      </c>
      <c r="E419" s="66">
        <f t="shared" si="24"/>
        <v>109.95700000000124</v>
      </c>
      <c r="F419" s="67">
        <f t="shared" si="25"/>
        <v>1.5388446494001918E-2</v>
      </c>
      <c r="G419" s="71">
        <f>'NEGD Commercial'!AG417</f>
        <v>1</v>
      </c>
      <c r="H419" s="68">
        <f t="shared" si="26"/>
        <v>1.008471157724889E-4</v>
      </c>
      <c r="I419" s="68">
        <f t="shared" si="27"/>
        <v>0.99526018555869233</v>
      </c>
    </row>
    <row r="420" spans="2:9" x14ac:dyDescent="0.2">
      <c r="B420" s="71">
        <f>'NEGD Commercial'!AE418</f>
        <v>12639</v>
      </c>
      <c r="C420" s="65">
        <f>IF('NEGD Large Com NonWin'!B420&gt;80,80*(Rates!$K$9+Rates!$K$14)+('NEGD Large Com NonWin'!B420-80)*(Rates!$K$9+Rates!$K$17),'NEGD Large Com NonWin'!B420*(Rates!$K$9+Rates!$K$14))+Rates!$K$19+SUM(Rates!$K$21:$K$27)</f>
        <v>7178.8556316567046</v>
      </c>
      <c r="D420" s="65">
        <f>IF('NEGD Large Com NonWin'!B420&gt;40,40*(Rates!$L$9+Rates!$L$14)+('NEGD Large Com NonWin'!B420-40)*(Rates!$L$9+Rates!$L$17),'NEGD Large Com NonWin'!B420*(Rates!$L$9+Rates!$L$14))+Rates!$L$19+Rates!$L$22+Rates!$L$23</f>
        <v>7289.7846316567056</v>
      </c>
      <c r="E420" s="66">
        <f t="shared" si="24"/>
        <v>110.929000000001</v>
      </c>
      <c r="F420" s="67">
        <f t="shared" si="25"/>
        <v>1.5452184260515808E-2</v>
      </c>
      <c r="G420" s="71">
        <f>'NEGD Commercial'!AG418</f>
        <v>2</v>
      </c>
      <c r="H420" s="68">
        <f t="shared" si="26"/>
        <v>2.0169423154497781E-4</v>
      </c>
      <c r="I420" s="68">
        <f t="shared" si="27"/>
        <v>0.99546187979023726</v>
      </c>
    </row>
    <row r="421" spans="2:9" x14ac:dyDescent="0.2">
      <c r="B421" s="71">
        <f>'NEGD Commercial'!AE419</f>
        <v>12659</v>
      </c>
      <c r="C421" s="65">
        <f>IF('NEGD Large Com NonWin'!B421&gt;80,80*(Rates!$K$9+Rates!$K$14)+('NEGD Large Com NonWin'!B421-80)*(Rates!$K$9+Rates!$K$17),'NEGD Large Com NonWin'!B421*(Rates!$K$9+Rates!$K$14))+Rates!$K$19+SUM(Rates!$K$21:$K$27)</f>
        <v>7189.9989651983715</v>
      </c>
      <c r="D421" s="65">
        <f>IF('NEGD Large Com NonWin'!B421&gt;40,40*(Rates!$L$9+Rates!$L$14)+('NEGD Large Com NonWin'!B421-40)*(Rates!$L$9+Rates!$L$17),'NEGD Large Com NonWin'!B421*(Rates!$L$9+Rates!$L$14))+Rates!$L$19+Rates!$L$22+Rates!$L$23</f>
        <v>7301.251965198373</v>
      </c>
      <c r="E421" s="66">
        <f t="shared" si="24"/>
        <v>111.25300000000152</v>
      </c>
      <c r="F421" s="67">
        <f t="shared" si="25"/>
        <v>1.5473298471737966E-2</v>
      </c>
      <c r="G421" s="71">
        <f>'NEGD Commercial'!AG419</f>
        <v>1</v>
      </c>
      <c r="H421" s="68">
        <f t="shared" si="26"/>
        <v>1.008471157724889E-4</v>
      </c>
      <c r="I421" s="68">
        <f t="shared" si="27"/>
        <v>0.99556272690600978</v>
      </c>
    </row>
    <row r="422" spans="2:9" x14ac:dyDescent="0.2">
      <c r="B422" s="71">
        <f>'NEGD Commercial'!AE420</f>
        <v>12679</v>
      </c>
      <c r="C422" s="65">
        <f>IF('NEGD Large Com NonWin'!B422&gt;80,80*(Rates!$K$9+Rates!$K$14)+('NEGD Large Com NonWin'!B422-80)*(Rates!$K$9+Rates!$K$17),'NEGD Large Com NonWin'!B422*(Rates!$K$9+Rates!$K$14))+Rates!$K$19+SUM(Rates!$K$21:$K$27)</f>
        <v>7201.1422987400392</v>
      </c>
      <c r="D422" s="65">
        <f>IF('NEGD Large Com NonWin'!B422&gt;40,40*(Rates!$L$9+Rates!$L$14)+('NEGD Large Com NonWin'!B422-40)*(Rates!$L$9+Rates!$L$17),'NEGD Large Com NonWin'!B422*(Rates!$L$9+Rates!$L$14))+Rates!$L$19+Rates!$L$22+Rates!$L$23</f>
        <v>7312.7192987400404</v>
      </c>
      <c r="E422" s="66">
        <f t="shared" si="24"/>
        <v>111.57700000000114</v>
      </c>
      <c r="F422" s="67">
        <f t="shared" si="25"/>
        <v>1.5494347337022268E-2</v>
      </c>
      <c r="G422" s="71">
        <f>'NEGD Commercial'!AG420</f>
        <v>2</v>
      </c>
      <c r="H422" s="68">
        <f t="shared" si="26"/>
        <v>2.0169423154497781E-4</v>
      </c>
      <c r="I422" s="68">
        <f t="shared" si="27"/>
        <v>0.9957644211375547</v>
      </c>
    </row>
    <row r="423" spans="2:9" x14ac:dyDescent="0.2">
      <c r="B423" s="71">
        <f>'NEGD Commercial'!AE421</f>
        <v>12699</v>
      </c>
      <c r="C423" s="65">
        <f>IF('NEGD Large Com NonWin'!B423&gt;80,80*(Rates!$K$9+Rates!$K$14)+('NEGD Large Com NonWin'!B423-80)*(Rates!$K$9+Rates!$K$17),'NEGD Large Com NonWin'!B423*(Rates!$K$9+Rates!$K$14))+Rates!$K$19+SUM(Rates!$K$21:$K$27)</f>
        <v>7212.2856322817061</v>
      </c>
      <c r="D423" s="65">
        <f>IF('NEGD Large Com NonWin'!B423&gt;40,40*(Rates!$L$9+Rates!$L$14)+('NEGD Large Com NonWin'!B423-40)*(Rates!$L$9+Rates!$L$17),'NEGD Large Com NonWin'!B423*(Rates!$L$9+Rates!$L$14))+Rates!$L$19+Rates!$L$22+Rates!$L$23</f>
        <v>7324.1866322817077</v>
      </c>
      <c r="E423" s="66">
        <f t="shared" si="24"/>
        <v>111.90100000000166</v>
      </c>
      <c r="F423" s="67">
        <f t="shared" si="25"/>
        <v>1.5515331159256962E-2</v>
      </c>
      <c r="G423" s="71">
        <f>'NEGD Commercial'!AG421</f>
        <v>2</v>
      </c>
      <c r="H423" s="68">
        <f t="shared" si="26"/>
        <v>2.0169423154497781E-4</v>
      </c>
      <c r="I423" s="68">
        <f t="shared" si="27"/>
        <v>0.99596611536909962</v>
      </c>
    </row>
    <row r="424" spans="2:9" x14ac:dyDescent="0.2">
      <c r="B424" s="71">
        <f>'NEGD Commercial'!AE422</f>
        <v>12739</v>
      </c>
      <c r="C424" s="65">
        <f>IF('NEGD Large Com NonWin'!B424&gt;80,80*(Rates!$K$9+Rates!$K$14)+('NEGD Large Com NonWin'!B424-80)*(Rates!$K$9+Rates!$K$17),'NEGD Large Com NonWin'!B424*(Rates!$K$9+Rates!$K$14))+Rates!$K$19+SUM(Rates!$K$21:$K$27)</f>
        <v>7234.5722993650415</v>
      </c>
      <c r="D424" s="65">
        <f>IF('NEGD Large Com NonWin'!B424&gt;40,40*(Rates!$L$9+Rates!$L$14)+('NEGD Large Com NonWin'!B424-40)*(Rates!$L$9+Rates!$L$17),'NEGD Large Com NonWin'!B424*(Rates!$L$9+Rates!$L$14))+Rates!$L$19+Rates!$L$22+Rates!$L$23</f>
        <v>7347.1212993650424</v>
      </c>
      <c r="E424" s="66">
        <f t="shared" si="24"/>
        <v>112.54900000000089</v>
      </c>
      <c r="F424" s="67">
        <f t="shared" si="25"/>
        <v>1.5557104876798176E-2</v>
      </c>
      <c r="G424" s="71">
        <f>'NEGD Commercial'!AG422</f>
        <v>1</v>
      </c>
      <c r="H424" s="68">
        <f t="shared" si="26"/>
        <v>1.008471157724889E-4</v>
      </c>
      <c r="I424" s="68">
        <f t="shared" si="27"/>
        <v>0.99606696248487214</v>
      </c>
    </row>
    <row r="425" spans="2:9" x14ac:dyDescent="0.2">
      <c r="B425" s="71">
        <f>'NEGD Commercial'!AE423</f>
        <v>12779</v>
      </c>
      <c r="C425" s="65">
        <f>IF('NEGD Large Com NonWin'!B425&gt;80,80*(Rates!$K$9+Rates!$K$14)+('NEGD Large Com NonWin'!B425-80)*(Rates!$K$9+Rates!$K$17),'NEGD Large Com NonWin'!B425*(Rates!$K$9+Rates!$K$14))+Rates!$K$19+SUM(Rates!$K$21:$K$27)</f>
        <v>7256.8589664483761</v>
      </c>
      <c r="D425" s="65">
        <f>IF('NEGD Large Com NonWin'!B425&gt;40,40*(Rates!$L$9+Rates!$L$14)+('NEGD Large Com NonWin'!B425-40)*(Rates!$L$9+Rates!$L$17),'NEGD Large Com NonWin'!B425*(Rates!$L$9+Rates!$L$14))+Rates!$L$19+Rates!$L$22+Rates!$L$23</f>
        <v>7370.0559664483771</v>
      </c>
      <c r="E425" s="66">
        <f t="shared" si="24"/>
        <v>113.19700000000103</v>
      </c>
      <c r="F425" s="67">
        <f t="shared" si="25"/>
        <v>1.5598622010343611E-2</v>
      </c>
      <c r="G425" s="71">
        <f>'NEGD Commercial'!AG423</f>
        <v>1</v>
      </c>
      <c r="H425" s="68">
        <f t="shared" si="26"/>
        <v>1.008471157724889E-4</v>
      </c>
      <c r="I425" s="68">
        <f t="shared" si="27"/>
        <v>0.99616780960064466</v>
      </c>
    </row>
    <row r="426" spans="2:9" x14ac:dyDescent="0.2">
      <c r="B426" s="71">
        <f>'NEGD Commercial'!AE424</f>
        <v>12799</v>
      </c>
      <c r="C426" s="65">
        <f>IF('NEGD Large Com NonWin'!B426&gt;80,80*(Rates!$K$9+Rates!$K$14)+('NEGD Large Com NonWin'!B426-80)*(Rates!$K$9+Rates!$K$17),'NEGD Large Com NonWin'!B426*(Rates!$K$9+Rates!$K$14))+Rates!$K$19+SUM(Rates!$K$21:$K$27)</f>
        <v>7268.0022999900439</v>
      </c>
      <c r="D426" s="65">
        <f>IF('NEGD Large Com NonWin'!B426&gt;40,40*(Rates!$L$9+Rates!$L$14)+('NEGD Large Com NonWin'!B426-40)*(Rates!$L$9+Rates!$L$17),'NEGD Large Com NonWin'!B426*(Rates!$L$9+Rates!$L$14))+Rates!$L$19+Rates!$L$22+Rates!$L$23</f>
        <v>7381.5232999900445</v>
      </c>
      <c r="E426" s="66">
        <f t="shared" si="24"/>
        <v>113.52100000000064</v>
      </c>
      <c r="F426" s="67">
        <f t="shared" si="25"/>
        <v>1.5619285095734787E-2</v>
      </c>
      <c r="G426" s="71">
        <f>'NEGD Commercial'!AG424</f>
        <v>1</v>
      </c>
      <c r="H426" s="68">
        <f t="shared" si="26"/>
        <v>1.008471157724889E-4</v>
      </c>
      <c r="I426" s="68">
        <f t="shared" si="27"/>
        <v>0.99626865671641718</v>
      </c>
    </row>
    <row r="427" spans="2:9" x14ac:dyDescent="0.2">
      <c r="B427" s="71">
        <f>'NEGD Commercial'!AE425</f>
        <v>12899</v>
      </c>
      <c r="C427" s="65">
        <f>IF('NEGD Large Com NonWin'!B427&gt;80,80*(Rates!$K$9+Rates!$K$14)+('NEGD Large Com NonWin'!B427-80)*(Rates!$K$9+Rates!$K$17),'NEGD Large Com NonWin'!B427*(Rates!$K$9+Rates!$K$14))+Rates!$K$19+SUM(Rates!$K$21:$K$27)</f>
        <v>7323.7189676983808</v>
      </c>
      <c r="D427" s="65">
        <f>IF('NEGD Large Com NonWin'!B427&gt;40,40*(Rates!$L$9+Rates!$L$14)+('NEGD Large Com NonWin'!B427-40)*(Rates!$L$9+Rates!$L$17),'NEGD Large Com NonWin'!B427*(Rates!$L$9+Rates!$L$14))+Rates!$L$19+Rates!$L$22+Rates!$L$23</f>
        <v>7438.8599676983813</v>
      </c>
      <c r="E427" s="66">
        <f t="shared" si="24"/>
        <v>115.14100000000053</v>
      </c>
      <c r="F427" s="67">
        <f t="shared" si="25"/>
        <v>1.5721657331177714E-2</v>
      </c>
      <c r="G427" s="71">
        <f>'NEGD Commercial'!AG425</f>
        <v>1</v>
      </c>
      <c r="H427" s="68">
        <f t="shared" si="26"/>
        <v>1.008471157724889E-4</v>
      </c>
      <c r="I427" s="68">
        <f t="shared" si="27"/>
        <v>0.9963695038321897</v>
      </c>
    </row>
    <row r="428" spans="2:9" x14ac:dyDescent="0.2">
      <c r="B428" s="71">
        <f>'NEGD Commercial'!AE426</f>
        <v>12939</v>
      </c>
      <c r="C428" s="65">
        <f>IF('NEGD Large Com NonWin'!B428&gt;80,80*(Rates!$K$9+Rates!$K$14)+('NEGD Large Com NonWin'!B428-80)*(Rates!$K$9+Rates!$K$17),'NEGD Large Com NonWin'!B428*(Rates!$K$9+Rates!$K$14))+Rates!$K$19+SUM(Rates!$K$21:$K$27)</f>
        <v>7346.0056347817153</v>
      </c>
      <c r="D428" s="65">
        <f>IF('NEGD Large Com NonWin'!B428&gt;40,40*(Rates!$L$9+Rates!$L$14)+('NEGD Large Com NonWin'!B428-40)*(Rates!$L$9+Rates!$L$17),'NEGD Large Com NonWin'!B428*(Rates!$L$9+Rates!$L$14))+Rates!$L$19+Rates!$L$22+Rates!$L$23</f>
        <v>7461.794634781716</v>
      </c>
      <c r="E428" s="66">
        <f t="shared" si="24"/>
        <v>115.78900000000067</v>
      </c>
      <c r="F428" s="67">
        <f t="shared" si="25"/>
        <v>1.5762171410782115E-2</v>
      </c>
      <c r="G428" s="71">
        <f>'NEGD Commercial'!AG426</f>
        <v>1</v>
      </c>
      <c r="H428" s="68">
        <f t="shared" si="26"/>
        <v>1.008471157724889E-4</v>
      </c>
      <c r="I428" s="68">
        <f t="shared" si="27"/>
        <v>0.99647035094796221</v>
      </c>
    </row>
    <row r="429" spans="2:9" x14ac:dyDescent="0.2">
      <c r="B429" s="71">
        <f>'NEGD Commercial'!AE427</f>
        <v>13079</v>
      </c>
      <c r="C429" s="65">
        <f>IF('NEGD Large Com NonWin'!B429&gt;80,80*(Rates!$K$9+Rates!$K$14)+('NEGD Large Com NonWin'!B429-80)*(Rates!$K$9+Rates!$K$17),'NEGD Large Com NonWin'!B429*(Rates!$K$9+Rates!$K$14))+Rates!$K$19+SUM(Rates!$K$21:$K$27)</f>
        <v>7424.0089695733868</v>
      </c>
      <c r="D429" s="65">
        <f>IF('NEGD Large Com NonWin'!B429&gt;40,40*(Rates!$L$9+Rates!$L$14)+('NEGD Large Com NonWin'!B429-40)*(Rates!$L$9+Rates!$L$17),'NEGD Large Com NonWin'!B429*(Rates!$L$9+Rates!$L$14))+Rates!$L$19+Rates!$L$22+Rates!$L$23</f>
        <v>7542.0659695733884</v>
      </c>
      <c r="E429" s="66">
        <f t="shared" si="24"/>
        <v>118.05700000000161</v>
      </c>
      <c r="F429" s="67">
        <f t="shared" si="25"/>
        <v>1.5902055140806979E-2</v>
      </c>
      <c r="G429" s="71">
        <f>'NEGD Commercial'!AG427</f>
        <v>1</v>
      </c>
      <c r="H429" s="68">
        <f t="shared" si="26"/>
        <v>1.008471157724889E-4</v>
      </c>
      <c r="I429" s="68">
        <f t="shared" si="27"/>
        <v>0.99657119806373473</v>
      </c>
    </row>
    <row r="430" spans="2:9" x14ac:dyDescent="0.2">
      <c r="B430" s="71">
        <f>'NEGD Commercial'!AE428</f>
        <v>13259</v>
      </c>
      <c r="C430" s="65">
        <f>IF('NEGD Large Com NonWin'!B430&gt;80,80*(Rates!$K$9+Rates!$K$14)+('NEGD Large Com NonWin'!B430-80)*(Rates!$K$9+Rates!$K$17),'NEGD Large Com NonWin'!B430*(Rates!$K$9+Rates!$K$14))+Rates!$K$19+SUM(Rates!$K$21:$K$27)</f>
        <v>7524.2989714483929</v>
      </c>
      <c r="D430" s="65">
        <f>IF('NEGD Large Com NonWin'!B430&gt;40,40*(Rates!$L$9+Rates!$L$14)+('NEGD Large Com NonWin'!B430-40)*(Rates!$L$9+Rates!$L$17),'NEGD Large Com NonWin'!B430*(Rates!$L$9+Rates!$L$14))+Rates!$L$19+Rates!$L$22+Rates!$L$23</f>
        <v>7645.2719714483947</v>
      </c>
      <c r="E430" s="66">
        <f t="shared" si="24"/>
        <v>120.97300000000178</v>
      </c>
      <c r="F430" s="67">
        <f t="shared" si="25"/>
        <v>1.6077643971756619E-2</v>
      </c>
      <c r="G430" s="71">
        <f>'NEGD Commercial'!AG428</f>
        <v>1</v>
      </c>
      <c r="H430" s="68">
        <f t="shared" si="26"/>
        <v>1.008471157724889E-4</v>
      </c>
      <c r="I430" s="68">
        <f t="shared" si="27"/>
        <v>0.99667204517950725</v>
      </c>
    </row>
    <row r="431" spans="2:9" x14ac:dyDescent="0.2">
      <c r="B431" s="71">
        <f>'NEGD Commercial'!AE429</f>
        <v>13379</v>
      </c>
      <c r="C431" s="65">
        <f>IF('NEGD Large Com NonWin'!B431&gt;80,80*(Rates!$K$9+Rates!$K$14)+('NEGD Large Com NonWin'!B431-80)*(Rates!$K$9+Rates!$K$17),'NEGD Large Com NonWin'!B431*(Rates!$K$9+Rates!$K$14))+Rates!$K$19+SUM(Rates!$K$21:$K$27)</f>
        <v>7591.1589726983975</v>
      </c>
      <c r="D431" s="65">
        <f>IF('NEGD Large Com NonWin'!B431&gt;40,40*(Rates!$L$9+Rates!$L$14)+('NEGD Large Com NonWin'!B431-40)*(Rates!$L$9+Rates!$L$17),'NEGD Large Com NonWin'!B431*(Rates!$L$9+Rates!$L$14))+Rates!$L$19+Rates!$L$22+Rates!$L$23</f>
        <v>7714.0759726983988</v>
      </c>
      <c r="E431" s="66">
        <f t="shared" si="24"/>
        <v>122.91700000000128</v>
      </c>
      <c r="F431" s="67">
        <f t="shared" si="25"/>
        <v>1.6192125661189848E-2</v>
      </c>
      <c r="G431" s="71">
        <f>'NEGD Commercial'!AG429</f>
        <v>1</v>
      </c>
      <c r="H431" s="68">
        <f t="shared" si="26"/>
        <v>1.008471157724889E-4</v>
      </c>
      <c r="I431" s="68">
        <f t="shared" si="27"/>
        <v>0.99677289229527977</v>
      </c>
    </row>
    <row r="432" spans="2:9" x14ac:dyDescent="0.2">
      <c r="B432" s="71">
        <f>'NEGD Commercial'!AE430</f>
        <v>13519</v>
      </c>
      <c r="C432" s="65">
        <f>IF('NEGD Large Com NonWin'!B432&gt;80,80*(Rates!$K$9+Rates!$K$14)+('NEGD Large Com NonWin'!B432-80)*(Rates!$K$9+Rates!$K$17),'NEGD Large Com NonWin'!B432*(Rates!$K$9+Rates!$K$14))+Rates!$K$19+SUM(Rates!$K$21:$K$27)</f>
        <v>7669.162307490069</v>
      </c>
      <c r="D432" s="65">
        <f>IF('NEGD Large Com NonWin'!B432&gt;40,40*(Rates!$L$9+Rates!$L$14)+('NEGD Large Com NonWin'!B432-40)*(Rates!$L$9+Rates!$L$17),'NEGD Large Com NonWin'!B432*(Rates!$L$9+Rates!$L$14))+Rates!$L$19+Rates!$L$22+Rates!$L$23</f>
        <v>7794.3473074900703</v>
      </c>
      <c r="E432" s="66">
        <f t="shared" si="24"/>
        <v>125.18500000000131</v>
      </c>
      <c r="F432" s="67">
        <f t="shared" si="25"/>
        <v>1.6323164770908508E-2</v>
      </c>
      <c r="G432" s="71">
        <f>'NEGD Commercial'!AG430</f>
        <v>1</v>
      </c>
      <c r="H432" s="68">
        <f t="shared" si="26"/>
        <v>1.008471157724889E-4</v>
      </c>
      <c r="I432" s="68">
        <f t="shared" si="27"/>
        <v>0.99687373941105228</v>
      </c>
    </row>
    <row r="433" spans="2:9" x14ac:dyDescent="0.2">
      <c r="B433" s="71">
        <f>'NEGD Commercial'!AE431</f>
        <v>13779</v>
      </c>
      <c r="C433" s="65">
        <f>IF('NEGD Large Com NonWin'!B433&gt;80,80*(Rates!$K$9+Rates!$K$14)+('NEGD Large Com NonWin'!B433-80)*(Rates!$K$9+Rates!$K$17),'NEGD Large Com NonWin'!B433*(Rates!$K$9+Rates!$K$14))+Rates!$K$19+SUM(Rates!$K$21:$K$27)</f>
        <v>7814.0256435317451</v>
      </c>
      <c r="D433" s="65">
        <f>IF('NEGD Large Com NonWin'!B433&gt;40,40*(Rates!$L$9+Rates!$L$14)+('NEGD Large Com NonWin'!B433-40)*(Rates!$L$9+Rates!$L$17),'NEGD Large Com NonWin'!B433*(Rates!$L$9+Rates!$L$14))+Rates!$L$19+Rates!$L$22+Rates!$L$23</f>
        <v>7943.4226435317469</v>
      </c>
      <c r="E433" s="66">
        <f t="shared" si="24"/>
        <v>129.39700000000175</v>
      </c>
      <c r="F433" s="67">
        <f t="shared" si="25"/>
        <v>1.6559582205506754E-2</v>
      </c>
      <c r="G433" s="71">
        <f>'NEGD Commercial'!AG431</f>
        <v>1</v>
      </c>
      <c r="H433" s="68">
        <f t="shared" si="26"/>
        <v>1.008471157724889E-4</v>
      </c>
      <c r="I433" s="68">
        <f t="shared" si="27"/>
        <v>0.9969745865268248</v>
      </c>
    </row>
    <row r="434" spans="2:9" x14ac:dyDescent="0.2">
      <c r="B434" s="71">
        <f>'NEGD Commercial'!AE432</f>
        <v>13799</v>
      </c>
      <c r="C434" s="65">
        <f>IF('NEGD Large Com NonWin'!B434&gt;80,80*(Rates!$K$9+Rates!$K$14)+('NEGD Large Com NonWin'!B434-80)*(Rates!$K$9+Rates!$K$17),'NEGD Large Com NonWin'!B434*(Rates!$K$9+Rates!$K$14))+Rates!$K$19+SUM(Rates!$K$21:$K$27)</f>
        <v>7825.1689770734129</v>
      </c>
      <c r="D434" s="65">
        <f>IF('NEGD Large Com NonWin'!B434&gt;40,40*(Rates!$L$9+Rates!$L$14)+('NEGD Large Com NonWin'!B434-40)*(Rates!$L$9+Rates!$L$17),'NEGD Large Com NonWin'!B434*(Rates!$L$9+Rates!$L$14))+Rates!$L$19+Rates!$L$22+Rates!$L$23</f>
        <v>7954.8899770734142</v>
      </c>
      <c r="E434" s="66">
        <f t="shared" si="24"/>
        <v>129.72100000000137</v>
      </c>
      <c r="F434" s="67">
        <f t="shared" si="25"/>
        <v>1.6577405597254794E-2</v>
      </c>
      <c r="G434" s="71">
        <f>'NEGD Commercial'!AG432</f>
        <v>1</v>
      </c>
      <c r="H434" s="68">
        <f t="shared" si="26"/>
        <v>1.008471157724889E-4</v>
      </c>
      <c r="I434" s="68">
        <f t="shared" si="27"/>
        <v>0.99707543364259732</v>
      </c>
    </row>
    <row r="435" spans="2:9" x14ac:dyDescent="0.2">
      <c r="B435" s="71">
        <f>'NEGD Commercial'!AE433</f>
        <v>13839</v>
      </c>
      <c r="C435" s="65">
        <f>IF('NEGD Large Com NonWin'!B435&gt;80,80*(Rates!$K$9+Rates!$K$14)+('NEGD Large Com NonWin'!B435-80)*(Rates!$K$9+Rates!$K$17),'NEGD Large Com NonWin'!B435*(Rates!$K$9+Rates!$K$14))+Rates!$K$19+SUM(Rates!$K$21:$K$27)</f>
        <v>7847.4556441567474</v>
      </c>
      <c r="D435" s="65">
        <f>IF('NEGD Large Com NonWin'!B435&gt;40,40*(Rates!$L$9+Rates!$L$14)+('NEGD Large Com NonWin'!B435-40)*(Rates!$L$9+Rates!$L$17),'NEGD Large Com NonWin'!B435*(Rates!$L$9+Rates!$L$14))+Rates!$L$19+Rates!$L$22+Rates!$L$23</f>
        <v>7977.8246441567489</v>
      </c>
      <c r="E435" s="66">
        <f t="shared" si="24"/>
        <v>130.36900000000151</v>
      </c>
      <c r="F435" s="67">
        <f t="shared" si="25"/>
        <v>1.6612900526181997E-2</v>
      </c>
      <c r="G435" s="71">
        <f>'NEGD Commercial'!AG433</f>
        <v>1</v>
      </c>
      <c r="H435" s="68">
        <f t="shared" si="26"/>
        <v>1.008471157724889E-4</v>
      </c>
      <c r="I435" s="68">
        <f t="shared" si="27"/>
        <v>0.99717628075836984</v>
      </c>
    </row>
    <row r="436" spans="2:9" x14ac:dyDescent="0.2">
      <c r="B436" s="71">
        <f>'NEGD Commercial'!AE434</f>
        <v>13859</v>
      </c>
      <c r="C436" s="65">
        <f>IF('NEGD Large Com NonWin'!B436&gt;80,80*(Rates!$K$9+Rates!$K$14)+('NEGD Large Com NonWin'!B436-80)*(Rates!$K$9+Rates!$K$17),'NEGD Large Com NonWin'!B436*(Rates!$K$9+Rates!$K$14))+Rates!$K$19+SUM(Rates!$K$21:$K$27)</f>
        <v>7858.5989776984152</v>
      </c>
      <c r="D436" s="65">
        <f>IF('NEGD Large Com NonWin'!B436&gt;40,40*(Rates!$L$9+Rates!$L$14)+('NEGD Large Com NonWin'!B436-40)*(Rates!$L$9+Rates!$L$17),'NEGD Large Com NonWin'!B436*(Rates!$L$9+Rates!$L$14))+Rates!$L$19+Rates!$L$22+Rates!$L$23</f>
        <v>7989.2919776984163</v>
      </c>
      <c r="E436" s="66">
        <f t="shared" si="24"/>
        <v>130.69300000000112</v>
      </c>
      <c r="F436" s="67">
        <f t="shared" si="25"/>
        <v>1.6630572494014423E-2</v>
      </c>
      <c r="G436" s="71">
        <f>'NEGD Commercial'!AG434</f>
        <v>1</v>
      </c>
      <c r="H436" s="68">
        <f t="shared" si="26"/>
        <v>1.008471157724889E-4</v>
      </c>
      <c r="I436" s="68">
        <f t="shared" si="27"/>
        <v>0.99727712787414236</v>
      </c>
    </row>
    <row r="437" spans="2:9" x14ac:dyDescent="0.2">
      <c r="B437" s="71">
        <f>'NEGD Commercial'!AE435</f>
        <v>13999</v>
      </c>
      <c r="C437" s="65">
        <f>IF('NEGD Large Com NonWin'!B437&gt;80,80*(Rates!$K$9+Rates!$K$14)+('NEGD Large Com NonWin'!B437-80)*(Rates!$K$9+Rates!$K$17),'NEGD Large Com NonWin'!B437*(Rates!$K$9+Rates!$K$14))+Rates!$K$19+SUM(Rates!$K$21:$K$27)</f>
        <v>7936.6023124900867</v>
      </c>
      <c r="D437" s="65">
        <f>IF('NEGD Large Com NonWin'!B437&gt;40,40*(Rates!$L$9+Rates!$L$14)+('NEGD Large Com NonWin'!B437-40)*(Rates!$L$9+Rates!$L$17),'NEGD Large Com NonWin'!B437*(Rates!$L$9+Rates!$L$14))+Rates!$L$19+Rates!$L$22+Rates!$L$23</f>
        <v>8069.5633124900878</v>
      </c>
      <c r="E437" s="66">
        <f t="shared" si="24"/>
        <v>132.96100000000115</v>
      </c>
      <c r="F437" s="67">
        <f t="shared" si="25"/>
        <v>1.6752886785161975E-2</v>
      </c>
      <c r="G437" s="71">
        <f>'NEGD Commercial'!AG435</f>
        <v>1</v>
      </c>
      <c r="H437" s="68">
        <f t="shared" si="26"/>
        <v>1.008471157724889E-4</v>
      </c>
      <c r="I437" s="68">
        <f t="shared" si="27"/>
        <v>0.99737797498991487</v>
      </c>
    </row>
    <row r="438" spans="2:9" x14ac:dyDescent="0.2">
      <c r="B438" s="71">
        <f>'NEGD Commercial'!AE436</f>
        <v>14159</v>
      </c>
      <c r="C438" s="65">
        <f>IF('NEGD Large Com NonWin'!B438&gt;80,80*(Rates!$K$9+Rates!$K$14)+('NEGD Large Com NonWin'!B438-80)*(Rates!$K$9+Rates!$K$17),'NEGD Large Com NonWin'!B438*(Rates!$K$9+Rates!$K$14))+Rates!$K$19+SUM(Rates!$K$21:$K$27)</f>
        <v>8025.7489808234259</v>
      </c>
      <c r="D438" s="65">
        <f>IF('NEGD Large Com NonWin'!B438&gt;40,40*(Rates!$L$9+Rates!$L$14)+('NEGD Large Com NonWin'!B438-40)*(Rates!$L$9+Rates!$L$17),'NEGD Large Com NonWin'!B438*(Rates!$L$9+Rates!$L$14))+Rates!$L$19+Rates!$L$22+Rates!$L$23</f>
        <v>8161.3019808234267</v>
      </c>
      <c r="E438" s="66">
        <f t="shared" si="24"/>
        <v>135.55300000000079</v>
      </c>
      <c r="F438" s="67">
        <f t="shared" si="25"/>
        <v>1.6889763226321755E-2</v>
      </c>
      <c r="G438" s="71">
        <f>'NEGD Commercial'!AG436</f>
        <v>1</v>
      </c>
      <c r="H438" s="68">
        <f t="shared" si="26"/>
        <v>1.008471157724889E-4</v>
      </c>
      <c r="I438" s="68">
        <f t="shared" si="27"/>
        <v>0.99747882210568739</v>
      </c>
    </row>
    <row r="439" spans="2:9" x14ac:dyDescent="0.2">
      <c r="B439" s="71">
        <f>'NEGD Commercial'!AE437</f>
        <v>14279</v>
      </c>
      <c r="C439" s="65">
        <f>IF('NEGD Large Com NonWin'!B439&gt;80,80*(Rates!$K$9+Rates!$K$14)+('NEGD Large Com NonWin'!B439-80)*(Rates!$K$9+Rates!$K$17),'NEGD Large Com NonWin'!B439*(Rates!$K$9+Rates!$K$14))+Rates!$K$19+SUM(Rates!$K$21:$K$27)</f>
        <v>8092.6089820734296</v>
      </c>
      <c r="D439" s="65">
        <f>IF('NEGD Large Com NonWin'!B439&gt;40,40*(Rates!$L$9+Rates!$L$14)+('NEGD Large Com NonWin'!B439-40)*(Rates!$L$9+Rates!$L$17),'NEGD Large Com NonWin'!B439*(Rates!$L$9+Rates!$L$14))+Rates!$L$19+Rates!$L$22+Rates!$L$23</f>
        <v>8230.1059820734299</v>
      </c>
      <c r="E439" s="66">
        <f t="shared" si="24"/>
        <v>137.4970000000003</v>
      </c>
      <c r="F439" s="67">
        <f t="shared" si="25"/>
        <v>1.699044156273714E-2</v>
      </c>
      <c r="G439" s="71">
        <f>'NEGD Commercial'!AG437</f>
        <v>1</v>
      </c>
      <c r="H439" s="68">
        <f t="shared" si="26"/>
        <v>1.008471157724889E-4</v>
      </c>
      <c r="I439" s="68">
        <f t="shared" si="27"/>
        <v>0.99757966922145991</v>
      </c>
    </row>
    <row r="440" spans="2:9" x14ac:dyDescent="0.2">
      <c r="B440" s="71">
        <f>'NEGD Commercial'!AE438</f>
        <v>14339</v>
      </c>
      <c r="C440" s="65">
        <f>IF('NEGD Large Com NonWin'!B440&gt;80,80*(Rates!$K$9+Rates!$K$14)+('NEGD Large Com NonWin'!B440-80)*(Rates!$K$9+Rates!$K$17),'NEGD Large Com NonWin'!B440*(Rates!$K$9+Rates!$K$14))+Rates!$K$19+SUM(Rates!$K$21:$K$27)</f>
        <v>8126.0389826984319</v>
      </c>
      <c r="D440" s="65">
        <f>IF('NEGD Large Com NonWin'!B440&gt;40,40*(Rates!$L$9+Rates!$L$14)+('NEGD Large Com NonWin'!B440-40)*(Rates!$L$9+Rates!$L$17),'NEGD Large Com NonWin'!B440*(Rates!$L$9+Rates!$L$14))+Rates!$L$19+Rates!$L$22+Rates!$L$23</f>
        <v>8264.5079826984311</v>
      </c>
      <c r="E440" s="66">
        <f t="shared" si="24"/>
        <v>138.46899999999914</v>
      </c>
      <c r="F440" s="67">
        <f t="shared" si="25"/>
        <v>1.7040159454664274E-2</v>
      </c>
      <c r="G440" s="71">
        <f>'NEGD Commercial'!AG438</f>
        <v>1</v>
      </c>
      <c r="H440" s="68">
        <f t="shared" si="26"/>
        <v>1.008471157724889E-4</v>
      </c>
      <c r="I440" s="68">
        <f t="shared" si="27"/>
        <v>0.99768051633723243</v>
      </c>
    </row>
    <row r="441" spans="2:9" x14ac:dyDescent="0.2">
      <c r="B441" s="71">
        <f>'NEGD Commercial'!AE439</f>
        <v>14359</v>
      </c>
      <c r="C441" s="65">
        <f>IF('NEGD Large Com NonWin'!B441&gt;80,80*(Rates!$K$9+Rates!$K$14)+('NEGD Large Com NonWin'!B441-80)*(Rates!$K$9+Rates!$K$17),'NEGD Large Com NonWin'!B441*(Rates!$K$9+Rates!$K$14))+Rates!$K$19+SUM(Rates!$K$21:$K$27)</f>
        <v>8137.1823162400997</v>
      </c>
      <c r="D441" s="65">
        <f>IF('NEGD Large Com NonWin'!B441&gt;40,40*(Rates!$L$9+Rates!$L$14)+('NEGD Large Com NonWin'!B441-40)*(Rates!$L$9+Rates!$L$17),'NEGD Large Com NonWin'!B441*(Rates!$L$9+Rates!$L$14))+Rates!$L$19+Rates!$L$22+Rates!$L$23</f>
        <v>8275.9753162400993</v>
      </c>
      <c r="E441" s="66">
        <f t="shared" si="24"/>
        <v>138.79299999999967</v>
      </c>
      <c r="F441" s="67">
        <f t="shared" si="25"/>
        <v>1.7056641304816055E-2</v>
      </c>
      <c r="G441" s="71">
        <f>'NEGD Commercial'!AG439</f>
        <v>1</v>
      </c>
      <c r="H441" s="68">
        <f t="shared" si="26"/>
        <v>1.008471157724889E-4</v>
      </c>
      <c r="I441" s="68">
        <f t="shared" si="27"/>
        <v>0.99778136345300494</v>
      </c>
    </row>
    <row r="442" spans="2:9" x14ac:dyDescent="0.2">
      <c r="B442" s="71">
        <f>'NEGD Commercial'!AE440</f>
        <v>14379</v>
      </c>
      <c r="C442" s="65">
        <f>IF('NEGD Large Com NonWin'!B442&gt;80,80*(Rates!$K$9+Rates!$K$14)+('NEGD Large Com NonWin'!B442-80)*(Rates!$K$9+Rates!$K$17),'NEGD Large Com NonWin'!B442*(Rates!$K$9+Rates!$K$14))+Rates!$K$19+SUM(Rates!$K$21:$K$27)</f>
        <v>8148.3256497817665</v>
      </c>
      <c r="D442" s="65">
        <f>IF('NEGD Large Com NonWin'!B442&gt;40,40*(Rates!$L$9+Rates!$L$14)+('NEGD Large Com NonWin'!B442-40)*(Rates!$L$9+Rates!$L$17),'NEGD Large Com NonWin'!B442*(Rates!$L$9+Rates!$L$14))+Rates!$L$19+Rates!$L$22+Rates!$L$23</f>
        <v>8287.4426497817658</v>
      </c>
      <c r="E442" s="66">
        <f t="shared" si="24"/>
        <v>139.11699999999928</v>
      </c>
      <c r="F442" s="67">
        <f t="shared" si="25"/>
        <v>1.7073078075092053E-2</v>
      </c>
      <c r="G442" s="71">
        <f>'NEGD Commercial'!AG440</f>
        <v>1</v>
      </c>
      <c r="H442" s="68">
        <f t="shared" si="26"/>
        <v>1.008471157724889E-4</v>
      </c>
      <c r="I442" s="68">
        <f t="shared" si="27"/>
        <v>0.99788221056877746</v>
      </c>
    </row>
    <row r="443" spans="2:9" x14ac:dyDescent="0.2">
      <c r="B443" s="71">
        <f>'NEGD Commercial'!AE441</f>
        <v>14439</v>
      </c>
      <c r="C443" s="65">
        <f>IF('NEGD Large Com NonWin'!B443&gt;80,80*(Rates!$K$9+Rates!$K$14)+('NEGD Large Com NonWin'!B443-80)*(Rates!$K$9+Rates!$K$17),'NEGD Large Com NonWin'!B443*(Rates!$K$9+Rates!$K$14))+Rates!$K$19+SUM(Rates!$K$21:$K$27)</f>
        <v>8181.7556504067688</v>
      </c>
      <c r="D443" s="65">
        <f>IF('NEGD Large Com NonWin'!B443&gt;40,40*(Rates!$L$9+Rates!$L$14)+('NEGD Large Com NonWin'!B443-40)*(Rates!$L$9+Rates!$L$17),'NEGD Large Com NonWin'!B443*(Rates!$L$9+Rates!$L$14))+Rates!$L$19+Rates!$L$22+Rates!$L$23</f>
        <v>8321.8446504067688</v>
      </c>
      <c r="E443" s="66">
        <f t="shared" si="24"/>
        <v>140.08899999999994</v>
      </c>
      <c r="F443" s="67">
        <f t="shared" si="25"/>
        <v>1.7122119748593959E-2</v>
      </c>
      <c r="G443" s="71">
        <f>'NEGD Commercial'!AG441</f>
        <v>1</v>
      </c>
      <c r="H443" s="68">
        <f t="shared" si="26"/>
        <v>1.008471157724889E-4</v>
      </c>
      <c r="I443" s="68">
        <f t="shared" si="27"/>
        <v>0.99798305768454998</v>
      </c>
    </row>
    <row r="444" spans="2:9" x14ac:dyDescent="0.2">
      <c r="B444" s="71">
        <f>'NEGD Commercial'!AE442</f>
        <v>14499</v>
      </c>
      <c r="C444" s="65">
        <f>IF('NEGD Large Com NonWin'!B444&gt;80,80*(Rates!$K$9+Rates!$K$14)+('NEGD Large Com NonWin'!B444-80)*(Rates!$K$9+Rates!$K$17),'NEGD Large Com NonWin'!B444*(Rates!$K$9+Rates!$K$14))+Rates!$K$19+SUM(Rates!$K$21:$K$27)</f>
        <v>8215.1856510317721</v>
      </c>
      <c r="D444" s="65">
        <f>IF('NEGD Large Com NonWin'!B444&gt;40,40*(Rates!$L$9+Rates!$L$14)+('NEGD Large Com NonWin'!B444-40)*(Rates!$L$9+Rates!$L$17),'NEGD Large Com NonWin'!B444*(Rates!$L$9+Rates!$L$14))+Rates!$L$19+Rates!$L$22+Rates!$L$23</f>
        <v>8356.2466510317699</v>
      </c>
      <c r="E444" s="66">
        <f t="shared" si="24"/>
        <v>141.06099999999788</v>
      </c>
      <c r="F444" s="67">
        <f t="shared" si="25"/>
        <v>1.7170762292180404E-2</v>
      </c>
      <c r="G444" s="71">
        <f>'NEGD Commercial'!AG442</f>
        <v>1</v>
      </c>
      <c r="H444" s="68">
        <f t="shared" si="26"/>
        <v>1.008471157724889E-4</v>
      </c>
      <c r="I444" s="68">
        <f t="shared" si="27"/>
        <v>0.9980839048003225</v>
      </c>
    </row>
    <row r="445" spans="2:9" x14ac:dyDescent="0.2">
      <c r="B445" s="71">
        <f>'NEGD Commercial'!AE443</f>
        <v>15339</v>
      </c>
      <c r="C445" s="65">
        <f>IF('NEGD Large Com NonWin'!B445&gt;80,80*(Rates!$K$9+Rates!$K$14)+('NEGD Large Com NonWin'!B445-80)*(Rates!$K$9+Rates!$K$17),'NEGD Large Com NonWin'!B445*(Rates!$K$9+Rates!$K$14))+Rates!$K$19+SUM(Rates!$K$21:$K$27)</f>
        <v>8683.2056597818009</v>
      </c>
      <c r="D445" s="65">
        <f>IF('NEGD Large Com NonWin'!B445&gt;40,40*(Rates!$L$9+Rates!$L$14)+('NEGD Large Com NonWin'!B445-40)*(Rates!$L$9+Rates!$L$17),'NEGD Large Com NonWin'!B445*(Rates!$L$9+Rates!$L$14))+Rates!$L$19+Rates!$L$22+Rates!$L$23</f>
        <v>8837.8746597818008</v>
      </c>
      <c r="E445" s="66">
        <f t="shared" si="24"/>
        <v>154.66899999999987</v>
      </c>
      <c r="F445" s="67">
        <f t="shared" si="25"/>
        <v>1.7812430807251721E-2</v>
      </c>
      <c r="G445" s="71">
        <f>'NEGD Commercial'!AG443</f>
        <v>1</v>
      </c>
      <c r="H445" s="68">
        <f t="shared" si="26"/>
        <v>1.008471157724889E-4</v>
      </c>
      <c r="I445" s="68">
        <f t="shared" si="27"/>
        <v>0.99818475191609501</v>
      </c>
    </row>
    <row r="446" spans="2:9" x14ac:dyDescent="0.2">
      <c r="B446" s="71">
        <f>'NEGD Commercial'!AE444</f>
        <v>15619</v>
      </c>
      <c r="C446" s="65">
        <f>IF('NEGD Large Com NonWin'!B446&gt;80,80*(Rates!$K$9+Rates!$K$14)+('NEGD Large Com NonWin'!B446-80)*(Rates!$K$9+Rates!$K$17),'NEGD Large Com NonWin'!B446*(Rates!$K$9+Rates!$K$14))+Rates!$K$19+SUM(Rates!$K$21:$K$27)</f>
        <v>8839.2123293651439</v>
      </c>
      <c r="D446" s="65">
        <f>IF('NEGD Large Com NonWin'!B446&gt;40,40*(Rates!$L$9+Rates!$L$14)+('NEGD Large Com NonWin'!B446-40)*(Rates!$L$9+Rates!$L$17),'NEGD Large Com NonWin'!B446*(Rates!$L$9+Rates!$L$14))+Rates!$L$19+Rates!$L$22+Rates!$L$23</f>
        <v>8998.4173293651438</v>
      </c>
      <c r="E446" s="66">
        <f>D446-C446</f>
        <v>159.20499999999993</v>
      </c>
      <c r="F446" s="67">
        <f>E446/C446</f>
        <v>1.8011220238606313E-2</v>
      </c>
      <c r="G446" s="71">
        <f>'NEGD Commercial'!AG444</f>
        <v>1</v>
      </c>
      <c r="H446" s="68">
        <f t="shared" si="26"/>
        <v>1.008471157724889E-4</v>
      </c>
      <c r="I446" s="68">
        <f t="shared" si="27"/>
        <v>0.99828559903186753</v>
      </c>
    </row>
    <row r="447" spans="2:9" x14ac:dyDescent="0.2">
      <c r="B447" s="71">
        <f>'NEGD Commercial'!AE445</f>
        <v>15899</v>
      </c>
      <c r="C447" s="65">
        <f>IF('NEGD Large Com NonWin'!B447&gt;80,80*(Rates!$K$9+Rates!$K$14)+('NEGD Large Com NonWin'!B447-80)*(Rates!$K$9+Rates!$K$17),'NEGD Large Com NonWin'!B447*(Rates!$K$9+Rates!$K$14))+Rates!$K$19+SUM(Rates!$K$21:$K$27)</f>
        <v>8995.2189989484868</v>
      </c>
      <c r="D447" s="65">
        <f>IF('NEGD Large Com NonWin'!B447&gt;40,40*(Rates!$L$9+Rates!$L$14)+('NEGD Large Com NonWin'!B447-40)*(Rates!$L$9+Rates!$L$17),'NEGD Large Com NonWin'!B447*(Rates!$L$9+Rates!$L$14))+Rates!$L$19+Rates!$L$22+Rates!$L$23</f>
        <v>9158.9599989484868</v>
      </c>
      <c r="E447" s="66">
        <f t="shared" ref="E447:E463" si="28">D447-C447</f>
        <v>163.74099999999999</v>
      </c>
      <c r="F447" s="67">
        <f t="shared" ref="F447:F463" si="29">E447/C447</f>
        <v>1.8203114345425143E-2</v>
      </c>
      <c r="G447" s="71">
        <f>'NEGD Commercial'!AG445</f>
        <v>1</v>
      </c>
      <c r="H447" s="68">
        <f t="shared" si="26"/>
        <v>1.008471157724889E-4</v>
      </c>
      <c r="I447" s="68">
        <f t="shared" si="27"/>
        <v>0.99838644614764005</v>
      </c>
    </row>
    <row r="448" spans="2:9" x14ac:dyDescent="0.2">
      <c r="B448" s="71">
        <f>'NEGD Commercial'!AE446</f>
        <v>16019</v>
      </c>
      <c r="C448" s="65">
        <f>IF('NEGD Large Com NonWin'!B448&gt;80,80*(Rates!$K$9+Rates!$K$14)+('NEGD Large Com NonWin'!B448-80)*(Rates!$K$9+Rates!$K$17),'NEGD Large Com NonWin'!B448*(Rates!$K$9+Rates!$K$14))+Rates!$K$19+SUM(Rates!$K$21:$K$27)</f>
        <v>9062.0790001984915</v>
      </c>
      <c r="D448" s="65">
        <f>IF('NEGD Large Com NonWin'!B448&gt;40,40*(Rates!$L$9+Rates!$L$14)+('NEGD Large Com NonWin'!B448-40)*(Rates!$L$9+Rates!$L$17),'NEGD Large Com NonWin'!B448*(Rates!$L$9+Rates!$L$14))+Rates!$L$19+Rates!$L$22+Rates!$L$23</f>
        <v>9227.7640001984928</v>
      </c>
      <c r="E448" s="66">
        <f t="shared" si="28"/>
        <v>165.68500000000131</v>
      </c>
      <c r="F448" s="67">
        <f t="shared" si="29"/>
        <v>1.8283332113566017E-2</v>
      </c>
      <c r="G448" s="71">
        <f>'NEGD Commercial'!AG446</f>
        <v>1</v>
      </c>
      <c r="H448" s="68">
        <f t="shared" si="26"/>
        <v>1.008471157724889E-4</v>
      </c>
      <c r="I448" s="68">
        <f t="shared" si="27"/>
        <v>0.99848729326341257</v>
      </c>
    </row>
    <row r="449" spans="2:9" x14ac:dyDescent="0.2">
      <c r="B449" s="71">
        <f>'NEGD Commercial'!AE447</f>
        <v>16139</v>
      </c>
      <c r="C449" s="65">
        <f>IF('NEGD Large Com NonWin'!B449&gt;80,80*(Rates!$K$9+Rates!$K$14)+('NEGD Large Com NonWin'!B449-80)*(Rates!$K$9+Rates!$K$17),'NEGD Large Com NonWin'!B449*(Rates!$K$9+Rates!$K$14))+Rates!$K$19+SUM(Rates!$K$21:$K$27)</f>
        <v>9128.9390014484961</v>
      </c>
      <c r="D449" s="65">
        <f>IF('NEGD Large Com NonWin'!B449&gt;40,40*(Rates!$L$9+Rates!$L$14)+('NEGD Large Com NonWin'!B449-40)*(Rates!$L$9+Rates!$L$17),'NEGD Large Com NonWin'!B449*(Rates!$L$9+Rates!$L$14))+Rates!$L$19+Rates!$L$22+Rates!$L$23</f>
        <v>9296.5680014484969</v>
      </c>
      <c r="E449" s="66">
        <f t="shared" si="28"/>
        <v>167.62900000000081</v>
      </c>
      <c r="F449" s="67">
        <f t="shared" si="29"/>
        <v>1.8362374857954795E-2</v>
      </c>
      <c r="G449" s="71">
        <f>'NEGD Commercial'!AG447</f>
        <v>1</v>
      </c>
      <c r="H449" s="68">
        <f t="shared" si="26"/>
        <v>1.008471157724889E-4</v>
      </c>
      <c r="I449" s="68">
        <f t="shared" si="27"/>
        <v>0.99858814037918509</v>
      </c>
    </row>
    <row r="450" spans="2:9" x14ac:dyDescent="0.2">
      <c r="B450" s="71">
        <f>'NEGD Commercial'!AE448</f>
        <v>18939</v>
      </c>
      <c r="C450" s="65">
        <f>IF('NEGD Large Com NonWin'!B450&gt;80,80*(Rates!$K$9+Rates!$K$14)+('NEGD Large Com NonWin'!B450-80)*(Rates!$K$9+Rates!$K$17),'NEGD Large Com NonWin'!B450*(Rates!$K$9+Rates!$K$14))+Rates!$K$19+SUM(Rates!$K$21:$K$27)</f>
        <v>10689.005697281929</v>
      </c>
      <c r="D450" s="65">
        <f>IF('NEGD Large Com NonWin'!B450&gt;40,40*(Rates!$L$9+Rates!$L$14)+('NEGD Large Com NonWin'!B450-40)*(Rates!$L$9+Rates!$L$17),'NEGD Large Com NonWin'!B450*(Rates!$L$9+Rates!$L$14))+Rates!$L$19+Rates!$L$22+Rates!$L$23</f>
        <v>10901.994697281931</v>
      </c>
      <c r="E450" s="66">
        <f t="shared" si="28"/>
        <v>212.9890000000014</v>
      </c>
      <c r="F450" s="67">
        <f t="shared" si="29"/>
        <v>1.9925988069607041E-2</v>
      </c>
      <c r="G450" s="71">
        <f>'NEGD Commercial'!AG448</f>
        <v>1</v>
      </c>
      <c r="H450" s="68">
        <f t="shared" si="26"/>
        <v>1.008471157724889E-4</v>
      </c>
      <c r="I450" s="68">
        <f t="shared" si="27"/>
        <v>0.9986889874949576</v>
      </c>
    </row>
    <row r="451" spans="2:9" x14ac:dyDescent="0.2">
      <c r="B451" s="71">
        <f>'NEGD Commercial'!AE449</f>
        <v>20519</v>
      </c>
      <c r="C451" s="65">
        <f>IF('NEGD Large Com NonWin'!B451&gt;80,80*(Rates!$K$9+Rates!$K$14)+('NEGD Large Com NonWin'!B451-80)*(Rates!$K$9+Rates!$K$17),'NEGD Large Com NonWin'!B451*(Rates!$K$9+Rates!$K$14))+Rates!$K$19+SUM(Rates!$K$21:$K$27)</f>
        <v>11569.329047073654</v>
      </c>
      <c r="D451" s="65">
        <f>IF('NEGD Large Com NonWin'!B451&gt;40,40*(Rates!$L$9+Rates!$L$14)+('NEGD Large Com NonWin'!B451-40)*(Rates!$L$9+Rates!$L$17),'NEGD Large Com NonWin'!B451*(Rates!$L$9+Rates!$L$14))+Rates!$L$19+Rates!$L$22+Rates!$L$23</f>
        <v>11807.914047073655</v>
      </c>
      <c r="E451" s="66">
        <f t="shared" si="28"/>
        <v>238.58500000000095</v>
      </c>
      <c r="F451" s="67">
        <f t="shared" si="29"/>
        <v>2.0622198489578671E-2</v>
      </c>
      <c r="G451" s="71">
        <f>'NEGD Commercial'!AG449</f>
        <v>1</v>
      </c>
      <c r="H451" s="68">
        <f t="shared" si="26"/>
        <v>1.008471157724889E-4</v>
      </c>
      <c r="I451" s="68">
        <f t="shared" si="27"/>
        <v>0.99878983461073012</v>
      </c>
    </row>
    <row r="452" spans="2:9" x14ac:dyDescent="0.2">
      <c r="B452" s="71">
        <f>'NEGD Commercial'!AE450</f>
        <v>22219</v>
      </c>
      <c r="C452" s="65">
        <f>IF('NEGD Large Com NonWin'!B452&gt;80,80*(Rates!$K$9+Rates!$K$14)+('NEGD Large Com NonWin'!B452-80)*(Rates!$K$9+Rates!$K$17),'NEGD Large Com NonWin'!B452*(Rates!$K$9+Rates!$K$14))+Rates!$K$19+SUM(Rates!$K$21:$K$27)</f>
        <v>12516.512398115381</v>
      </c>
      <c r="D452" s="65">
        <f>IF('NEGD Large Com NonWin'!B452&gt;40,40*(Rates!$L$9+Rates!$L$14)+('NEGD Large Com NonWin'!B452-40)*(Rates!$L$9+Rates!$L$17),'NEGD Large Com NonWin'!B452*(Rates!$L$9+Rates!$L$14))+Rates!$L$19+Rates!$L$22+Rates!$L$23</f>
        <v>12782.637398115381</v>
      </c>
      <c r="E452" s="66">
        <f t="shared" si="28"/>
        <v>266.125</v>
      </c>
      <c r="F452" s="67">
        <f t="shared" si="29"/>
        <v>2.1261913185982272E-2</v>
      </c>
      <c r="G452" s="71">
        <f>'NEGD Commercial'!AG450</f>
        <v>1</v>
      </c>
      <c r="H452" s="68">
        <f t="shared" si="26"/>
        <v>1.008471157724889E-4</v>
      </c>
      <c r="I452" s="68">
        <f t="shared" si="27"/>
        <v>0.99889068172650264</v>
      </c>
    </row>
    <row r="453" spans="2:9" x14ac:dyDescent="0.2">
      <c r="B453" s="71">
        <f>'NEGD Commercial'!AE451</f>
        <v>24559</v>
      </c>
      <c r="C453" s="65">
        <f>IF('NEGD Large Com NonWin'!B453&gt;80,80*(Rates!$K$9+Rates!$K$14)+('NEGD Large Com NonWin'!B453-80)*(Rates!$K$9+Rates!$K$17),'NEGD Large Com NonWin'!B453*(Rates!$K$9+Rates!$K$14))+Rates!$K$19+SUM(Rates!$K$21:$K$27)</f>
        <v>13820.282422490465</v>
      </c>
      <c r="D453" s="65">
        <f>IF('NEGD Large Com NonWin'!B453&gt;40,40*(Rates!$L$9+Rates!$L$14)+('NEGD Large Com NonWin'!B453-40)*(Rates!$L$9+Rates!$L$17),'NEGD Large Com NonWin'!B453*(Rates!$L$9+Rates!$L$14))+Rates!$L$19+Rates!$L$22+Rates!$L$23</f>
        <v>14124.315422490467</v>
      </c>
      <c r="E453" s="66">
        <f t="shared" si="28"/>
        <v>304.03300000000127</v>
      </c>
      <c r="F453" s="67">
        <f t="shared" si="29"/>
        <v>2.1999043920060021E-2</v>
      </c>
      <c r="G453" s="71">
        <f>'NEGD Commercial'!AG451</f>
        <v>1</v>
      </c>
      <c r="H453" s="68">
        <f t="shared" si="26"/>
        <v>1.008471157724889E-4</v>
      </c>
      <c r="I453" s="68">
        <f t="shared" si="27"/>
        <v>0.99899152884227516</v>
      </c>
    </row>
    <row r="454" spans="2:9" x14ac:dyDescent="0.2">
      <c r="B454" s="71">
        <f>'NEGD Commercial'!AE452</f>
        <v>25599</v>
      </c>
      <c r="C454" s="65">
        <f>IF('NEGD Large Com NonWin'!B454&gt;80,80*(Rates!$K$9+Rates!$K$14)+('NEGD Large Com NonWin'!B454-80)*(Rates!$K$9+Rates!$K$17),'NEGD Large Com NonWin'!B454*(Rates!$K$9+Rates!$K$14))+Rates!$K$19+SUM(Rates!$K$21:$K$27)</f>
        <v>14399.73576665717</v>
      </c>
      <c r="D454" s="65">
        <f>IF('NEGD Large Com NonWin'!B454&gt;40,40*(Rates!$L$9+Rates!$L$14)+('NEGD Large Com NonWin'!B454-40)*(Rates!$L$9+Rates!$L$17),'NEGD Large Com NonWin'!B454*(Rates!$L$9+Rates!$L$14))+Rates!$L$19+Rates!$L$22+Rates!$L$23</f>
        <v>14720.616766657169</v>
      </c>
      <c r="E454" s="66">
        <f t="shared" si="28"/>
        <v>320.8809999999994</v>
      </c>
      <c r="F454" s="67">
        <f t="shared" si="29"/>
        <v>2.2283811675420099E-2</v>
      </c>
      <c r="G454" s="71">
        <f>'NEGD Commercial'!AG452</f>
        <v>1</v>
      </c>
      <c r="H454" s="68">
        <f t="shared" si="26"/>
        <v>1.008471157724889E-4</v>
      </c>
      <c r="I454" s="68">
        <f t="shared" si="27"/>
        <v>0.99909237595804767</v>
      </c>
    </row>
    <row r="455" spans="2:9" x14ac:dyDescent="0.2">
      <c r="B455" s="71">
        <f>'NEGD Commercial'!AE453</f>
        <v>28219</v>
      </c>
      <c r="C455" s="65">
        <f>IF('NEGD Large Com NonWin'!B455&gt;80,80*(Rates!$K$9+Rates!$K$14)+('NEGD Large Com NonWin'!B455-80)*(Rates!$K$9+Rates!$K$17),'NEGD Large Com NonWin'!B455*(Rates!$K$9+Rates!$K$14))+Rates!$K$19+SUM(Rates!$K$21:$K$27)</f>
        <v>15859.512460615597</v>
      </c>
      <c r="D455" s="65">
        <f>IF('NEGD Large Com NonWin'!B455&gt;40,40*(Rates!$L$9+Rates!$L$14)+('NEGD Large Com NonWin'!B455-40)*(Rates!$L$9+Rates!$L$17),'NEGD Large Com NonWin'!B455*(Rates!$L$9+Rates!$L$14))+Rates!$L$19+Rates!$L$22+Rates!$L$23</f>
        <v>16222.837460615598</v>
      </c>
      <c r="E455" s="66">
        <f t="shared" si="28"/>
        <v>363.32500000000073</v>
      </c>
      <c r="F455" s="67">
        <f t="shared" si="29"/>
        <v>2.2908963998878061E-2</v>
      </c>
      <c r="G455" s="71">
        <f>'NEGD Commercial'!AG453</f>
        <v>1</v>
      </c>
      <c r="H455" s="68">
        <f t="shared" ref="H455:H463" si="30">G455/SUM($G$6:$G$463)</f>
        <v>1.008471157724889E-4</v>
      </c>
      <c r="I455" s="68">
        <f t="shared" si="27"/>
        <v>0.99919322307382019</v>
      </c>
    </row>
    <row r="456" spans="2:9" x14ac:dyDescent="0.2">
      <c r="B456" s="71">
        <f>'NEGD Commercial'!AE454</f>
        <v>32279</v>
      </c>
      <c r="C456" s="65">
        <f>IF('NEGD Large Com NonWin'!B456&gt;80,80*(Rates!$K$9+Rates!$K$14)+('NEGD Large Com NonWin'!B456-80)*(Rates!$K$9+Rates!$K$17),'NEGD Large Com NonWin'!B456*(Rates!$K$9+Rates!$K$14))+Rates!$K$19+SUM(Rates!$K$21:$K$27)</f>
        <v>18121.60916957408</v>
      </c>
      <c r="D456" s="65">
        <f>IF('NEGD Large Com NonWin'!B456&gt;40,40*(Rates!$L$9+Rates!$L$14)+('NEGD Large Com NonWin'!B456-40)*(Rates!$L$9+Rates!$L$17),'NEGD Large Com NonWin'!B456*(Rates!$L$9+Rates!$L$14))+Rates!$L$19+Rates!$L$22+Rates!$L$23</f>
        <v>18550.706169574078</v>
      </c>
      <c r="E456" s="66">
        <f t="shared" si="28"/>
        <v>429.09699999999793</v>
      </c>
      <c r="F456" s="67">
        <f t="shared" si="29"/>
        <v>2.3678747068469261E-2</v>
      </c>
      <c r="G456" s="71">
        <f>'NEGD Commercial'!AG454</f>
        <v>1</v>
      </c>
      <c r="H456" s="68">
        <f t="shared" si="30"/>
        <v>1.008471157724889E-4</v>
      </c>
      <c r="I456" s="68">
        <f t="shared" ref="I456:I463" si="31">H456+I455</f>
        <v>0.99929407018959271</v>
      </c>
    </row>
    <row r="457" spans="2:9" x14ac:dyDescent="0.2">
      <c r="B457" s="71">
        <f>'NEGD Commercial'!AE455</f>
        <v>32739</v>
      </c>
      <c r="C457" s="65">
        <f>IF('NEGD Large Com NonWin'!B457&gt;80,80*(Rates!$K$9+Rates!$K$14)+('NEGD Large Com NonWin'!B457-80)*(Rates!$K$9+Rates!$K$17),'NEGD Large Com NonWin'!B457*(Rates!$K$9+Rates!$K$14))+Rates!$K$19+SUM(Rates!$K$21:$K$27)</f>
        <v>18377.905841032429</v>
      </c>
      <c r="D457" s="65">
        <f>IF('NEGD Large Com NonWin'!B457&gt;40,40*(Rates!$L$9+Rates!$L$14)+('NEGD Large Com NonWin'!B457-40)*(Rates!$L$9+Rates!$L$17),'NEGD Large Com NonWin'!B457*(Rates!$L$9+Rates!$L$14))+Rates!$L$19+Rates!$L$22+Rates!$L$23</f>
        <v>18814.454841032428</v>
      </c>
      <c r="E457" s="66">
        <f t="shared" si="28"/>
        <v>436.54899999999907</v>
      </c>
      <c r="F457" s="67">
        <f t="shared" si="29"/>
        <v>2.3754012224032308E-2</v>
      </c>
      <c r="G457" s="71">
        <f>'NEGD Commercial'!AG455</f>
        <v>1</v>
      </c>
      <c r="H457" s="68">
        <f t="shared" si="30"/>
        <v>1.008471157724889E-4</v>
      </c>
      <c r="I457" s="68">
        <f t="shared" si="31"/>
        <v>0.99939491730536523</v>
      </c>
    </row>
    <row r="458" spans="2:9" x14ac:dyDescent="0.2">
      <c r="B458" s="71">
        <f>'NEGD Commercial'!AE456</f>
        <v>35259</v>
      </c>
      <c r="C458" s="65">
        <f>IF('NEGD Large Com NonWin'!B458&gt;80,80*(Rates!$K$9+Rates!$K$14)+('NEGD Large Com NonWin'!B458-80)*(Rates!$K$9+Rates!$K$17),'NEGD Large Com NonWin'!B458*(Rates!$K$9+Rates!$K$14))+Rates!$K$19+SUM(Rates!$K$21:$K$27)</f>
        <v>19781.965867282521</v>
      </c>
      <c r="D458" s="65">
        <f>IF('NEGD Large Com NonWin'!B458&gt;40,40*(Rates!$L$9+Rates!$L$14)+('NEGD Large Com NonWin'!B458-40)*(Rates!$L$9+Rates!$L$17),'NEGD Large Com NonWin'!B458*(Rates!$L$9+Rates!$L$14))+Rates!$L$19+Rates!$L$22+Rates!$L$23</f>
        <v>20259.33886728252</v>
      </c>
      <c r="E458" s="66">
        <f t="shared" si="28"/>
        <v>477.37299999999959</v>
      </c>
      <c r="F458" s="67">
        <f t="shared" si="29"/>
        <v>2.4131727008463243E-2</v>
      </c>
      <c r="G458" s="71">
        <f>'NEGD Commercial'!AG456</f>
        <v>1</v>
      </c>
      <c r="H458" s="68">
        <f t="shared" si="30"/>
        <v>1.008471157724889E-4</v>
      </c>
      <c r="I458" s="68">
        <f t="shared" si="31"/>
        <v>0.99949576442113774</v>
      </c>
    </row>
    <row r="459" spans="2:9" x14ac:dyDescent="0.2">
      <c r="B459" s="71">
        <f>'NEGD Commercial'!AE457</f>
        <v>36379</v>
      </c>
      <c r="C459" s="65">
        <f>IF('NEGD Large Com NonWin'!B459&gt;80,80*(Rates!$K$9+Rates!$K$14)+('NEGD Large Com NonWin'!B459-80)*(Rates!$K$9+Rates!$K$17),'NEGD Large Com NonWin'!B459*(Rates!$K$9+Rates!$K$14))+Rates!$K$19+SUM(Rates!$K$21:$K$27)</f>
        <v>20405.992545615896</v>
      </c>
      <c r="D459" s="65">
        <f>IF('NEGD Large Com NonWin'!B459&gt;40,40*(Rates!$L$9+Rates!$L$14)+('NEGD Large Com NonWin'!B459-40)*(Rates!$L$9+Rates!$L$17),'NEGD Large Com NonWin'!B459*(Rates!$L$9+Rates!$L$14))+Rates!$L$19+Rates!$L$22+Rates!$L$23</f>
        <v>20901.509545615892</v>
      </c>
      <c r="E459" s="66">
        <f t="shared" si="28"/>
        <v>495.51699999999619</v>
      </c>
      <c r="F459" s="67">
        <f t="shared" si="29"/>
        <v>2.4282915858775761E-2</v>
      </c>
      <c r="G459" s="71">
        <f>'NEGD Commercial'!AG457</f>
        <v>1</v>
      </c>
      <c r="H459" s="68">
        <f t="shared" si="30"/>
        <v>1.008471157724889E-4</v>
      </c>
      <c r="I459" s="68">
        <f t="shared" si="31"/>
        <v>0.99959661153691026</v>
      </c>
    </row>
    <row r="460" spans="2:9" x14ac:dyDescent="0.2">
      <c r="B460" s="71">
        <f>'NEGD Commercial'!AE458</f>
        <v>38739</v>
      </c>
      <c r="C460" s="65">
        <f>IF('NEGD Large Com NonWin'!B460&gt;80,80*(Rates!$K$9+Rates!$K$14)+('NEGD Large Com NonWin'!B460-80)*(Rates!$K$9+Rates!$K$17),'NEGD Large Com NonWin'!B460*(Rates!$K$9+Rates!$K$14))+Rates!$K$19+SUM(Rates!$K$21:$K$27)</f>
        <v>21720.905903532646</v>
      </c>
      <c r="D460" s="65">
        <f>IF('NEGD Large Com NonWin'!B460&gt;40,40*(Rates!$L$9+Rates!$L$14)+('NEGD Large Com NonWin'!B460-40)*(Rates!$L$9+Rates!$L$17),'NEGD Large Com NonWin'!B460*(Rates!$L$9+Rates!$L$14))+Rates!$L$19+Rates!$L$22+Rates!$L$23</f>
        <v>22254.654903532646</v>
      </c>
      <c r="E460" s="66">
        <f t="shared" si="28"/>
        <v>533.7489999999998</v>
      </c>
      <c r="F460" s="67">
        <f t="shared" si="29"/>
        <v>2.457305429020766E-2</v>
      </c>
      <c r="G460" s="71">
        <f>'NEGD Commercial'!AG458</f>
        <v>1</v>
      </c>
      <c r="H460" s="68">
        <f t="shared" si="30"/>
        <v>1.008471157724889E-4</v>
      </c>
      <c r="I460" s="68">
        <f t="shared" si="31"/>
        <v>0.99969745865268278</v>
      </c>
    </row>
    <row r="461" spans="2:9" x14ac:dyDescent="0.2">
      <c r="B461" s="71">
        <f>'NEGD Commercial'!AE459</f>
        <v>47779</v>
      </c>
      <c r="C461" s="65">
        <f>IF('NEGD Large Com NonWin'!B461&gt;80,80*(Rates!$K$9+Rates!$K$14)+('NEGD Large Com NonWin'!B461-80)*(Rates!$K$9+Rates!$K$17),'NEGD Large Com NonWin'!B461*(Rates!$K$9+Rates!$K$14))+Rates!$K$19+SUM(Rates!$K$21:$K$27)</f>
        <v>26757.692664366306</v>
      </c>
      <c r="D461" s="65">
        <f>IF('NEGD Large Com NonWin'!B461&gt;40,40*(Rates!$L$9+Rates!$L$14)+('NEGD Large Com NonWin'!B461-40)*(Rates!$L$9+Rates!$L$17),'NEGD Large Com NonWin'!B461*(Rates!$L$9+Rates!$L$14))+Rates!$L$19+Rates!$L$22+Rates!$L$23</f>
        <v>27437.889664366303</v>
      </c>
      <c r="E461" s="66">
        <f t="shared" si="28"/>
        <v>680.19699999999648</v>
      </c>
      <c r="F461" s="67">
        <f t="shared" si="29"/>
        <v>2.5420614868853282E-2</v>
      </c>
      <c r="G461" s="71">
        <f>'NEGD Commercial'!AG459</f>
        <v>1</v>
      </c>
      <c r="H461" s="68">
        <f t="shared" si="30"/>
        <v>1.008471157724889E-4</v>
      </c>
      <c r="I461" s="68">
        <f t="shared" si="31"/>
        <v>0.9997983057684553</v>
      </c>
    </row>
    <row r="462" spans="2:9" x14ac:dyDescent="0.2">
      <c r="B462" s="71">
        <f>'NEGD Commercial'!AE460</f>
        <v>56339</v>
      </c>
      <c r="C462" s="65">
        <f>IF('NEGD Large Com NonWin'!B462&gt;80,80*(Rates!$K$9+Rates!$K$14)+('NEGD Large Com NonWin'!B462-80)*(Rates!$K$9+Rates!$K$17),'NEGD Large Com NonWin'!B462*(Rates!$K$9+Rates!$K$14))+Rates!$K$19+SUM(Rates!$K$21:$K$27)</f>
        <v>31527.039420199944</v>
      </c>
      <c r="D462" s="65">
        <f>IF('NEGD Large Com NonWin'!B462&gt;40,40*(Rates!$L$9+Rates!$L$14)+('NEGD Large Com NonWin'!B462-40)*(Rates!$L$9+Rates!$L$17),'NEGD Large Com NonWin'!B462*(Rates!$L$9+Rates!$L$14))+Rates!$L$19+Rates!$L$22+Rates!$L$23</f>
        <v>32345.908420199943</v>
      </c>
      <c r="E462" s="66">
        <f t="shared" si="28"/>
        <v>818.86899999999878</v>
      </c>
      <c r="F462" s="67">
        <f t="shared" si="29"/>
        <v>2.5973545726445047E-2</v>
      </c>
      <c r="G462" s="71">
        <f>'NEGD Commercial'!AG460</f>
        <v>1</v>
      </c>
      <c r="H462" s="68">
        <f t="shared" si="30"/>
        <v>1.008471157724889E-4</v>
      </c>
      <c r="I462" s="68">
        <f t="shared" si="31"/>
        <v>0.99989915288422782</v>
      </c>
    </row>
    <row r="463" spans="2:9" x14ac:dyDescent="0.2">
      <c r="B463" s="71">
        <f>'NEGD Commercial'!AE461</f>
        <v>78119</v>
      </c>
      <c r="C463" s="65">
        <f>IF('NEGD Large Com NonWin'!B463&gt;80,80*(Rates!$K$9+Rates!$K$14)+('NEGD Large Com NonWin'!B463-80)*(Rates!$K$9+Rates!$K$17),'NEGD Large Com NonWin'!B463*(Rates!$K$9+Rates!$K$14))+Rates!$K$19+SUM(Rates!$K$21:$K$27)</f>
        <v>43662.12964707573</v>
      </c>
      <c r="D463" s="65">
        <f>IF('NEGD Large Com NonWin'!B463&gt;40,40*(Rates!$L$9+Rates!$L$14)+('NEGD Large Com NonWin'!B463-40)*(Rates!$L$9+Rates!$L$17),'NEGD Large Com NonWin'!B463*(Rates!$L$9+Rates!$L$14))+Rates!$L$19+Rates!$L$22+Rates!$L$23</f>
        <v>44833.834647075724</v>
      </c>
      <c r="E463" s="66">
        <f t="shared" si="28"/>
        <v>1171.7049999999945</v>
      </c>
      <c r="F463" s="67">
        <f t="shared" si="29"/>
        <v>2.6835727195878303E-2</v>
      </c>
      <c r="G463" s="71">
        <f>'NEGD Commercial'!AG461</f>
        <v>1</v>
      </c>
      <c r="H463" s="68">
        <f t="shared" si="30"/>
        <v>1.008471157724889E-4</v>
      </c>
      <c r="I463" s="68">
        <f t="shared" si="31"/>
        <v>1.0000000000000002</v>
      </c>
    </row>
    <row r="464" spans="2:9" x14ac:dyDescent="0.2">
      <c r="B464" s="71">
        <f>'NEGD Commercial'!AE462</f>
        <v>80259</v>
      </c>
      <c r="C464" s="65">
        <f>IF('NEGD Large Com NonWin'!B464&gt;80,80*(Rates!$K$9+Rates!$K$14)+('NEGD Large Com NonWin'!B464-80)*(Rates!$K$9+Rates!$K$17),'NEGD Large Com NonWin'!B464*(Rates!$K$9+Rates!$K$14))+Rates!$K$19+SUM(Rates!$K$21:$K$27)</f>
        <v>44854.466336034136</v>
      </c>
      <c r="D464" s="65">
        <f>IF('NEGD Large Com NonWin'!B464&gt;40,40*(Rates!$L$9+Rates!$L$14)+('NEGD Large Com NonWin'!B464-40)*(Rates!$L$9+Rates!$L$17),'NEGD Large Com NonWin'!B464*(Rates!$L$9+Rates!$L$14))+Rates!$L$19+Rates!$L$22+Rates!$L$23</f>
        <v>46060.839336034136</v>
      </c>
      <c r="E464" s="66">
        <f t="shared" ref="E464" si="32">D464-C464</f>
        <v>1206.3729999999996</v>
      </c>
      <c r="F464" s="67">
        <f t="shared" ref="F464" si="33">E464/C464</f>
        <v>2.6895270383160301E-2</v>
      </c>
      <c r="G464" s="71">
        <f>'NEGD Commercial'!AG462</f>
        <v>1</v>
      </c>
      <c r="H464" s="68">
        <f t="shared" ref="H464" si="34">G464/SUM($G$6:$G$463)</f>
        <v>1.008471157724889E-4</v>
      </c>
      <c r="I464" s="68">
        <f t="shared" ref="I464" si="35">H464+I463</f>
        <v>1.0001008471157726</v>
      </c>
    </row>
    <row r="465" spans="2:7" x14ac:dyDescent="0.2">
      <c r="B465" s="71"/>
      <c r="C465" s="65"/>
      <c r="D465" s="65"/>
      <c r="E465" s="66"/>
      <c r="F465" s="67"/>
      <c r="G465" s="71"/>
    </row>
    <row r="466" spans="2:7" x14ac:dyDescent="0.2">
      <c r="B466" s="71"/>
      <c r="C466" s="65"/>
      <c r="D466" s="65"/>
      <c r="E466" s="66"/>
      <c r="F466" s="67"/>
      <c r="G466" s="71"/>
    </row>
    <row r="467" spans="2:7" x14ac:dyDescent="0.2">
      <c r="B467" s="71"/>
      <c r="C467" s="65"/>
      <c r="D467" s="65"/>
      <c r="E467" s="66"/>
      <c r="F467" s="67"/>
      <c r="G467" s="71"/>
    </row>
    <row r="468" spans="2:7" x14ac:dyDescent="0.2">
      <c r="B468" s="71"/>
      <c r="C468" s="65"/>
      <c r="D468" s="65"/>
      <c r="E468" s="66"/>
      <c r="F468" s="67"/>
      <c r="G468" s="71"/>
    </row>
    <row r="469" spans="2:7" x14ac:dyDescent="0.2">
      <c r="B469" s="71"/>
      <c r="C469" s="65"/>
      <c r="D469" s="65"/>
      <c r="E469" s="66"/>
      <c r="F469" s="67"/>
      <c r="G469" s="71"/>
    </row>
    <row r="470" spans="2:7" x14ac:dyDescent="0.2">
      <c r="B470" s="71"/>
      <c r="C470" s="65"/>
      <c r="D470" s="65"/>
      <c r="E470" s="66"/>
      <c r="F470" s="67"/>
      <c r="G470" s="71"/>
    </row>
    <row r="471" spans="2:7" x14ac:dyDescent="0.2">
      <c r="B471" s="71"/>
      <c r="C471" s="65"/>
      <c r="D471" s="65"/>
      <c r="E471" s="66"/>
      <c r="F471" s="67"/>
      <c r="G471" s="71"/>
    </row>
    <row r="472" spans="2:7" x14ac:dyDescent="0.2">
      <c r="B472" s="71"/>
      <c r="C472" s="65"/>
      <c r="D472" s="65"/>
      <c r="E472" s="66"/>
      <c r="F472" s="67"/>
      <c r="G472" s="71"/>
    </row>
    <row r="473" spans="2:7" x14ac:dyDescent="0.2">
      <c r="B473" s="71"/>
      <c r="C473" s="65"/>
      <c r="D473" s="65"/>
      <c r="E473" s="66"/>
      <c r="F473" s="67"/>
      <c r="G473" s="71"/>
    </row>
    <row r="474" spans="2:7" x14ac:dyDescent="0.2">
      <c r="B474" s="71"/>
      <c r="C474" s="65"/>
      <c r="D474" s="65"/>
      <c r="E474" s="66"/>
      <c r="F474" s="67"/>
      <c r="G474" s="71"/>
    </row>
    <row r="475" spans="2:7" x14ac:dyDescent="0.2">
      <c r="B475" s="71"/>
      <c r="C475" s="65"/>
      <c r="D475" s="65"/>
      <c r="E475" s="66"/>
      <c r="F475" s="67"/>
      <c r="G475" s="71"/>
    </row>
    <row r="476" spans="2:7" x14ac:dyDescent="0.2">
      <c r="B476" s="71"/>
      <c r="C476" s="65"/>
      <c r="D476" s="65"/>
      <c r="E476" s="66"/>
      <c r="F476" s="67"/>
      <c r="G476" s="71"/>
    </row>
    <row r="477" spans="2:7" x14ac:dyDescent="0.2">
      <c r="B477" s="71"/>
      <c r="C477" s="65"/>
      <c r="D477" s="65"/>
      <c r="E477" s="66"/>
      <c r="F477" s="67"/>
      <c r="G477" s="71"/>
    </row>
    <row r="478" spans="2:7" x14ac:dyDescent="0.2">
      <c r="B478" s="71"/>
      <c r="C478" s="65"/>
      <c r="D478" s="65"/>
      <c r="E478" s="66"/>
      <c r="F478" s="67"/>
      <c r="G478" s="71"/>
    </row>
    <row r="479" spans="2:7" x14ac:dyDescent="0.2">
      <c r="B479" s="71"/>
      <c r="C479" s="65"/>
      <c r="D479" s="65"/>
      <c r="E479" s="66"/>
      <c r="F479" s="67"/>
      <c r="G479" s="71"/>
    </row>
    <row r="480" spans="2:7" x14ac:dyDescent="0.2">
      <c r="B480" s="71"/>
      <c r="C480" s="65"/>
      <c r="D480" s="65"/>
      <c r="E480" s="66"/>
      <c r="F480" s="67"/>
      <c r="G480" s="71"/>
    </row>
    <row r="481" spans="2:7" x14ac:dyDescent="0.2">
      <c r="B481" s="71"/>
      <c r="C481" s="65"/>
      <c r="D481" s="65"/>
      <c r="E481" s="66"/>
      <c r="F481" s="67"/>
      <c r="G481" s="71"/>
    </row>
    <row r="482" spans="2:7" x14ac:dyDescent="0.2">
      <c r="B482" s="71"/>
      <c r="C482" s="65"/>
      <c r="D482" s="65"/>
      <c r="E482" s="66"/>
      <c r="F482" s="67"/>
      <c r="G482" s="71"/>
    </row>
    <row r="483" spans="2:7" x14ac:dyDescent="0.2">
      <c r="B483" s="71"/>
      <c r="C483" s="65"/>
      <c r="D483" s="65"/>
      <c r="E483" s="66"/>
      <c r="F483" s="67"/>
      <c r="G483" s="71"/>
    </row>
    <row r="484" spans="2:7" x14ac:dyDescent="0.2">
      <c r="B484" s="71"/>
      <c r="C484" s="65"/>
      <c r="D484" s="65"/>
      <c r="E484" s="66"/>
      <c r="F484" s="67"/>
      <c r="G484" s="71"/>
    </row>
    <row r="485" spans="2:7" x14ac:dyDescent="0.2">
      <c r="B485" s="71"/>
      <c r="C485" s="65"/>
      <c r="D485" s="65"/>
      <c r="E485" s="66"/>
      <c r="F485" s="67"/>
      <c r="G485" s="71"/>
    </row>
    <row r="486" spans="2:7" x14ac:dyDescent="0.2">
      <c r="B486" s="71"/>
      <c r="C486" s="65"/>
      <c r="D486" s="65"/>
      <c r="E486" s="66"/>
      <c r="F486" s="67"/>
      <c r="G486" s="71"/>
    </row>
    <row r="487" spans="2:7" x14ac:dyDescent="0.2">
      <c r="B487" s="71"/>
      <c r="C487" s="65"/>
      <c r="D487" s="65"/>
      <c r="E487" s="66"/>
      <c r="F487" s="67"/>
      <c r="G487" s="71"/>
    </row>
    <row r="488" spans="2:7" x14ac:dyDescent="0.2">
      <c r="B488" s="71"/>
      <c r="C488" s="65"/>
      <c r="D488" s="65"/>
      <c r="E488" s="66"/>
      <c r="F488" s="67"/>
      <c r="G488" s="71"/>
    </row>
    <row r="489" spans="2:7" x14ac:dyDescent="0.2">
      <c r="B489" s="71"/>
      <c r="C489" s="65"/>
      <c r="D489" s="65"/>
      <c r="E489" s="66"/>
      <c r="F489" s="67"/>
      <c r="G489" s="71"/>
    </row>
    <row r="490" spans="2:7" x14ac:dyDescent="0.2">
      <c r="B490" s="71"/>
      <c r="C490" s="65"/>
      <c r="D490" s="65"/>
      <c r="E490" s="66"/>
      <c r="F490" s="67"/>
      <c r="G490" s="71"/>
    </row>
    <row r="491" spans="2:7" x14ac:dyDescent="0.2">
      <c r="B491" s="71"/>
      <c r="C491" s="65"/>
      <c r="D491" s="65"/>
      <c r="E491" s="66"/>
      <c r="F491" s="67"/>
      <c r="G491" s="71"/>
    </row>
    <row r="492" spans="2:7" x14ac:dyDescent="0.2">
      <c r="B492" s="71"/>
      <c r="C492" s="65"/>
      <c r="D492" s="65"/>
      <c r="E492" s="66"/>
      <c r="F492" s="67"/>
      <c r="G492" s="71"/>
    </row>
    <row r="493" spans="2:7" x14ac:dyDescent="0.2">
      <c r="B493" s="71"/>
      <c r="C493" s="65"/>
      <c r="D493" s="65"/>
      <c r="E493" s="66"/>
      <c r="F493" s="67"/>
      <c r="G493" s="71"/>
    </row>
    <row r="494" spans="2:7" x14ac:dyDescent="0.2">
      <c r="B494" s="71"/>
      <c r="C494" s="65"/>
      <c r="D494" s="65"/>
      <c r="E494" s="66"/>
      <c r="F494" s="67"/>
      <c r="G494" s="71"/>
    </row>
    <row r="495" spans="2:7" x14ac:dyDescent="0.2">
      <c r="B495" s="71"/>
      <c r="C495" s="65"/>
      <c r="D495" s="65"/>
      <c r="E495" s="66"/>
      <c r="F495" s="67"/>
      <c r="G495" s="71"/>
    </row>
    <row r="496" spans="2:7" x14ac:dyDescent="0.2">
      <c r="B496" s="71"/>
      <c r="C496" s="65"/>
      <c r="D496" s="65"/>
      <c r="E496" s="66"/>
      <c r="F496" s="67"/>
      <c r="G496" s="71"/>
    </row>
    <row r="497" spans="2:7" x14ac:dyDescent="0.2">
      <c r="B497" s="71"/>
      <c r="C497" s="65"/>
      <c r="D497" s="65"/>
      <c r="E497" s="66"/>
      <c r="F497" s="67"/>
      <c r="G497" s="71"/>
    </row>
    <row r="498" spans="2:7" x14ac:dyDescent="0.2">
      <c r="B498" s="71"/>
      <c r="C498" s="65"/>
      <c r="D498" s="65"/>
      <c r="E498" s="66"/>
      <c r="F498" s="67"/>
      <c r="G498" s="71"/>
    </row>
    <row r="499" spans="2:7" x14ac:dyDescent="0.2">
      <c r="B499" s="71"/>
      <c r="C499" s="65"/>
      <c r="D499" s="65"/>
      <c r="E499" s="66"/>
      <c r="F499" s="67"/>
      <c r="G499" s="71"/>
    </row>
    <row r="500" spans="2:7" x14ac:dyDescent="0.2">
      <c r="B500" s="71"/>
      <c r="C500" s="65"/>
      <c r="D500" s="65"/>
      <c r="E500" s="66"/>
      <c r="F500" s="67"/>
      <c r="G500" s="71"/>
    </row>
    <row r="501" spans="2:7" x14ac:dyDescent="0.2">
      <c r="B501" s="71"/>
      <c r="C501" s="65"/>
      <c r="D501" s="65"/>
      <c r="E501" s="66"/>
      <c r="F501" s="67"/>
      <c r="G501" s="71"/>
    </row>
    <row r="502" spans="2:7" x14ac:dyDescent="0.2">
      <c r="B502" s="71"/>
      <c r="C502" s="65"/>
      <c r="D502" s="65"/>
      <c r="E502" s="66"/>
      <c r="F502" s="67"/>
      <c r="G502" s="71"/>
    </row>
    <row r="503" spans="2:7" x14ac:dyDescent="0.2">
      <c r="B503" s="71"/>
      <c r="C503" s="65"/>
      <c r="D503" s="65"/>
      <c r="E503" s="66"/>
      <c r="F503" s="67"/>
      <c r="G503" s="71"/>
    </row>
    <row r="504" spans="2:7" x14ac:dyDescent="0.2">
      <c r="B504" s="71"/>
      <c r="C504" s="65"/>
      <c r="D504" s="65"/>
      <c r="E504" s="66"/>
      <c r="F504" s="67"/>
      <c r="G504" s="71"/>
    </row>
    <row r="505" spans="2:7" x14ac:dyDescent="0.2">
      <c r="B505" s="71"/>
      <c r="C505" s="65"/>
      <c r="D505" s="65"/>
      <c r="E505" s="66"/>
      <c r="F505" s="67"/>
      <c r="G505" s="71"/>
    </row>
    <row r="506" spans="2:7" x14ac:dyDescent="0.2">
      <c r="B506" s="71"/>
      <c r="C506" s="65"/>
      <c r="D506" s="65"/>
      <c r="E506" s="66"/>
      <c r="F506" s="67"/>
      <c r="G506" s="71"/>
    </row>
    <row r="507" spans="2:7" x14ac:dyDescent="0.2">
      <c r="B507" s="71"/>
      <c r="C507" s="65"/>
      <c r="D507" s="65"/>
      <c r="E507" s="66"/>
      <c r="F507" s="67"/>
      <c r="G507" s="71"/>
    </row>
    <row r="508" spans="2:7" x14ac:dyDescent="0.2">
      <c r="B508" s="71"/>
      <c r="C508" s="65"/>
      <c r="D508" s="65"/>
      <c r="E508" s="66"/>
      <c r="F508" s="67"/>
      <c r="G508" s="71"/>
    </row>
    <row r="509" spans="2:7" x14ac:dyDescent="0.2">
      <c r="B509" s="71"/>
      <c r="C509" s="65"/>
      <c r="D509" s="65"/>
      <c r="E509" s="66"/>
      <c r="F509" s="67"/>
      <c r="G509" s="71"/>
    </row>
    <row r="510" spans="2:7" x14ac:dyDescent="0.2">
      <c r="B510" s="71"/>
      <c r="C510" s="65"/>
      <c r="D510" s="65"/>
      <c r="E510" s="66"/>
      <c r="F510" s="67"/>
      <c r="G510" s="71"/>
    </row>
    <row r="511" spans="2:7" x14ac:dyDescent="0.2">
      <c r="B511" s="71"/>
      <c r="C511" s="65"/>
      <c r="D511" s="65"/>
      <c r="E511" s="66"/>
      <c r="F511" s="67"/>
      <c r="G511" s="71"/>
    </row>
    <row r="512" spans="2:7" x14ac:dyDescent="0.2">
      <c r="B512" s="71"/>
      <c r="C512" s="65"/>
      <c r="D512" s="65"/>
      <c r="E512" s="66"/>
      <c r="F512" s="67"/>
      <c r="G512" s="71"/>
    </row>
    <row r="513" spans="2:7" x14ac:dyDescent="0.2">
      <c r="B513" s="71"/>
      <c r="C513" s="65"/>
      <c r="D513" s="65"/>
      <c r="E513" s="66"/>
      <c r="F513" s="67"/>
      <c r="G513" s="71"/>
    </row>
    <row r="514" spans="2:7" x14ac:dyDescent="0.2">
      <c r="B514" s="71"/>
      <c r="C514" s="65"/>
      <c r="D514" s="65"/>
      <c r="E514" s="66"/>
      <c r="F514" s="67"/>
      <c r="G514" s="71"/>
    </row>
    <row r="515" spans="2:7" x14ac:dyDescent="0.2">
      <c r="B515" s="71"/>
      <c r="C515" s="65"/>
      <c r="D515" s="65"/>
      <c r="E515" s="66"/>
      <c r="F515" s="67"/>
      <c r="G515" s="71"/>
    </row>
    <row r="516" spans="2:7" x14ac:dyDescent="0.2">
      <c r="B516" s="71"/>
      <c r="C516" s="65"/>
      <c r="D516" s="65"/>
      <c r="E516" s="66"/>
      <c r="F516" s="67"/>
      <c r="G516" s="71"/>
    </row>
    <row r="517" spans="2:7" x14ac:dyDescent="0.2">
      <c r="B517" s="71"/>
      <c r="C517" s="65"/>
      <c r="D517" s="65"/>
      <c r="E517" s="66"/>
      <c r="F517" s="67"/>
      <c r="G517" s="71"/>
    </row>
    <row r="518" spans="2:7" x14ac:dyDescent="0.2">
      <c r="B518" s="71"/>
      <c r="C518" s="65"/>
      <c r="D518" s="65"/>
      <c r="E518" s="66"/>
      <c r="F518" s="67"/>
      <c r="G518" s="71"/>
    </row>
    <row r="519" spans="2:7" x14ac:dyDescent="0.2">
      <c r="B519" s="71"/>
      <c r="C519" s="65"/>
      <c r="D519" s="65"/>
      <c r="E519" s="66"/>
      <c r="F519" s="67"/>
      <c r="G519" s="71"/>
    </row>
    <row r="520" spans="2:7" x14ac:dyDescent="0.2">
      <c r="B520" s="71"/>
      <c r="C520" s="65"/>
      <c r="D520" s="65"/>
      <c r="E520" s="66"/>
      <c r="F520" s="67"/>
      <c r="G520" s="71"/>
    </row>
    <row r="521" spans="2:7" x14ac:dyDescent="0.2">
      <c r="B521" s="71"/>
      <c r="C521" s="65"/>
      <c r="D521" s="65"/>
      <c r="E521" s="66"/>
      <c r="F521" s="67"/>
      <c r="G521" s="71"/>
    </row>
    <row r="522" spans="2:7" x14ac:dyDescent="0.2">
      <c r="B522" s="71"/>
      <c r="C522" s="65"/>
      <c r="D522" s="65"/>
      <c r="E522" s="66"/>
      <c r="F522" s="67"/>
      <c r="G522" s="71"/>
    </row>
    <row r="523" spans="2:7" x14ac:dyDescent="0.2">
      <c r="B523" s="71"/>
      <c r="C523" s="65"/>
      <c r="D523" s="65"/>
      <c r="E523" s="66"/>
      <c r="F523" s="67"/>
      <c r="G523" s="71"/>
    </row>
    <row r="524" spans="2:7" x14ac:dyDescent="0.2">
      <c r="B524" s="71"/>
      <c r="C524" s="65"/>
      <c r="D524" s="65"/>
      <c r="E524" s="66"/>
      <c r="F524" s="67"/>
      <c r="G524" s="71"/>
    </row>
    <row r="525" spans="2:7" x14ac:dyDescent="0.2">
      <c r="B525" s="71"/>
      <c r="C525" s="65"/>
      <c r="D525" s="65"/>
      <c r="E525" s="66"/>
      <c r="F525" s="67"/>
      <c r="G525" s="71"/>
    </row>
    <row r="526" spans="2:7" x14ac:dyDescent="0.2">
      <c r="B526" s="71"/>
      <c r="C526" s="65"/>
      <c r="D526" s="65"/>
      <c r="E526" s="66"/>
      <c r="F526" s="67"/>
      <c r="G526" s="71"/>
    </row>
    <row r="527" spans="2:7" x14ac:dyDescent="0.2">
      <c r="B527" s="71"/>
      <c r="C527" s="65"/>
      <c r="D527" s="65"/>
      <c r="E527" s="66"/>
      <c r="F527" s="67"/>
      <c r="G527" s="71"/>
    </row>
    <row r="528" spans="2:7" x14ac:dyDescent="0.2">
      <c r="B528" s="71"/>
      <c r="C528" s="65"/>
      <c r="D528" s="65"/>
      <c r="E528" s="66"/>
      <c r="F528" s="67"/>
      <c r="G528" s="71"/>
    </row>
    <row r="529" spans="2:7" x14ac:dyDescent="0.2">
      <c r="B529" s="71"/>
      <c r="C529" s="65"/>
      <c r="D529" s="65"/>
      <c r="E529" s="66"/>
      <c r="F529" s="67"/>
      <c r="G529" s="71"/>
    </row>
    <row r="530" spans="2:7" x14ac:dyDescent="0.2">
      <c r="B530" s="71"/>
      <c r="C530" s="65"/>
      <c r="D530" s="65"/>
      <c r="E530" s="66"/>
      <c r="F530" s="67"/>
      <c r="G530" s="71"/>
    </row>
    <row r="531" spans="2:7" x14ac:dyDescent="0.2">
      <c r="B531" s="71"/>
      <c r="C531" s="65"/>
      <c r="D531" s="65"/>
      <c r="E531" s="66"/>
      <c r="F531" s="67"/>
      <c r="G531" s="71"/>
    </row>
    <row r="532" spans="2:7" x14ac:dyDescent="0.2">
      <c r="B532" s="71"/>
      <c r="C532" s="65"/>
      <c r="D532" s="65"/>
      <c r="E532" s="66"/>
      <c r="F532" s="67"/>
      <c r="G532" s="71"/>
    </row>
    <row r="533" spans="2:7" x14ac:dyDescent="0.2">
      <c r="B533" s="71"/>
      <c r="C533" s="65"/>
      <c r="D533" s="65"/>
      <c r="E533" s="66"/>
      <c r="F533" s="67"/>
      <c r="G533" s="71"/>
    </row>
    <row r="534" spans="2:7" x14ac:dyDescent="0.2">
      <c r="B534" s="71"/>
      <c r="C534" s="65"/>
      <c r="D534" s="65"/>
      <c r="E534" s="66"/>
      <c r="F534" s="67"/>
      <c r="G534" s="71"/>
    </row>
    <row r="535" spans="2:7" x14ac:dyDescent="0.2">
      <c r="B535" s="71"/>
      <c r="C535" s="65"/>
      <c r="D535" s="65"/>
      <c r="E535" s="66"/>
      <c r="F535" s="67"/>
      <c r="G535" s="71"/>
    </row>
    <row r="536" spans="2:7" x14ac:dyDescent="0.2">
      <c r="B536" s="71"/>
      <c r="C536" s="65"/>
      <c r="D536" s="65"/>
      <c r="E536" s="66"/>
      <c r="F536" s="67"/>
      <c r="G536" s="71"/>
    </row>
    <row r="537" spans="2:7" x14ac:dyDescent="0.2">
      <c r="B537" s="71"/>
      <c r="C537" s="65"/>
      <c r="D537" s="65"/>
      <c r="E537" s="66"/>
      <c r="F537" s="67"/>
      <c r="G537" s="71"/>
    </row>
    <row r="538" spans="2:7" x14ac:dyDescent="0.2">
      <c r="B538" s="71"/>
      <c r="C538" s="65"/>
      <c r="D538" s="65"/>
      <c r="E538" s="66"/>
      <c r="F538" s="67"/>
      <c r="G538" s="71"/>
    </row>
    <row r="539" spans="2:7" x14ac:dyDescent="0.2">
      <c r="B539" s="71"/>
      <c r="C539" s="65"/>
      <c r="D539" s="65"/>
      <c r="E539" s="66"/>
      <c r="F539" s="67"/>
      <c r="G539" s="71"/>
    </row>
    <row r="540" spans="2:7" x14ac:dyDescent="0.2">
      <c r="B540" s="71"/>
      <c r="C540" s="65"/>
      <c r="D540" s="65"/>
      <c r="E540" s="66"/>
      <c r="F540" s="67"/>
      <c r="G540" s="71"/>
    </row>
    <row r="541" spans="2:7" x14ac:dyDescent="0.2">
      <c r="B541" s="71"/>
      <c r="C541" s="65"/>
      <c r="D541" s="65"/>
      <c r="E541" s="66"/>
      <c r="F541" s="67"/>
      <c r="G541" s="71"/>
    </row>
    <row r="542" spans="2:7" x14ac:dyDescent="0.2">
      <c r="B542" s="71"/>
      <c r="C542" s="65"/>
      <c r="D542" s="65"/>
      <c r="E542" s="66"/>
      <c r="F542" s="67"/>
      <c r="G542" s="71"/>
    </row>
    <row r="543" spans="2:7" x14ac:dyDescent="0.2">
      <c r="B543" s="71"/>
      <c r="C543" s="65"/>
      <c r="D543" s="65"/>
      <c r="E543" s="66"/>
      <c r="F543" s="67"/>
      <c r="G543" s="71"/>
    </row>
    <row r="544" spans="2:7" x14ac:dyDescent="0.2">
      <c r="B544" s="71"/>
      <c r="C544" s="65"/>
      <c r="D544" s="65"/>
      <c r="E544" s="66"/>
      <c r="F544" s="67"/>
      <c r="G544" s="71"/>
    </row>
    <row r="545" spans="2:7" x14ac:dyDescent="0.2">
      <c r="B545" s="71"/>
      <c r="C545" s="65"/>
      <c r="D545" s="65"/>
      <c r="E545" s="66"/>
      <c r="F545" s="67"/>
      <c r="G545" s="71"/>
    </row>
    <row r="546" spans="2:7" x14ac:dyDescent="0.2">
      <c r="B546" s="71"/>
      <c r="C546" s="65"/>
      <c r="D546" s="65"/>
      <c r="E546" s="66"/>
      <c r="F546" s="67"/>
      <c r="G546" s="71"/>
    </row>
    <row r="547" spans="2:7" x14ac:dyDescent="0.2">
      <c r="B547" s="71"/>
      <c r="C547" s="65"/>
      <c r="D547" s="65"/>
      <c r="E547" s="66"/>
      <c r="F547" s="67"/>
      <c r="G547" s="71"/>
    </row>
    <row r="548" spans="2:7" x14ac:dyDescent="0.2">
      <c r="B548" s="71"/>
      <c r="C548" s="65"/>
      <c r="D548" s="65"/>
      <c r="E548" s="66"/>
      <c r="F548" s="67"/>
      <c r="G548" s="71"/>
    </row>
    <row r="549" spans="2:7" x14ac:dyDescent="0.2">
      <c r="B549" s="71"/>
      <c r="C549" s="65"/>
      <c r="D549" s="65"/>
      <c r="E549" s="66"/>
      <c r="F549" s="67"/>
      <c r="G549" s="71"/>
    </row>
    <row r="550" spans="2:7" x14ac:dyDescent="0.2">
      <c r="B550" s="71"/>
      <c r="C550" s="65"/>
      <c r="D550" s="65"/>
      <c r="E550" s="66"/>
      <c r="F550" s="67"/>
      <c r="G550" s="71"/>
    </row>
    <row r="551" spans="2:7" x14ac:dyDescent="0.2">
      <c r="B551" s="71"/>
      <c r="C551" s="65"/>
      <c r="D551" s="65"/>
      <c r="E551" s="66"/>
      <c r="F551" s="67"/>
      <c r="G551" s="71"/>
    </row>
    <row r="552" spans="2:7" x14ac:dyDescent="0.2">
      <c r="B552" s="71"/>
      <c r="C552" s="65"/>
      <c r="D552" s="65"/>
      <c r="E552" s="66"/>
      <c r="F552" s="67"/>
      <c r="G552" s="71"/>
    </row>
    <row r="553" spans="2:7" x14ac:dyDescent="0.2">
      <c r="B553" s="71"/>
      <c r="C553" s="65"/>
      <c r="D553" s="65"/>
      <c r="E553" s="66"/>
      <c r="F553" s="67"/>
      <c r="G553" s="71"/>
    </row>
    <row r="554" spans="2:7" x14ac:dyDescent="0.2">
      <c r="B554" s="71"/>
      <c r="C554" s="65"/>
      <c r="D554" s="65"/>
      <c r="E554" s="66"/>
      <c r="F554" s="67"/>
      <c r="G554" s="71"/>
    </row>
    <row r="555" spans="2:7" x14ac:dyDescent="0.2">
      <c r="B555" s="71"/>
      <c r="C555" s="65"/>
      <c r="D555" s="65"/>
      <c r="E555" s="66"/>
      <c r="F555" s="67"/>
      <c r="G555" s="71"/>
    </row>
    <row r="556" spans="2:7" x14ac:dyDescent="0.2">
      <c r="B556" s="71"/>
      <c r="C556" s="65"/>
      <c r="D556" s="65"/>
      <c r="E556" s="66"/>
      <c r="F556" s="67"/>
      <c r="G556" s="71"/>
    </row>
    <row r="557" spans="2:7" x14ac:dyDescent="0.2">
      <c r="B557" s="71"/>
      <c r="C557" s="65"/>
      <c r="D557" s="65"/>
      <c r="E557" s="66"/>
      <c r="F557" s="67"/>
      <c r="G557" s="71"/>
    </row>
    <row r="558" spans="2:7" x14ac:dyDescent="0.2">
      <c r="B558" s="71"/>
      <c r="C558" s="65"/>
      <c r="D558" s="65"/>
      <c r="E558" s="66"/>
      <c r="F558" s="67"/>
      <c r="G558" s="71"/>
    </row>
    <row r="559" spans="2:7" x14ac:dyDescent="0.2">
      <c r="B559" s="71"/>
      <c r="C559" s="65"/>
      <c r="D559" s="65"/>
      <c r="E559" s="66"/>
      <c r="F559" s="67"/>
      <c r="G559" s="71"/>
    </row>
    <row r="560" spans="2:7" x14ac:dyDescent="0.2">
      <c r="B560" s="71"/>
      <c r="C560" s="65"/>
      <c r="D560" s="65"/>
      <c r="E560" s="66"/>
      <c r="F560" s="67"/>
      <c r="G560" s="71"/>
    </row>
    <row r="561" spans="2:7" x14ac:dyDescent="0.2">
      <c r="B561" s="71"/>
      <c r="C561" s="65"/>
      <c r="D561" s="65"/>
      <c r="E561" s="66"/>
      <c r="F561" s="67"/>
      <c r="G561" s="71"/>
    </row>
    <row r="562" spans="2:7" x14ac:dyDescent="0.2">
      <c r="B562" s="71"/>
      <c r="C562" s="65"/>
      <c r="D562" s="65"/>
      <c r="E562" s="66"/>
      <c r="F562" s="67"/>
      <c r="G562" s="71"/>
    </row>
    <row r="563" spans="2:7" x14ac:dyDescent="0.2">
      <c r="B563" s="71"/>
      <c r="C563" s="65"/>
      <c r="D563" s="65"/>
      <c r="E563" s="66"/>
      <c r="F563" s="67"/>
      <c r="G563" s="71"/>
    </row>
    <row r="564" spans="2:7" x14ac:dyDescent="0.2">
      <c r="B564" s="71"/>
      <c r="C564" s="65"/>
      <c r="D564" s="65"/>
      <c r="E564" s="66"/>
      <c r="F564" s="67"/>
      <c r="G564" s="71"/>
    </row>
    <row r="565" spans="2:7" x14ac:dyDescent="0.2">
      <c r="B565" s="71"/>
      <c r="C565" s="65"/>
      <c r="D565" s="65"/>
      <c r="E565" s="66"/>
      <c r="F565" s="67"/>
      <c r="G565" s="71"/>
    </row>
    <row r="566" spans="2:7" x14ac:dyDescent="0.2">
      <c r="B566" s="71"/>
      <c r="C566" s="65"/>
      <c r="D566" s="65"/>
      <c r="E566" s="66"/>
      <c r="F566" s="67"/>
      <c r="G566" s="71"/>
    </row>
    <row r="567" spans="2:7" x14ac:dyDescent="0.2">
      <c r="B567" s="71"/>
      <c r="C567" s="65"/>
      <c r="D567" s="65"/>
      <c r="E567" s="66"/>
      <c r="F567" s="67"/>
      <c r="G567" s="71"/>
    </row>
    <row r="568" spans="2:7" x14ac:dyDescent="0.2">
      <c r="B568" s="71"/>
      <c r="C568" s="65"/>
      <c r="D568" s="65"/>
      <c r="E568" s="66"/>
      <c r="F568" s="67"/>
      <c r="G568" s="71"/>
    </row>
    <row r="569" spans="2:7" x14ac:dyDescent="0.2">
      <c r="B569" s="71"/>
      <c r="C569" s="65"/>
      <c r="D569" s="65"/>
      <c r="E569" s="66"/>
      <c r="F569" s="67"/>
      <c r="G569" s="71"/>
    </row>
    <row r="570" spans="2:7" x14ac:dyDescent="0.2">
      <c r="B570" s="71"/>
      <c r="C570" s="65"/>
      <c r="D570" s="65"/>
      <c r="E570" s="66"/>
      <c r="F570" s="67"/>
      <c r="G570" s="71"/>
    </row>
    <row r="571" spans="2:7" x14ac:dyDescent="0.2">
      <c r="B571" s="71"/>
      <c r="C571" s="65"/>
      <c r="D571" s="65"/>
      <c r="E571" s="66"/>
      <c r="F571" s="67"/>
      <c r="G571" s="71"/>
    </row>
    <row r="572" spans="2:7" x14ac:dyDescent="0.2">
      <c r="B572" s="71"/>
      <c r="C572" s="65"/>
      <c r="D572" s="65"/>
      <c r="E572" s="66"/>
      <c r="F572" s="67"/>
      <c r="G572" s="71"/>
    </row>
    <row r="573" spans="2:7" x14ac:dyDescent="0.2">
      <c r="B573" s="71"/>
      <c r="C573" s="65"/>
      <c r="D573" s="65"/>
      <c r="E573" s="66"/>
      <c r="F573" s="67"/>
      <c r="G573" s="71"/>
    </row>
    <row r="574" spans="2:7" x14ac:dyDescent="0.2">
      <c r="B574" s="71"/>
      <c r="C574" s="65"/>
      <c r="D574" s="65"/>
      <c r="E574" s="66"/>
      <c r="F574" s="67"/>
      <c r="G574" s="71"/>
    </row>
    <row r="575" spans="2:7" x14ac:dyDescent="0.2">
      <c r="B575" s="71"/>
      <c r="C575" s="65"/>
      <c r="D575" s="65"/>
      <c r="E575" s="66"/>
      <c r="F575" s="67"/>
      <c r="G575" s="71"/>
    </row>
    <row r="576" spans="2:7" x14ac:dyDescent="0.2">
      <c r="B576" s="71"/>
      <c r="C576" s="65"/>
      <c r="D576" s="65"/>
      <c r="E576" s="66"/>
      <c r="F576" s="67"/>
      <c r="G576" s="71"/>
    </row>
    <row r="577" spans="2:7" x14ac:dyDescent="0.2">
      <c r="B577" s="71"/>
      <c r="C577" s="65"/>
      <c r="D577" s="65"/>
      <c r="E577" s="66"/>
      <c r="F577" s="67"/>
      <c r="G577" s="71"/>
    </row>
    <row r="578" spans="2:7" x14ac:dyDescent="0.2">
      <c r="B578" s="71"/>
      <c r="C578" s="65"/>
      <c r="D578" s="65"/>
      <c r="E578" s="66"/>
      <c r="F578" s="67"/>
      <c r="G578" s="71"/>
    </row>
    <row r="579" spans="2:7" x14ac:dyDescent="0.2">
      <c r="B579" s="71"/>
      <c r="C579" s="65"/>
      <c r="D579" s="65"/>
      <c r="E579" s="66"/>
      <c r="F579" s="67"/>
      <c r="G579" s="71"/>
    </row>
    <row r="580" spans="2:7" x14ac:dyDescent="0.2">
      <c r="B580" s="71"/>
      <c r="C580" s="65"/>
      <c r="D580" s="65"/>
      <c r="E580" s="66"/>
      <c r="F580" s="67"/>
      <c r="G580" s="71"/>
    </row>
    <row r="581" spans="2:7" x14ac:dyDescent="0.2">
      <c r="B581" s="71"/>
      <c r="C581" s="65"/>
      <c r="D581" s="65"/>
      <c r="E581" s="66"/>
      <c r="F581" s="67"/>
      <c r="G581" s="71"/>
    </row>
    <row r="582" spans="2:7" x14ac:dyDescent="0.2">
      <c r="B582" s="71"/>
      <c r="C582" s="65"/>
      <c r="D582" s="65"/>
      <c r="E582" s="66"/>
      <c r="F582" s="67"/>
      <c r="G582" s="71"/>
    </row>
    <row r="583" spans="2:7" x14ac:dyDescent="0.2">
      <c r="B583" s="71"/>
      <c r="C583" s="65"/>
      <c r="D583" s="65"/>
      <c r="E583" s="66"/>
      <c r="F583" s="67"/>
      <c r="G583" s="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B77A-1E24-4A6D-8E53-18FF78C269D2}">
  <dimension ref="A1"/>
  <sheetViews>
    <sheetView workbookViewId="0">
      <selection activeCell="H13" sqref="H13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B201-FE1A-4978-BF17-F42FF63F054B}">
  <sheetPr>
    <pageSetUpPr fitToPage="1"/>
  </sheetPr>
  <dimension ref="A1:S32"/>
  <sheetViews>
    <sheetView zoomScale="110" zoomScaleNormal="110" workbookViewId="0">
      <selection activeCell="H20" sqref="H20"/>
    </sheetView>
  </sheetViews>
  <sheetFormatPr defaultColWidth="9.140625" defaultRowHeight="12.75" x14ac:dyDescent="0.2"/>
  <cols>
    <col min="1" max="1" width="5.28515625" style="4" customWidth="1"/>
    <col min="2" max="2" width="37.28515625" style="4" customWidth="1"/>
    <col min="3" max="11" width="12.140625" style="4" customWidth="1"/>
    <col min="12" max="12" width="11.42578125" style="4" customWidth="1"/>
    <col min="13" max="13" width="11.5703125" style="4" customWidth="1"/>
    <col min="14" max="24" width="16.140625" style="4" customWidth="1"/>
    <col min="25" max="16384" width="9.140625" style="4"/>
  </cols>
  <sheetData>
    <row r="1" spans="1:19" x14ac:dyDescent="0.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9" x14ac:dyDescent="0.2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9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x14ac:dyDescent="0.2">
      <c r="A4" s="2"/>
      <c r="B4" s="6" t="s">
        <v>8</v>
      </c>
      <c r="C4" s="6" t="s">
        <v>9</v>
      </c>
      <c r="D4" s="6" t="s">
        <v>44</v>
      </c>
      <c r="E4" s="6" t="s">
        <v>10</v>
      </c>
      <c r="F4" s="6" t="s">
        <v>45</v>
      </c>
      <c r="G4" s="6" t="s">
        <v>11</v>
      </c>
      <c r="H4" s="6" t="s">
        <v>46</v>
      </c>
      <c r="I4" s="6" t="s">
        <v>12</v>
      </c>
      <c r="J4" s="6" t="s">
        <v>47</v>
      </c>
      <c r="K4" s="6" t="s">
        <v>13</v>
      </c>
      <c r="L4" s="6" t="s">
        <v>48</v>
      </c>
    </row>
    <row r="5" spans="1:19" x14ac:dyDescent="0.2">
      <c r="A5" s="8"/>
    </row>
    <row r="6" spans="1:19" ht="27.75" customHeight="1" x14ac:dyDescent="0.2">
      <c r="A6" s="7"/>
      <c r="B6" s="9"/>
      <c r="C6" s="20" t="s">
        <v>14</v>
      </c>
      <c r="D6" s="20" t="s">
        <v>14</v>
      </c>
      <c r="E6" s="20" t="s">
        <v>15</v>
      </c>
      <c r="F6" s="20" t="s">
        <v>15</v>
      </c>
      <c r="G6" s="21" t="s">
        <v>14</v>
      </c>
      <c r="H6" s="21" t="s">
        <v>14</v>
      </c>
      <c r="I6" s="20" t="s">
        <v>15</v>
      </c>
      <c r="J6" s="20" t="s">
        <v>15</v>
      </c>
      <c r="K6" s="20" t="s">
        <v>15</v>
      </c>
      <c r="L6" s="21" t="s">
        <v>15</v>
      </c>
    </row>
    <row r="7" spans="1:19" ht="28.5" customHeight="1" x14ac:dyDescent="0.2">
      <c r="A7" s="7"/>
      <c r="B7" s="9"/>
      <c r="C7" s="20" t="s">
        <v>16</v>
      </c>
      <c r="D7" s="20" t="s">
        <v>16</v>
      </c>
      <c r="E7" s="20" t="s">
        <v>16</v>
      </c>
      <c r="F7" s="20" t="s">
        <v>16</v>
      </c>
      <c r="G7" s="59" t="s">
        <v>61</v>
      </c>
      <c r="H7" s="60" t="s">
        <v>61</v>
      </c>
      <c r="I7" s="20" t="s">
        <v>17</v>
      </c>
      <c r="J7" s="20" t="s">
        <v>17</v>
      </c>
      <c r="K7" s="20" t="s">
        <v>18</v>
      </c>
      <c r="L7" s="21" t="s">
        <v>18</v>
      </c>
    </row>
    <row r="8" spans="1:19" ht="30.75" customHeight="1" x14ac:dyDescent="0.2">
      <c r="A8" s="10" t="s">
        <v>19</v>
      </c>
      <c r="B8" s="43" t="s">
        <v>20</v>
      </c>
      <c r="C8" s="21" t="s">
        <v>40</v>
      </c>
      <c r="D8" s="20" t="s">
        <v>79</v>
      </c>
      <c r="E8" s="20" t="s">
        <v>40</v>
      </c>
      <c r="F8" s="20" t="s">
        <v>79</v>
      </c>
      <c r="G8" s="20" t="s">
        <v>40</v>
      </c>
      <c r="H8" s="20" t="s">
        <v>79</v>
      </c>
      <c r="I8" s="20" t="s">
        <v>40</v>
      </c>
      <c r="J8" s="20" t="s">
        <v>79</v>
      </c>
      <c r="K8" s="20" t="s">
        <v>40</v>
      </c>
      <c r="L8" s="20" t="s">
        <v>79</v>
      </c>
    </row>
    <row r="9" spans="1:19" x14ac:dyDescent="0.2">
      <c r="A9" s="11">
        <v>2</v>
      </c>
      <c r="B9" s="44" t="s">
        <v>28</v>
      </c>
      <c r="C9" s="13">
        <v>0.42473943439477746</v>
      </c>
      <c r="D9" s="22">
        <v>0.42473943439477746</v>
      </c>
      <c r="E9" s="22">
        <v>0.42473943439477746</v>
      </c>
      <c r="F9" s="22">
        <v>0.42473943439477746</v>
      </c>
      <c r="G9" s="22">
        <v>0.42336667708336934</v>
      </c>
      <c r="H9" s="22">
        <v>0.42336667708336934</v>
      </c>
      <c r="I9" s="22">
        <v>0.42336667708336934</v>
      </c>
      <c r="J9" s="22">
        <v>0.42336667708336934</v>
      </c>
      <c r="K9" s="22">
        <v>0.42336667708336934</v>
      </c>
      <c r="L9" s="13">
        <v>0.42336667708336934</v>
      </c>
      <c r="M9" s="2"/>
      <c r="N9" s="5"/>
      <c r="O9" s="8"/>
      <c r="R9" s="14"/>
      <c r="S9" s="14"/>
    </row>
    <row r="10" spans="1:19" x14ac:dyDescent="0.2">
      <c r="A10" s="11">
        <v>3</v>
      </c>
      <c r="B10" s="44"/>
      <c r="C10" s="13"/>
      <c r="D10" s="38"/>
      <c r="E10" s="22"/>
      <c r="F10" s="38"/>
      <c r="G10" s="22"/>
      <c r="H10" s="38"/>
      <c r="I10" s="22"/>
      <c r="J10" s="38"/>
      <c r="K10" s="22"/>
      <c r="L10" s="31"/>
      <c r="M10" s="2"/>
      <c r="N10" s="5"/>
      <c r="O10" s="8"/>
      <c r="S10" s="15"/>
    </row>
    <row r="11" spans="1:19" x14ac:dyDescent="0.2">
      <c r="A11" s="11">
        <v>4</v>
      </c>
      <c r="B11" s="45" t="s">
        <v>29</v>
      </c>
      <c r="C11" s="36">
        <v>0.19500000000000001</v>
      </c>
      <c r="D11" s="38"/>
      <c r="E11" s="23"/>
      <c r="F11" s="38"/>
      <c r="G11" s="24">
        <v>0.17244999999999999</v>
      </c>
      <c r="H11" s="38"/>
      <c r="I11" s="23"/>
      <c r="J11" s="38"/>
      <c r="K11" s="23"/>
      <c r="L11" s="31"/>
      <c r="M11" s="2"/>
      <c r="N11" s="5"/>
      <c r="O11" s="8"/>
      <c r="R11" s="16"/>
      <c r="S11" s="16"/>
    </row>
    <row r="12" spans="1:19" x14ac:dyDescent="0.2">
      <c r="A12" s="11">
        <v>5</v>
      </c>
      <c r="B12" s="45"/>
      <c r="C12" s="36"/>
      <c r="D12" s="38"/>
      <c r="E12" s="24"/>
      <c r="F12" s="38"/>
      <c r="G12" s="24"/>
      <c r="H12" s="38"/>
      <c r="I12" s="24"/>
      <c r="J12" s="38"/>
      <c r="K12" s="24"/>
      <c r="L12" s="31"/>
      <c r="M12" s="2"/>
      <c r="N12" s="5"/>
      <c r="O12" s="17"/>
    </row>
    <row r="13" spans="1:19" x14ac:dyDescent="0.2">
      <c r="A13" s="11">
        <v>6</v>
      </c>
      <c r="B13" s="46" t="s">
        <v>21</v>
      </c>
      <c r="C13" s="35"/>
      <c r="D13" s="39" t="s">
        <v>22</v>
      </c>
      <c r="E13" s="25" t="s">
        <v>22</v>
      </c>
      <c r="F13" s="39" t="s">
        <v>22</v>
      </c>
      <c r="G13" s="42"/>
      <c r="H13" s="39" t="s">
        <v>23</v>
      </c>
      <c r="I13" s="25" t="s">
        <v>23</v>
      </c>
      <c r="J13" s="39" t="s">
        <v>23</v>
      </c>
      <c r="K13" s="25" t="s">
        <v>24</v>
      </c>
      <c r="L13" s="32" t="s">
        <v>23</v>
      </c>
      <c r="M13" s="2"/>
      <c r="N13" s="5"/>
      <c r="O13" s="8"/>
    </row>
    <row r="14" spans="1:19" x14ac:dyDescent="0.2">
      <c r="A14" s="11">
        <v>7</v>
      </c>
      <c r="B14" s="47" t="s">
        <v>30</v>
      </c>
      <c r="C14" s="35"/>
      <c r="D14" s="40">
        <v>0.50858000000000003</v>
      </c>
      <c r="E14" s="26">
        <v>0.46750000000000003</v>
      </c>
      <c r="F14" s="88">
        <v>0.50858000000000003</v>
      </c>
      <c r="G14" s="23"/>
      <c r="H14" s="88">
        <v>0.50858000000000003</v>
      </c>
      <c r="I14" s="26">
        <v>0.46750000000000003</v>
      </c>
      <c r="J14" s="88">
        <v>0.50858000000000003</v>
      </c>
      <c r="K14" s="26">
        <v>0.46750000000000003</v>
      </c>
      <c r="L14" s="88">
        <v>0.50858000000000003</v>
      </c>
      <c r="M14" s="2"/>
      <c r="N14" s="5"/>
      <c r="O14" s="18"/>
    </row>
    <row r="15" spans="1:19" x14ac:dyDescent="0.2">
      <c r="A15" s="11">
        <v>8</v>
      </c>
      <c r="B15" s="46"/>
      <c r="C15" s="36"/>
      <c r="D15" s="40"/>
      <c r="E15" s="26"/>
      <c r="F15" s="40"/>
      <c r="G15" s="24"/>
      <c r="H15" s="40"/>
      <c r="I15" s="26"/>
      <c r="J15" s="40"/>
      <c r="K15" s="26"/>
      <c r="L15" s="33"/>
      <c r="M15" s="2"/>
      <c r="N15" s="2"/>
      <c r="O15" s="2"/>
    </row>
    <row r="16" spans="1:19" x14ac:dyDescent="0.2">
      <c r="A16" s="11">
        <v>9</v>
      </c>
      <c r="B16" s="46" t="s">
        <v>21</v>
      </c>
      <c r="C16" s="35"/>
      <c r="D16" s="39" t="s">
        <v>25</v>
      </c>
      <c r="E16" s="27" t="s">
        <v>25</v>
      </c>
      <c r="F16" s="39" t="s">
        <v>25</v>
      </c>
      <c r="G16" s="42"/>
      <c r="H16" s="39" t="s">
        <v>41</v>
      </c>
      <c r="I16" s="27" t="s">
        <v>26</v>
      </c>
      <c r="J16" s="39" t="s">
        <v>41</v>
      </c>
      <c r="K16" s="27" t="s">
        <v>27</v>
      </c>
      <c r="L16" s="32" t="s">
        <v>41</v>
      </c>
      <c r="M16" s="2"/>
      <c r="N16" s="5"/>
      <c r="O16" s="8"/>
    </row>
    <row r="17" spans="1:19" x14ac:dyDescent="0.2">
      <c r="A17" s="11">
        <v>10</v>
      </c>
      <c r="B17" s="47" t="s">
        <v>31</v>
      </c>
      <c r="C17" s="35"/>
      <c r="D17" s="40">
        <v>0.15</v>
      </c>
      <c r="E17" s="26">
        <v>0.1338</v>
      </c>
      <c r="F17" s="40">
        <v>0.15</v>
      </c>
      <c r="G17" s="23"/>
      <c r="H17" s="40">
        <v>0.15</v>
      </c>
      <c r="I17" s="26">
        <v>0.1338</v>
      </c>
      <c r="J17" s="40">
        <v>0.15</v>
      </c>
      <c r="K17" s="26">
        <v>0.1338</v>
      </c>
      <c r="L17" s="33">
        <v>0.15</v>
      </c>
      <c r="M17" s="2"/>
      <c r="N17" s="2"/>
      <c r="O17" s="8"/>
    </row>
    <row r="18" spans="1:19" x14ac:dyDescent="0.2">
      <c r="A18" s="11">
        <v>11</v>
      </c>
      <c r="B18" s="47"/>
      <c r="C18" s="35"/>
      <c r="D18" s="40"/>
      <c r="E18" s="26"/>
      <c r="F18" s="40"/>
      <c r="G18" s="23"/>
      <c r="H18" s="40"/>
      <c r="I18" s="26"/>
      <c r="J18" s="40"/>
      <c r="K18" s="26"/>
      <c r="L18" s="33"/>
      <c r="M18" s="2"/>
      <c r="N18" s="2"/>
      <c r="O18" s="8"/>
    </row>
    <row r="19" spans="1:19" x14ac:dyDescent="0.2">
      <c r="A19" s="11">
        <v>12</v>
      </c>
      <c r="B19" s="44" t="s">
        <v>39</v>
      </c>
      <c r="C19" s="37">
        <v>13.5</v>
      </c>
      <c r="D19" s="41">
        <v>15.45</v>
      </c>
      <c r="E19" s="30">
        <v>14.7</v>
      </c>
      <c r="F19" s="41">
        <v>15.45</v>
      </c>
      <c r="G19" s="30">
        <v>18.5</v>
      </c>
      <c r="H19" s="41">
        <v>28.43</v>
      </c>
      <c r="I19" s="30">
        <v>22.75</v>
      </c>
      <c r="J19" s="41">
        <v>28.43</v>
      </c>
      <c r="K19" s="30">
        <v>56.15</v>
      </c>
      <c r="L19" s="41">
        <v>28.43</v>
      </c>
      <c r="O19" s="19"/>
      <c r="Q19" s="12"/>
      <c r="R19" s="16"/>
      <c r="S19" s="16"/>
    </row>
    <row r="20" spans="1:19" x14ac:dyDescent="0.2">
      <c r="A20" s="11">
        <v>13</v>
      </c>
      <c r="B20" s="46"/>
      <c r="C20" s="36"/>
      <c r="D20" s="24"/>
      <c r="E20" s="26"/>
      <c r="F20" s="26"/>
      <c r="G20" s="24"/>
      <c r="H20" s="24"/>
      <c r="I20" s="26"/>
      <c r="J20" s="26"/>
      <c r="K20" s="26"/>
      <c r="L20" s="34"/>
      <c r="M20" s="2"/>
      <c r="N20" s="2"/>
      <c r="O20" s="8"/>
    </row>
    <row r="21" spans="1:19" x14ac:dyDescent="0.2">
      <c r="A21" s="11">
        <v>14</v>
      </c>
      <c r="B21" s="44" t="s">
        <v>32</v>
      </c>
      <c r="C21" s="13"/>
      <c r="D21" s="22"/>
      <c r="E21" s="22"/>
      <c r="F21" s="22"/>
      <c r="G21" s="22"/>
      <c r="H21" s="22"/>
      <c r="I21" s="22"/>
      <c r="J21" s="22"/>
      <c r="K21" s="22"/>
      <c r="L21" s="13"/>
      <c r="M21" s="2"/>
      <c r="N21" s="8"/>
      <c r="O21" s="8"/>
    </row>
    <row r="22" spans="1:19" x14ac:dyDescent="0.2">
      <c r="A22" s="11">
        <v>15</v>
      </c>
      <c r="B22" s="48" t="s">
        <v>33</v>
      </c>
      <c r="C22" s="35"/>
      <c r="D22" s="80">
        <v>0.09</v>
      </c>
      <c r="E22" s="28">
        <v>0.3</v>
      </c>
      <c r="F22" s="80">
        <v>0.09</v>
      </c>
      <c r="G22" s="29"/>
      <c r="H22" s="80">
        <v>0.09</v>
      </c>
      <c r="I22" s="28">
        <v>0.3</v>
      </c>
      <c r="J22" s="80">
        <v>0.09</v>
      </c>
      <c r="K22" s="28">
        <v>0.3</v>
      </c>
      <c r="L22" s="80">
        <v>0.09</v>
      </c>
      <c r="M22" s="2"/>
      <c r="N22" s="5"/>
      <c r="O22" s="8"/>
    </row>
    <row r="23" spans="1:19" x14ac:dyDescent="0.2">
      <c r="A23" s="11">
        <v>16</v>
      </c>
      <c r="B23" s="48" t="s">
        <v>34</v>
      </c>
      <c r="C23" s="37">
        <v>0.15</v>
      </c>
      <c r="D23" s="37">
        <v>0.15</v>
      </c>
      <c r="E23" s="28">
        <v>0.14000000000000001</v>
      </c>
      <c r="F23" s="28">
        <v>0.14000000000000001</v>
      </c>
      <c r="G23" s="30">
        <v>0.15</v>
      </c>
      <c r="H23" s="30">
        <v>0.15</v>
      </c>
      <c r="I23" s="28">
        <v>0.14000000000000001</v>
      </c>
      <c r="J23" s="28">
        <v>0.14000000000000001</v>
      </c>
      <c r="K23" s="28">
        <v>0.14000000000000001</v>
      </c>
      <c r="L23" s="28">
        <v>0.14000000000000001</v>
      </c>
      <c r="O23" s="19"/>
      <c r="R23" s="16"/>
      <c r="S23" s="16"/>
    </row>
    <row r="24" spans="1:19" x14ac:dyDescent="0.2">
      <c r="A24" s="11">
        <v>17</v>
      </c>
      <c r="B24" s="48" t="s">
        <v>35</v>
      </c>
      <c r="C24" s="35"/>
      <c r="D24" s="23"/>
      <c r="E24" s="28">
        <v>0</v>
      </c>
      <c r="F24" s="23"/>
      <c r="G24" s="29"/>
      <c r="H24" s="23"/>
      <c r="I24" s="28">
        <v>0</v>
      </c>
      <c r="J24" s="23"/>
      <c r="K24" s="28">
        <v>0</v>
      </c>
      <c r="L24" s="23"/>
    </row>
    <row r="25" spans="1:19" x14ac:dyDescent="0.2">
      <c r="A25" s="11">
        <v>18</v>
      </c>
      <c r="B25" s="48" t="s">
        <v>36</v>
      </c>
      <c r="C25" s="35"/>
      <c r="D25" s="23"/>
      <c r="E25" s="28">
        <v>3.65</v>
      </c>
      <c r="F25" s="23"/>
      <c r="G25" s="23"/>
      <c r="H25" s="23"/>
      <c r="I25" s="28">
        <v>7.76</v>
      </c>
      <c r="J25" s="23"/>
      <c r="K25" s="28">
        <v>53.54</v>
      </c>
      <c r="L25" s="23"/>
    </row>
    <row r="26" spans="1:19" x14ac:dyDescent="0.2">
      <c r="A26" s="11">
        <v>19</v>
      </c>
      <c r="B26" s="48" t="s">
        <v>37</v>
      </c>
      <c r="C26" s="37">
        <v>0.13</v>
      </c>
      <c r="D26" s="23"/>
      <c r="E26" s="29"/>
      <c r="F26" s="23"/>
      <c r="G26" s="30">
        <v>0.32</v>
      </c>
      <c r="H26" s="23"/>
      <c r="I26" s="23"/>
      <c r="J26" s="23"/>
      <c r="K26" s="23"/>
      <c r="L26" s="23"/>
      <c r="P26" s="19"/>
      <c r="Q26" s="19"/>
      <c r="R26" s="16"/>
      <c r="S26" s="16"/>
    </row>
    <row r="27" spans="1:19" x14ac:dyDescent="0.2">
      <c r="A27" s="49">
        <v>20</v>
      </c>
      <c r="B27" s="50" t="s">
        <v>38</v>
      </c>
      <c r="C27" s="51">
        <v>0.37</v>
      </c>
      <c r="D27" s="53"/>
      <c r="E27" s="53"/>
      <c r="F27" s="53"/>
      <c r="G27" s="52">
        <v>1.1599999999999999</v>
      </c>
      <c r="H27" s="53"/>
      <c r="I27" s="54"/>
      <c r="J27" s="53"/>
      <c r="K27" s="54"/>
      <c r="L27" s="53"/>
      <c r="R27" s="16"/>
      <c r="S27" s="16"/>
    </row>
    <row r="32" spans="1:19" x14ac:dyDescent="0.2">
      <c r="C32" s="15"/>
    </row>
  </sheetData>
  <pageMargins left="1" right="1" top="1" bottom="1" header="0.5" footer="0.5"/>
  <pageSetup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4F9E-6741-474A-953F-6266BD854191}">
  <dimension ref="A1:Z105"/>
  <sheetViews>
    <sheetView topLeftCell="M1" workbookViewId="0">
      <selection activeCell="T3" sqref="T3"/>
    </sheetView>
  </sheetViews>
  <sheetFormatPr defaultColWidth="9.140625" defaultRowHeight="12.75" x14ac:dyDescent="0.2"/>
  <cols>
    <col min="1" max="1" width="9.28515625" style="57" bestFit="1" customWidth="1"/>
    <col min="2" max="2" width="11.28515625" style="57" bestFit="1" customWidth="1"/>
    <col min="3" max="3" width="12.28515625" style="57" customWidth="1"/>
    <col min="4" max="4" width="13.140625" style="57" bestFit="1" customWidth="1"/>
    <col min="5" max="5" width="12.28515625" style="57" customWidth="1"/>
    <col min="6" max="7" width="9.140625" style="57"/>
    <col min="8" max="8" width="9.28515625" style="57" bestFit="1" customWidth="1"/>
    <col min="9" max="9" width="12" style="57" customWidth="1"/>
    <col min="10" max="12" width="12.28515625" style="57" customWidth="1"/>
    <col min="13" max="14" width="9.140625" style="57"/>
    <col min="15" max="15" width="9.28515625" style="57" bestFit="1" customWidth="1"/>
    <col min="16" max="16" width="13" style="57" customWidth="1"/>
    <col min="17" max="19" width="12.5703125" style="57" customWidth="1"/>
    <col min="20" max="21" width="9.140625" style="57"/>
    <col min="22" max="22" width="9.28515625" style="57" bestFit="1" customWidth="1"/>
    <col min="23" max="23" width="12.140625" style="57" customWidth="1"/>
    <col min="24" max="26" width="13" style="57" customWidth="1"/>
    <col min="27" max="16384" width="9.140625" style="57"/>
  </cols>
  <sheetData>
    <row r="1" spans="1:26" x14ac:dyDescent="0.2">
      <c r="A1" s="55" t="s">
        <v>70</v>
      </c>
      <c r="B1" s="55"/>
      <c r="C1" s="55"/>
      <c r="D1" s="55"/>
      <c r="E1" s="55"/>
      <c r="F1" s="55"/>
      <c r="G1" s="55"/>
      <c r="H1" s="55" t="s">
        <v>71</v>
      </c>
      <c r="I1" s="55"/>
      <c r="O1" s="55" t="s">
        <v>70</v>
      </c>
      <c r="P1" s="55"/>
      <c r="Q1" s="55"/>
      <c r="R1" s="55"/>
      <c r="S1" s="55"/>
      <c r="T1" s="55"/>
      <c r="U1" s="55"/>
      <c r="V1" s="55" t="s">
        <v>71</v>
      </c>
    </row>
    <row r="2" spans="1:26" ht="38.25" x14ac:dyDescent="0.2">
      <c r="D2" s="75" t="s">
        <v>78</v>
      </c>
      <c r="E2" s="76">
        <f>SUM(E4:E104)/SUM(D4:D104)</f>
        <v>110.60039424764585</v>
      </c>
      <c r="K2" s="75" t="s">
        <v>78</v>
      </c>
      <c r="L2" s="76">
        <f>SUM(L4:L76)/SUM(K4:K76)</f>
        <v>25.291190238105589</v>
      </c>
      <c r="R2" s="75" t="s">
        <v>78</v>
      </c>
      <c r="S2" s="76">
        <f>SUM(S4:S105)/SUM(R4:R105)</f>
        <v>118.21336243221722</v>
      </c>
      <c r="Y2" s="75" t="s">
        <v>78</v>
      </c>
      <c r="Z2" s="76">
        <f>SUM(Z4:Z62)/SUM(Y4:Y62)</f>
        <v>28.760327622665031</v>
      </c>
    </row>
    <row r="3" spans="1:26" s="56" customFormat="1" ht="44.25" customHeight="1" x14ac:dyDescent="0.2">
      <c r="A3" s="56" t="s">
        <v>54</v>
      </c>
      <c r="B3" s="56" t="s">
        <v>0</v>
      </c>
      <c r="C3" s="56" t="s">
        <v>57</v>
      </c>
      <c r="D3" s="56" t="s">
        <v>58</v>
      </c>
      <c r="E3" s="56" t="s">
        <v>59</v>
      </c>
      <c r="H3" s="56" t="s">
        <v>54</v>
      </c>
      <c r="I3" s="56" t="s">
        <v>0</v>
      </c>
      <c r="J3" s="56" t="s">
        <v>57</v>
      </c>
      <c r="K3" s="56" t="s">
        <v>58</v>
      </c>
      <c r="L3" s="56" t="s">
        <v>59</v>
      </c>
      <c r="O3" s="56" t="s">
        <v>54</v>
      </c>
      <c r="P3" s="56" t="s">
        <v>0</v>
      </c>
      <c r="Q3" s="56" t="s">
        <v>57</v>
      </c>
      <c r="R3" s="56" t="s">
        <v>58</v>
      </c>
      <c r="S3" s="56" t="s">
        <v>59</v>
      </c>
      <c r="V3" s="56" t="s">
        <v>54</v>
      </c>
      <c r="W3" s="56" t="s">
        <v>0</v>
      </c>
      <c r="X3" s="56" t="s">
        <v>57</v>
      </c>
      <c r="Y3" s="56" t="s">
        <v>58</v>
      </c>
      <c r="Z3" s="56" t="s">
        <v>59</v>
      </c>
    </row>
    <row r="4" spans="1:26" x14ac:dyDescent="0.2">
      <c r="A4" s="57" t="s">
        <v>63</v>
      </c>
      <c r="B4" s="57">
        <v>0</v>
      </c>
      <c r="C4" s="57" t="s">
        <v>49</v>
      </c>
      <c r="D4" s="57">
        <v>6527</v>
      </c>
      <c r="E4" s="57">
        <v>0</v>
      </c>
      <c r="H4" s="57" t="s">
        <v>63</v>
      </c>
      <c r="I4" s="57">
        <v>0</v>
      </c>
      <c r="J4" s="57" t="s">
        <v>62</v>
      </c>
      <c r="K4" s="57">
        <v>80712</v>
      </c>
      <c r="L4" s="57">
        <v>0</v>
      </c>
      <c r="O4" s="57" t="s">
        <v>60</v>
      </c>
      <c r="P4" s="57">
        <v>0</v>
      </c>
      <c r="Q4" s="57" t="s">
        <v>49</v>
      </c>
      <c r="R4" s="57">
        <v>4044</v>
      </c>
      <c r="S4" s="57">
        <v>0</v>
      </c>
      <c r="V4" s="57" t="s">
        <v>60</v>
      </c>
      <c r="W4" s="57">
        <v>0</v>
      </c>
      <c r="X4" s="57" t="s">
        <v>62</v>
      </c>
      <c r="Y4" s="57">
        <v>35510</v>
      </c>
      <c r="Z4" s="57">
        <v>0</v>
      </c>
    </row>
    <row r="5" spans="1:26" x14ac:dyDescent="0.2">
      <c r="A5" s="57" t="s">
        <v>63</v>
      </c>
      <c r="B5" s="57">
        <v>2</v>
      </c>
      <c r="C5" s="57" t="s">
        <v>49</v>
      </c>
      <c r="D5" s="57">
        <v>4005</v>
      </c>
      <c r="E5" s="57">
        <v>5734</v>
      </c>
      <c r="H5" s="57" t="s">
        <v>63</v>
      </c>
      <c r="I5" s="57">
        <v>2</v>
      </c>
      <c r="J5" s="57" t="s">
        <v>62</v>
      </c>
      <c r="K5" s="57">
        <v>34721</v>
      </c>
      <c r="L5" s="57">
        <v>49341</v>
      </c>
      <c r="O5" s="57" t="s">
        <v>60</v>
      </c>
      <c r="P5" s="57">
        <v>2</v>
      </c>
      <c r="Q5" s="57" t="s">
        <v>49</v>
      </c>
      <c r="R5" s="57">
        <v>1508</v>
      </c>
      <c r="S5" s="57">
        <v>2087</v>
      </c>
      <c r="V5" s="57" t="s">
        <v>60</v>
      </c>
      <c r="W5" s="57">
        <v>2</v>
      </c>
      <c r="X5" s="57" t="s">
        <v>62</v>
      </c>
      <c r="Y5" s="57">
        <v>14985</v>
      </c>
      <c r="Z5" s="57">
        <v>20990</v>
      </c>
    </row>
    <row r="6" spans="1:26" x14ac:dyDescent="0.2">
      <c r="A6" s="57" t="s">
        <v>63</v>
      </c>
      <c r="B6" s="57">
        <v>4</v>
      </c>
      <c r="C6" s="57" t="s">
        <v>49</v>
      </c>
      <c r="D6" s="57">
        <v>2948</v>
      </c>
      <c r="E6" s="57">
        <v>9978</v>
      </c>
      <c r="H6" s="57" t="s">
        <v>63</v>
      </c>
      <c r="I6" s="57">
        <v>4</v>
      </c>
      <c r="J6" s="57" t="s">
        <v>62</v>
      </c>
      <c r="K6" s="57">
        <v>33011</v>
      </c>
      <c r="L6" s="57">
        <v>116160</v>
      </c>
      <c r="O6" s="57" t="s">
        <v>60</v>
      </c>
      <c r="P6" s="57">
        <v>4</v>
      </c>
      <c r="Q6" s="57" t="s">
        <v>49</v>
      </c>
      <c r="R6" s="57">
        <v>1091</v>
      </c>
      <c r="S6" s="57">
        <v>3786</v>
      </c>
      <c r="V6" s="57" t="s">
        <v>60</v>
      </c>
      <c r="W6" s="57">
        <v>4</v>
      </c>
      <c r="X6" s="57" t="s">
        <v>62</v>
      </c>
      <c r="Y6" s="57">
        <v>14283</v>
      </c>
      <c r="Z6" s="57">
        <v>50489</v>
      </c>
    </row>
    <row r="7" spans="1:26" x14ac:dyDescent="0.2">
      <c r="A7" s="57" t="s">
        <v>63</v>
      </c>
      <c r="B7" s="57">
        <v>6</v>
      </c>
      <c r="C7" s="57" t="s">
        <v>49</v>
      </c>
      <c r="D7" s="57">
        <v>3809</v>
      </c>
      <c r="E7" s="57">
        <v>21066</v>
      </c>
      <c r="H7" s="57" t="s">
        <v>63</v>
      </c>
      <c r="I7" s="57">
        <v>6</v>
      </c>
      <c r="J7" s="57" t="s">
        <v>62</v>
      </c>
      <c r="K7" s="57">
        <v>64227</v>
      </c>
      <c r="L7" s="57">
        <v>358241</v>
      </c>
      <c r="O7" s="57" t="s">
        <v>60</v>
      </c>
      <c r="P7" s="57">
        <v>6</v>
      </c>
      <c r="Q7" s="57" t="s">
        <v>49</v>
      </c>
      <c r="R7" s="57">
        <v>1186</v>
      </c>
      <c r="S7" s="57">
        <v>6532</v>
      </c>
      <c r="V7" s="57" t="s">
        <v>60</v>
      </c>
      <c r="W7" s="57">
        <v>6</v>
      </c>
      <c r="X7" s="57" t="s">
        <v>62</v>
      </c>
      <c r="Y7" s="57">
        <v>21216</v>
      </c>
      <c r="Z7" s="57">
        <v>117350</v>
      </c>
    </row>
    <row r="8" spans="1:26" x14ac:dyDescent="0.2">
      <c r="A8" s="57" t="s">
        <v>63</v>
      </c>
      <c r="B8" s="57">
        <v>8</v>
      </c>
      <c r="C8" s="57" t="s">
        <v>49</v>
      </c>
      <c r="D8" s="57">
        <v>4377</v>
      </c>
      <c r="E8" s="57">
        <v>32857</v>
      </c>
      <c r="H8" s="57" t="s">
        <v>63</v>
      </c>
      <c r="I8" s="57">
        <v>8</v>
      </c>
      <c r="J8" s="57" t="s">
        <v>62</v>
      </c>
      <c r="K8" s="57">
        <v>88855</v>
      </c>
      <c r="L8" s="57">
        <v>668845</v>
      </c>
      <c r="O8" s="57" t="s">
        <v>60</v>
      </c>
      <c r="P8" s="57">
        <v>8</v>
      </c>
      <c r="Q8" s="57" t="s">
        <v>49</v>
      </c>
      <c r="R8" s="57">
        <v>1449</v>
      </c>
      <c r="S8" s="57">
        <v>10829</v>
      </c>
      <c r="V8" s="57" t="s">
        <v>60</v>
      </c>
      <c r="W8" s="57">
        <v>8</v>
      </c>
      <c r="X8" s="57" t="s">
        <v>62</v>
      </c>
      <c r="Y8" s="57">
        <v>25504</v>
      </c>
      <c r="Z8" s="57">
        <v>190964</v>
      </c>
    </row>
    <row r="9" spans="1:26" x14ac:dyDescent="0.2">
      <c r="A9" s="57" t="s">
        <v>63</v>
      </c>
      <c r="B9" s="57">
        <v>10</v>
      </c>
      <c r="C9" s="57" t="s">
        <v>49</v>
      </c>
      <c r="D9" s="57">
        <v>4926</v>
      </c>
      <c r="E9" s="57">
        <v>46903</v>
      </c>
      <c r="H9" s="57" t="s">
        <v>63</v>
      </c>
      <c r="I9" s="57">
        <v>10</v>
      </c>
      <c r="J9" s="57" t="s">
        <v>62</v>
      </c>
      <c r="K9" s="57">
        <v>93362</v>
      </c>
      <c r="L9" s="57">
        <v>885987</v>
      </c>
      <c r="O9" s="57" t="s">
        <v>60</v>
      </c>
      <c r="P9" s="57">
        <v>10</v>
      </c>
      <c r="Q9" s="57" t="s">
        <v>49</v>
      </c>
      <c r="R9" s="57">
        <v>1560</v>
      </c>
      <c r="S9" s="57">
        <v>14796</v>
      </c>
      <c r="V9" s="57" t="s">
        <v>60</v>
      </c>
      <c r="W9" s="57">
        <v>10</v>
      </c>
      <c r="X9" s="57" t="s">
        <v>62</v>
      </c>
      <c r="Y9" s="57">
        <v>28461</v>
      </c>
      <c r="Z9" s="57">
        <v>269927</v>
      </c>
    </row>
    <row r="10" spans="1:26" x14ac:dyDescent="0.2">
      <c r="A10" s="57" t="s">
        <v>63</v>
      </c>
      <c r="B10" s="57">
        <v>12</v>
      </c>
      <c r="C10" s="57" t="s">
        <v>49</v>
      </c>
      <c r="D10" s="57">
        <v>4328</v>
      </c>
      <c r="E10" s="57">
        <v>49753</v>
      </c>
      <c r="H10" s="57" t="s">
        <v>63</v>
      </c>
      <c r="I10" s="57">
        <v>12</v>
      </c>
      <c r="J10" s="57" t="s">
        <v>62</v>
      </c>
      <c r="K10" s="57">
        <v>83972</v>
      </c>
      <c r="L10" s="57">
        <v>969291</v>
      </c>
      <c r="O10" s="57" t="s">
        <v>60</v>
      </c>
      <c r="P10" s="57">
        <v>12</v>
      </c>
      <c r="Q10" s="57" t="s">
        <v>49</v>
      </c>
      <c r="R10" s="57">
        <v>1508</v>
      </c>
      <c r="S10" s="57">
        <v>17261</v>
      </c>
      <c r="V10" s="57" t="s">
        <v>60</v>
      </c>
      <c r="W10" s="57">
        <v>12</v>
      </c>
      <c r="X10" s="57" t="s">
        <v>62</v>
      </c>
      <c r="Y10" s="57">
        <v>28146</v>
      </c>
      <c r="Z10" s="57">
        <v>322623</v>
      </c>
    </row>
    <row r="11" spans="1:26" x14ac:dyDescent="0.2">
      <c r="A11" s="57" t="s">
        <v>63</v>
      </c>
      <c r="B11" s="57">
        <v>14</v>
      </c>
      <c r="C11" s="57" t="s">
        <v>49</v>
      </c>
      <c r="D11" s="57">
        <v>5369</v>
      </c>
      <c r="E11" s="57">
        <v>72575</v>
      </c>
      <c r="H11" s="57" t="s">
        <v>63</v>
      </c>
      <c r="I11" s="57">
        <v>14</v>
      </c>
      <c r="J11" s="57" t="s">
        <v>62</v>
      </c>
      <c r="K11" s="57">
        <v>82086</v>
      </c>
      <c r="L11" s="57">
        <v>1106373</v>
      </c>
      <c r="O11" s="57" t="s">
        <v>60</v>
      </c>
      <c r="P11" s="57">
        <v>14</v>
      </c>
      <c r="Q11" s="57" t="s">
        <v>49</v>
      </c>
      <c r="R11" s="57">
        <v>1477</v>
      </c>
      <c r="S11" s="57">
        <v>19894</v>
      </c>
      <c r="V11" s="57" t="s">
        <v>60</v>
      </c>
      <c r="W11" s="57">
        <v>14</v>
      </c>
      <c r="X11" s="57" t="s">
        <v>62</v>
      </c>
      <c r="Y11" s="57">
        <v>25339</v>
      </c>
      <c r="Z11" s="57">
        <v>341118</v>
      </c>
    </row>
    <row r="12" spans="1:26" x14ac:dyDescent="0.2">
      <c r="A12" s="57" t="s">
        <v>63</v>
      </c>
      <c r="B12" s="57">
        <v>16</v>
      </c>
      <c r="C12" s="57" t="s">
        <v>49</v>
      </c>
      <c r="D12" s="57">
        <v>5429</v>
      </c>
      <c r="E12" s="57">
        <v>84061</v>
      </c>
      <c r="H12" s="57" t="s">
        <v>63</v>
      </c>
      <c r="I12" s="57">
        <v>16</v>
      </c>
      <c r="J12" s="57" t="s">
        <v>62</v>
      </c>
      <c r="K12" s="57">
        <v>80082</v>
      </c>
      <c r="L12" s="57">
        <v>1241142</v>
      </c>
      <c r="O12" s="57" t="s">
        <v>60</v>
      </c>
      <c r="P12" s="57">
        <v>16</v>
      </c>
      <c r="Q12" s="57" t="s">
        <v>49</v>
      </c>
      <c r="R12" s="57">
        <v>1455</v>
      </c>
      <c r="S12" s="57">
        <v>22382</v>
      </c>
      <c r="V12" s="57" t="s">
        <v>60</v>
      </c>
      <c r="W12" s="57">
        <v>16</v>
      </c>
      <c r="X12" s="57" t="s">
        <v>62</v>
      </c>
      <c r="Y12" s="57">
        <v>22699</v>
      </c>
      <c r="Z12" s="57">
        <v>351087</v>
      </c>
    </row>
    <row r="13" spans="1:26" x14ac:dyDescent="0.2">
      <c r="A13" s="57" t="s">
        <v>63</v>
      </c>
      <c r="B13" s="57">
        <v>18</v>
      </c>
      <c r="C13" s="57" t="s">
        <v>49</v>
      </c>
      <c r="D13" s="57">
        <v>5362</v>
      </c>
      <c r="E13" s="57">
        <v>93767</v>
      </c>
      <c r="H13" s="57" t="s">
        <v>63</v>
      </c>
      <c r="I13" s="57">
        <v>18</v>
      </c>
      <c r="J13" s="57" t="s">
        <v>62</v>
      </c>
      <c r="K13" s="57">
        <v>63357</v>
      </c>
      <c r="L13" s="57">
        <v>1105757</v>
      </c>
      <c r="O13" s="57" t="s">
        <v>60</v>
      </c>
      <c r="P13" s="57">
        <v>18</v>
      </c>
      <c r="Q13" s="57" t="s">
        <v>49</v>
      </c>
      <c r="R13" s="57">
        <v>1360</v>
      </c>
      <c r="S13" s="57">
        <v>23690</v>
      </c>
      <c r="V13" s="57" t="s">
        <v>60</v>
      </c>
      <c r="W13" s="57">
        <v>18</v>
      </c>
      <c r="X13" s="57" t="s">
        <v>62</v>
      </c>
      <c r="Y13" s="57">
        <v>20388</v>
      </c>
      <c r="Z13" s="57">
        <v>355963</v>
      </c>
    </row>
    <row r="14" spans="1:26" x14ac:dyDescent="0.2">
      <c r="A14" s="57" t="s">
        <v>63</v>
      </c>
      <c r="B14" s="57">
        <v>20</v>
      </c>
      <c r="C14" s="57" t="s">
        <v>49</v>
      </c>
      <c r="D14" s="57">
        <v>5069</v>
      </c>
      <c r="E14" s="57">
        <v>98919</v>
      </c>
      <c r="H14" s="57" t="s">
        <v>63</v>
      </c>
      <c r="I14" s="57">
        <v>20</v>
      </c>
      <c r="J14" s="57" t="s">
        <v>62</v>
      </c>
      <c r="K14" s="57">
        <v>61169</v>
      </c>
      <c r="L14" s="57">
        <v>1191892</v>
      </c>
      <c r="O14" s="57" t="s">
        <v>60</v>
      </c>
      <c r="P14" s="57">
        <v>20</v>
      </c>
      <c r="Q14" s="57" t="s">
        <v>49</v>
      </c>
      <c r="R14" s="57">
        <v>1398</v>
      </c>
      <c r="S14" s="57">
        <v>27216</v>
      </c>
      <c r="V14" s="57" t="s">
        <v>60</v>
      </c>
      <c r="W14" s="57">
        <v>20</v>
      </c>
      <c r="X14" s="57" t="s">
        <v>62</v>
      </c>
      <c r="Y14" s="57">
        <v>17693</v>
      </c>
      <c r="Z14" s="57">
        <v>343789</v>
      </c>
    </row>
    <row r="15" spans="1:26" x14ac:dyDescent="0.2">
      <c r="A15" s="57" t="s">
        <v>63</v>
      </c>
      <c r="B15" s="57">
        <v>40</v>
      </c>
      <c r="C15" s="57" t="s">
        <v>49</v>
      </c>
      <c r="D15" s="57">
        <v>68146</v>
      </c>
      <c r="E15" s="57">
        <v>2118037</v>
      </c>
      <c r="H15" s="57" t="s">
        <v>63</v>
      </c>
      <c r="I15" s="57">
        <v>40</v>
      </c>
      <c r="J15" s="57" t="s">
        <v>62</v>
      </c>
      <c r="K15" s="57">
        <v>315274</v>
      </c>
      <c r="L15" s="57">
        <v>8978386</v>
      </c>
      <c r="O15" s="57" t="s">
        <v>60</v>
      </c>
      <c r="P15" s="57">
        <v>40</v>
      </c>
      <c r="Q15" s="57" t="s">
        <v>49</v>
      </c>
      <c r="R15" s="57">
        <v>14686</v>
      </c>
      <c r="S15" s="57">
        <v>452782</v>
      </c>
      <c r="V15" s="57" t="s">
        <v>60</v>
      </c>
      <c r="W15" s="57">
        <v>40</v>
      </c>
      <c r="X15" s="57" t="s">
        <v>62</v>
      </c>
      <c r="Y15" s="57">
        <v>107533</v>
      </c>
      <c r="Z15" s="57">
        <v>3123248</v>
      </c>
    </row>
    <row r="16" spans="1:26" x14ac:dyDescent="0.2">
      <c r="A16" s="57" t="s">
        <v>63</v>
      </c>
      <c r="B16" s="57">
        <v>60</v>
      </c>
      <c r="C16" s="57" t="s">
        <v>49</v>
      </c>
      <c r="D16" s="57">
        <v>92619</v>
      </c>
      <c r="E16" s="57">
        <v>4715890</v>
      </c>
      <c r="H16" s="57" t="s">
        <v>63</v>
      </c>
      <c r="I16" s="57">
        <v>60</v>
      </c>
      <c r="J16" s="57" t="s">
        <v>62</v>
      </c>
      <c r="K16" s="57">
        <v>114827</v>
      </c>
      <c r="L16" s="57">
        <v>5629831</v>
      </c>
      <c r="O16" s="57" t="s">
        <v>60</v>
      </c>
      <c r="P16" s="57">
        <v>60</v>
      </c>
      <c r="Q16" s="57" t="s">
        <v>49</v>
      </c>
      <c r="R16" s="57">
        <v>24570</v>
      </c>
      <c r="S16" s="57">
        <v>1265209</v>
      </c>
      <c r="V16" s="57" t="s">
        <v>60</v>
      </c>
      <c r="W16" s="57">
        <v>60</v>
      </c>
      <c r="X16" s="57" t="s">
        <v>62</v>
      </c>
      <c r="Y16" s="57">
        <v>56103</v>
      </c>
      <c r="Z16" s="57">
        <v>2773153</v>
      </c>
    </row>
    <row r="17" spans="1:26" x14ac:dyDescent="0.2">
      <c r="A17" s="57" t="s">
        <v>63</v>
      </c>
      <c r="B17" s="57">
        <v>80</v>
      </c>
      <c r="C17" s="57" t="s">
        <v>49</v>
      </c>
      <c r="D17" s="57">
        <v>112989</v>
      </c>
      <c r="E17" s="57">
        <v>7997159</v>
      </c>
      <c r="H17" s="57" t="s">
        <v>63</v>
      </c>
      <c r="I17" s="57">
        <v>80</v>
      </c>
      <c r="J17" s="57" t="s">
        <v>62</v>
      </c>
      <c r="K17" s="57">
        <v>53941</v>
      </c>
      <c r="L17" s="57">
        <v>3744443</v>
      </c>
      <c r="O17" s="57" t="s">
        <v>60</v>
      </c>
      <c r="P17" s="57">
        <v>80</v>
      </c>
      <c r="Q17" s="57" t="s">
        <v>49</v>
      </c>
      <c r="R17" s="57">
        <v>40079</v>
      </c>
      <c r="S17" s="57">
        <v>2844834</v>
      </c>
      <c r="V17" s="57" t="s">
        <v>60</v>
      </c>
      <c r="W17" s="57">
        <v>80</v>
      </c>
      <c r="X17" s="57" t="s">
        <v>62</v>
      </c>
      <c r="Y17" s="57">
        <v>29991</v>
      </c>
      <c r="Z17" s="57">
        <v>2077668</v>
      </c>
    </row>
    <row r="18" spans="1:26" x14ac:dyDescent="0.2">
      <c r="A18" s="57" t="s">
        <v>63</v>
      </c>
      <c r="B18" s="57">
        <v>100</v>
      </c>
      <c r="C18" s="57" t="s">
        <v>49</v>
      </c>
      <c r="D18" s="57">
        <v>128297</v>
      </c>
      <c r="E18" s="57">
        <v>11636395</v>
      </c>
      <c r="H18" s="57" t="s">
        <v>63</v>
      </c>
      <c r="I18" s="57">
        <v>100</v>
      </c>
      <c r="J18" s="57" t="s">
        <v>62</v>
      </c>
      <c r="K18" s="57">
        <v>28482</v>
      </c>
      <c r="L18" s="57">
        <v>2548018</v>
      </c>
      <c r="O18" s="57" t="s">
        <v>60</v>
      </c>
      <c r="P18" s="57">
        <v>100</v>
      </c>
      <c r="Q18" s="57" t="s">
        <v>49</v>
      </c>
      <c r="R18" s="57">
        <v>49707</v>
      </c>
      <c r="S18" s="57">
        <v>4502771</v>
      </c>
      <c r="V18" s="57" t="s">
        <v>60</v>
      </c>
      <c r="W18" s="57">
        <v>100</v>
      </c>
      <c r="X18" s="57" t="s">
        <v>62</v>
      </c>
      <c r="Y18" s="57">
        <v>15246</v>
      </c>
      <c r="Z18" s="57">
        <v>1356234</v>
      </c>
    </row>
    <row r="19" spans="1:26" x14ac:dyDescent="0.2">
      <c r="A19" s="57" t="s">
        <v>63</v>
      </c>
      <c r="B19" s="57">
        <v>120</v>
      </c>
      <c r="C19" s="57" t="s">
        <v>49</v>
      </c>
      <c r="D19" s="57">
        <v>124152</v>
      </c>
      <c r="E19" s="57">
        <v>13700802</v>
      </c>
      <c r="H19" s="57" t="s">
        <v>63</v>
      </c>
      <c r="I19" s="57">
        <v>120</v>
      </c>
      <c r="J19" s="57" t="s">
        <v>62</v>
      </c>
      <c r="K19" s="57">
        <v>14767</v>
      </c>
      <c r="L19" s="57">
        <v>1615310</v>
      </c>
      <c r="O19" s="57" t="s">
        <v>60</v>
      </c>
      <c r="P19" s="57">
        <v>120</v>
      </c>
      <c r="Q19" s="57" t="s">
        <v>49</v>
      </c>
      <c r="R19" s="57">
        <v>50537</v>
      </c>
      <c r="S19" s="57">
        <v>5567601</v>
      </c>
      <c r="V19" s="57" t="s">
        <v>60</v>
      </c>
      <c r="W19" s="57">
        <v>120</v>
      </c>
      <c r="X19" s="57" t="s">
        <v>62</v>
      </c>
      <c r="Y19" s="57">
        <v>7298</v>
      </c>
      <c r="Z19" s="57">
        <v>795483</v>
      </c>
    </row>
    <row r="20" spans="1:26" x14ac:dyDescent="0.2">
      <c r="A20" s="57" t="s">
        <v>63</v>
      </c>
      <c r="B20" s="57">
        <v>140</v>
      </c>
      <c r="C20" s="57" t="s">
        <v>49</v>
      </c>
      <c r="D20" s="57">
        <v>107082</v>
      </c>
      <c r="E20" s="57">
        <v>13945825</v>
      </c>
      <c r="H20" s="57" t="s">
        <v>63</v>
      </c>
      <c r="I20" s="57">
        <v>140</v>
      </c>
      <c r="J20" s="57" t="s">
        <v>62</v>
      </c>
      <c r="K20" s="57">
        <v>9283</v>
      </c>
      <c r="L20" s="57">
        <v>1184654</v>
      </c>
      <c r="O20" s="57" t="s">
        <v>60</v>
      </c>
      <c r="P20" s="57">
        <v>140</v>
      </c>
      <c r="Q20" s="57" t="s">
        <v>49</v>
      </c>
      <c r="R20" s="57">
        <v>42722</v>
      </c>
      <c r="S20" s="57">
        <v>5547349</v>
      </c>
      <c r="V20" s="57" t="s">
        <v>60</v>
      </c>
      <c r="W20" s="57">
        <v>140</v>
      </c>
      <c r="X20" s="57" t="s">
        <v>62</v>
      </c>
      <c r="Y20" s="57">
        <v>3566</v>
      </c>
      <c r="Z20" s="57">
        <v>458009</v>
      </c>
    </row>
    <row r="21" spans="1:26" x14ac:dyDescent="0.2">
      <c r="A21" s="57" t="s">
        <v>63</v>
      </c>
      <c r="B21" s="57">
        <v>160</v>
      </c>
      <c r="C21" s="57" t="s">
        <v>49</v>
      </c>
      <c r="D21" s="57">
        <v>81693</v>
      </c>
      <c r="E21" s="57">
        <v>12262353</v>
      </c>
      <c r="H21" s="57" t="s">
        <v>63</v>
      </c>
      <c r="I21" s="57">
        <v>160</v>
      </c>
      <c r="J21" s="57" t="s">
        <v>62</v>
      </c>
      <c r="K21" s="57">
        <v>3752</v>
      </c>
      <c r="L21" s="57">
        <v>561041</v>
      </c>
      <c r="O21" s="57" t="s">
        <v>60</v>
      </c>
      <c r="P21" s="57">
        <v>160</v>
      </c>
      <c r="Q21" s="57" t="s">
        <v>49</v>
      </c>
      <c r="R21" s="57">
        <v>32593</v>
      </c>
      <c r="S21" s="57">
        <v>4878796</v>
      </c>
      <c r="V21" s="57" t="s">
        <v>60</v>
      </c>
      <c r="W21" s="57">
        <v>160</v>
      </c>
      <c r="X21" s="57" t="s">
        <v>62</v>
      </c>
      <c r="Y21" s="57">
        <v>1761</v>
      </c>
      <c r="Z21" s="57">
        <v>262165</v>
      </c>
    </row>
    <row r="22" spans="1:26" x14ac:dyDescent="0.2">
      <c r="A22" s="57" t="s">
        <v>63</v>
      </c>
      <c r="B22" s="57">
        <v>180</v>
      </c>
      <c r="C22" s="57" t="s">
        <v>49</v>
      </c>
      <c r="D22" s="57">
        <v>57077</v>
      </c>
      <c r="E22" s="57">
        <v>9698006</v>
      </c>
      <c r="H22" s="57" t="s">
        <v>63</v>
      </c>
      <c r="I22" s="57">
        <v>180</v>
      </c>
      <c r="J22" s="57" t="s">
        <v>62</v>
      </c>
      <c r="K22" s="57">
        <v>1898</v>
      </c>
      <c r="L22" s="57">
        <v>321145</v>
      </c>
      <c r="O22" s="57" t="s">
        <v>60</v>
      </c>
      <c r="P22" s="57">
        <v>180</v>
      </c>
      <c r="Q22" s="57" t="s">
        <v>49</v>
      </c>
      <c r="R22" s="57">
        <v>22593</v>
      </c>
      <c r="S22" s="57">
        <v>3826459</v>
      </c>
      <c r="V22" s="57" t="s">
        <v>60</v>
      </c>
      <c r="W22" s="57">
        <v>180</v>
      </c>
      <c r="X22" s="57" t="s">
        <v>62</v>
      </c>
      <c r="Y22" s="57">
        <v>844</v>
      </c>
      <c r="Z22" s="57">
        <v>142573</v>
      </c>
    </row>
    <row r="23" spans="1:26" x14ac:dyDescent="0.2">
      <c r="A23" s="57" t="s">
        <v>63</v>
      </c>
      <c r="B23" s="57">
        <v>200</v>
      </c>
      <c r="C23" s="57" t="s">
        <v>49</v>
      </c>
      <c r="D23" s="57">
        <v>37357</v>
      </c>
      <c r="E23" s="57">
        <v>7092634</v>
      </c>
      <c r="H23" s="57" t="s">
        <v>63</v>
      </c>
      <c r="I23" s="57">
        <v>200</v>
      </c>
      <c r="J23" s="57" t="s">
        <v>62</v>
      </c>
      <c r="K23" s="57">
        <v>956</v>
      </c>
      <c r="L23" s="57">
        <v>181419</v>
      </c>
      <c r="O23" s="57" t="s">
        <v>60</v>
      </c>
      <c r="P23" s="57">
        <v>200</v>
      </c>
      <c r="Q23" s="57" t="s">
        <v>49</v>
      </c>
      <c r="R23" s="57">
        <v>15716</v>
      </c>
      <c r="S23" s="57">
        <v>2975357</v>
      </c>
      <c r="V23" s="57" t="s">
        <v>60</v>
      </c>
      <c r="W23" s="57">
        <v>200</v>
      </c>
      <c r="X23" s="57" t="s">
        <v>62</v>
      </c>
      <c r="Y23" s="57">
        <v>518</v>
      </c>
      <c r="Z23" s="57">
        <v>97581</v>
      </c>
    </row>
    <row r="24" spans="1:26" x14ac:dyDescent="0.2">
      <c r="A24" s="57" t="s">
        <v>63</v>
      </c>
      <c r="B24" s="57">
        <v>220</v>
      </c>
      <c r="C24" s="57" t="s">
        <v>49</v>
      </c>
      <c r="D24" s="57">
        <v>24774</v>
      </c>
      <c r="E24" s="57">
        <v>5199420</v>
      </c>
      <c r="H24" s="57" t="s">
        <v>63</v>
      </c>
      <c r="I24" s="57">
        <v>220</v>
      </c>
      <c r="J24" s="57" t="s">
        <v>62</v>
      </c>
      <c r="K24" s="57">
        <v>598</v>
      </c>
      <c r="L24" s="57">
        <v>125701</v>
      </c>
      <c r="O24" s="57" t="s">
        <v>60</v>
      </c>
      <c r="P24" s="57">
        <v>220</v>
      </c>
      <c r="Q24" s="57" t="s">
        <v>49</v>
      </c>
      <c r="R24" s="57">
        <v>10312</v>
      </c>
      <c r="S24" s="57">
        <v>2158177</v>
      </c>
      <c r="V24" s="57" t="s">
        <v>60</v>
      </c>
      <c r="W24" s="57">
        <v>220</v>
      </c>
      <c r="X24" s="57" t="s">
        <v>62</v>
      </c>
      <c r="Y24" s="57">
        <v>316</v>
      </c>
      <c r="Z24" s="57">
        <v>64634</v>
      </c>
    </row>
    <row r="25" spans="1:26" x14ac:dyDescent="0.2">
      <c r="A25" s="57" t="s">
        <v>63</v>
      </c>
      <c r="B25" s="57">
        <v>240</v>
      </c>
      <c r="C25" s="57" t="s">
        <v>49</v>
      </c>
      <c r="D25" s="57">
        <v>16746</v>
      </c>
      <c r="E25" s="57">
        <v>3848903</v>
      </c>
      <c r="H25" s="57" t="s">
        <v>63</v>
      </c>
      <c r="I25" s="57">
        <v>240</v>
      </c>
      <c r="J25" s="57" t="s">
        <v>62</v>
      </c>
      <c r="K25" s="57">
        <v>429</v>
      </c>
      <c r="L25" s="57">
        <v>98429</v>
      </c>
      <c r="O25" s="57" t="s">
        <v>60</v>
      </c>
      <c r="P25" s="57">
        <v>240</v>
      </c>
      <c r="Q25" s="57" t="s">
        <v>49</v>
      </c>
      <c r="R25" s="57">
        <v>6830</v>
      </c>
      <c r="S25" s="57">
        <v>1561794</v>
      </c>
      <c r="V25" s="57" t="s">
        <v>60</v>
      </c>
      <c r="W25" s="57">
        <v>240</v>
      </c>
      <c r="X25" s="57" t="s">
        <v>62</v>
      </c>
      <c r="Y25" s="57">
        <v>185</v>
      </c>
      <c r="Z25" s="57">
        <v>41568</v>
      </c>
    </row>
    <row r="26" spans="1:26" x14ac:dyDescent="0.2">
      <c r="A26" s="57" t="s">
        <v>63</v>
      </c>
      <c r="B26" s="57">
        <v>260</v>
      </c>
      <c r="C26" s="57" t="s">
        <v>49</v>
      </c>
      <c r="D26" s="57">
        <v>11191</v>
      </c>
      <c r="E26" s="57">
        <v>2795360</v>
      </c>
      <c r="H26" s="57" t="s">
        <v>63</v>
      </c>
      <c r="I26" s="57">
        <v>260</v>
      </c>
      <c r="J26" s="57" t="s">
        <v>62</v>
      </c>
      <c r="K26" s="57">
        <v>266</v>
      </c>
      <c r="L26" s="57">
        <v>66373</v>
      </c>
      <c r="O26" s="57" t="s">
        <v>60</v>
      </c>
      <c r="P26" s="57">
        <v>260</v>
      </c>
      <c r="Q26" s="57" t="s">
        <v>49</v>
      </c>
      <c r="R26" s="57">
        <v>4617</v>
      </c>
      <c r="S26" s="57">
        <v>1148282</v>
      </c>
      <c r="V26" s="57" t="s">
        <v>60</v>
      </c>
      <c r="W26" s="57">
        <v>260</v>
      </c>
      <c r="X26" s="57" t="s">
        <v>62</v>
      </c>
      <c r="Y26" s="57">
        <v>142</v>
      </c>
      <c r="Z26" s="57">
        <v>34891</v>
      </c>
    </row>
    <row r="27" spans="1:26" x14ac:dyDescent="0.2">
      <c r="A27" s="57" t="s">
        <v>63</v>
      </c>
      <c r="B27" s="57">
        <v>280</v>
      </c>
      <c r="C27" s="57" t="s">
        <v>49</v>
      </c>
      <c r="D27" s="57">
        <v>7352</v>
      </c>
      <c r="E27" s="57">
        <v>1982811</v>
      </c>
      <c r="H27" s="57" t="s">
        <v>63</v>
      </c>
      <c r="I27" s="57">
        <v>280</v>
      </c>
      <c r="J27" s="57" t="s">
        <v>62</v>
      </c>
      <c r="K27" s="57">
        <v>191</v>
      </c>
      <c r="L27" s="57">
        <v>51418</v>
      </c>
      <c r="O27" s="57" t="s">
        <v>60</v>
      </c>
      <c r="P27" s="57">
        <v>280</v>
      </c>
      <c r="Q27" s="57" t="s">
        <v>49</v>
      </c>
      <c r="R27" s="57">
        <v>3011</v>
      </c>
      <c r="S27" s="57">
        <v>808389</v>
      </c>
      <c r="V27" s="57" t="s">
        <v>60</v>
      </c>
      <c r="W27" s="57">
        <v>280</v>
      </c>
      <c r="X27" s="57" t="s">
        <v>62</v>
      </c>
      <c r="Y27" s="57">
        <v>77</v>
      </c>
      <c r="Z27" s="57">
        <v>20240</v>
      </c>
    </row>
    <row r="28" spans="1:26" x14ac:dyDescent="0.2">
      <c r="A28" s="57" t="s">
        <v>63</v>
      </c>
      <c r="B28" s="57">
        <v>300</v>
      </c>
      <c r="C28" s="57" t="s">
        <v>49</v>
      </c>
      <c r="D28" s="57">
        <v>5201</v>
      </c>
      <c r="E28" s="57">
        <v>1507866</v>
      </c>
      <c r="H28" s="57" t="s">
        <v>63</v>
      </c>
      <c r="I28" s="57">
        <v>300</v>
      </c>
      <c r="J28" s="57" t="s">
        <v>62</v>
      </c>
      <c r="K28" s="57">
        <v>131</v>
      </c>
      <c r="L28" s="57">
        <v>38045</v>
      </c>
      <c r="O28" s="57" t="s">
        <v>60</v>
      </c>
      <c r="P28" s="57">
        <v>300</v>
      </c>
      <c r="Q28" s="57" t="s">
        <v>49</v>
      </c>
      <c r="R28" s="57">
        <v>2119</v>
      </c>
      <c r="S28" s="57">
        <v>609618</v>
      </c>
      <c r="V28" s="57" t="s">
        <v>60</v>
      </c>
      <c r="W28" s="57">
        <v>300</v>
      </c>
      <c r="X28" s="57" t="s">
        <v>62</v>
      </c>
      <c r="Y28" s="57">
        <v>60</v>
      </c>
      <c r="Z28" s="57">
        <v>17444</v>
      </c>
    </row>
    <row r="29" spans="1:26" x14ac:dyDescent="0.2">
      <c r="A29" s="57" t="s">
        <v>63</v>
      </c>
      <c r="B29" s="57">
        <v>320</v>
      </c>
      <c r="C29" s="57" t="s">
        <v>49</v>
      </c>
      <c r="D29" s="57">
        <v>3455</v>
      </c>
      <c r="E29" s="57">
        <v>1070511</v>
      </c>
      <c r="H29" s="57" t="s">
        <v>63</v>
      </c>
      <c r="I29" s="57">
        <v>320</v>
      </c>
      <c r="J29" s="57" t="s">
        <v>62</v>
      </c>
      <c r="K29" s="57">
        <v>122</v>
      </c>
      <c r="L29" s="57">
        <v>37717</v>
      </c>
      <c r="O29" s="57" t="s">
        <v>60</v>
      </c>
      <c r="P29" s="57">
        <v>320</v>
      </c>
      <c r="Q29" s="57" t="s">
        <v>49</v>
      </c>
      <c r="R29" s="57">
        <v>1498</v>
      </c>
      <c r="S29" s="57">
        <v>459571</v>
      </c>
      <c r="V29" s="57" t="s">
        <v>60</v>
      </c>
      <c r="W29" s="57">
        <v>320</v>
      </c>
      <c r="X29" s="57" t="s">
        <v>62</v>
      </c>
      <c r="Y29" s="57">
        <v>35</v>
      </c>
      <c r="Z29" s="57">
        <v>10493</v>
      </c>
    </row>
    <row r="30" spans="1:26" x14ac:dyDescent="0.2">
      <c r="A30" s="57" t="s">
        <v>63</v>
      </c>
      <c r="B30" s="57">
        <v>340</v>
      </c>
      <c r="C30" s="57" t="s">
        <v>49</v>
      </c>
      <c r="D30" s="57">
        <v>2343</v>
      </c>
      <c r="E30" s="57">
        <v>773119</v>
      </c>
      <c r="H30" s="57" t="s">
        <v>63</v>
      </c>
      <c r="I30" s="57">
        <v>340</v>
      </c>
      <c r="J30" s="57" t="s">
        <v>62</v>
      </c>
      <c r="K30" s="57">
        <v>92</v>
      </c>
      <c r="L30" s="57">
        <v>30243</v>
      </c>
      <c r="O30" s="57" t="s">
        <v>60</v>
      </c>
      <c r="P30" s="57">
        <v>340</v>
      </c>
      <c r="Q30" s="57" t="s">
        <v>49</v>
      </c>
      <c r="R30" s="57">
        <v>1054</v>
      </c>
      <c r="S30" s="57">
        <v>343734</v>
      </c>
      <c r="V30" s="57" t="s">
        <v>60</v>
      </c>
      <c r="W30" s="57">
        <v>340</v>
      </c>
      <c r="X30" s="57" t="s">
        <v>62</v>
      </c>
      <c r="Y30" s="57">
        <v>31</v>
      </c>
      <c r="Z30" s="57">
        <v>9863</v>
      </c>
    </row>
    <row r="31" spans="1:26" x14ac:dyDescent="0.2">
      <c r="A31" s="57" t="s">
        <v>63</v>
      </c>
      <c r="B31" s="57">
        <v>360</v>
      </c>
      <c r="C31" s="57" t="s">
        <v>49</v>
      </c>
      <c r="D31" s="57">
        <v>1611</v>
      </c>
      <c r="E31" s="57">
        <v>564021</v>
      </c>
      <c r="H31" s="57" t="s">
        <v>63</v>
      </c>
      <c r="I31" s="57">
        <v>360</v>
      </c>
      <c r="J31" s="57" t="s">
        <v>62</v>
      </c>
      <c r="K31" s="57">
        <v>71</v>
      </c>
      <c r="L31" s="57">
        <v>24537</v>
      </c>
      <c r="O31" s="57" t="s">
        <v>60</v>
      </c>
      <c r="P31" s="57">
        <v>360</v>
      </c>
      <c r="Q31" s="57" t="s">
        <v>49</v>
      </c>
      <c r="R31" s="57">
        <v>707</v>
      </c>
      <c r="S31" s="57">
        <v>246057</v>
      </c>
      <c r="V31" s="57" t="s">
        <v>60</v>
      </c>
      <c r="W31" s="57">
        <v>360</v>
      </c>
      <c r="X31" s="57" t="s">
        <v>62</v>
      </c>
      <c r="Y31" s="57">
        <v>25</v>
      </c>
      <c r="Z31" s="57">
        <v>8753</v>
      </c>
    </row>
    <row r="32" spans="1:26" x14ac:dyDescent="0.2">
      <c r="A32" s="57" t="s">
        <v>63</v>
      </c>
      <c r="B32" s="57">
        <v>380</v>
      </c>
      <c r="C32" s="57" t="s">
        <v>49</v>
      </c>
      <c r="D32" s="57">
        <v>1215</v>
      </c>
      <c r="E32" s="57">
        <v>449336</v>
      </c>
      <c r="H32" s="57" t="s">
        <v>63</v>
      </c>
      <c r="I32" s="57">
        <v>380</v>
      </c>
      <c r="J32" s="57" t="s">
        <v>62</v>
      </c>
      <c r="K32" s="57">
        <v>56</v>
      </c>
      <c r="L32" s="57">
        <v>20758</v>
      </c>
      <c r="O32" s="57" t="s">
        <v>60</v>
      </c>
      <c r="P32" s="57">
        <v>380</v>
      </c>
      <c r="Q32" s="57" t="s">
        <v>49</v>
      </c>
      <c r="R32" s="57">
        <v>574</v>
      </c>
      <c r="S32" s="57">
        <v>209470</v>
      </c>
      <c r="V32" s="57" t="s">
        <v>60</v>
      </c>
      <c r="W32" s="57">
        <v>380</v>
      </c>
      <c r="X32" s="57" t="s">
        <v>62</v>
      </c>
      <c r="Y32" s="57">
        <v>22</v>
      </c>
      <c r="Z32" s="57">
        <v>8165</v>
      </c>
    </row>
    <row r="33" spans="1:26" x14ac:dyDescent="0.2">
      <c r="A33" s="57" t="s">
        <v>63</v>
      </c>
      <c r="B33" s="57">
        <v>400</v>
      </c>
      <c r="C33" s="57" t="s">
        <v>49</v>
      </c>
      <c r="D33" s="57">
        <v>843</v>
      </c>
      <c r="E33" s="57">
        <v>328796</v>
      </c>
      <c r="H33" s="57" t="s">
        <v>63</v>
      </c>
      <c r="I33" s="57">
        <v>400</v>
      </c>
      <c r="J33" s="57" t="s">
        <v>62</v>
      </c>
      <c r="K33" s="57">
        <v>67</v>
      </c>
      <c r="L33" s="57">
        <v>26116</v>
      </c>
      <c r="O33" s="57" t="s">
        <v>60</v>
      </c>
      <c r="P33" s="57">
        <v>400</v>
      </c>
      <c r="Q33" s="57" t="s">
        <v>49</v>
      </c>
      <c r="R33" s="57">
        <v>410</v>
      </c>
      <c r="S33" s="57">
        <v>157867</v>
      </c>
      <c r="V33" s="57" t="s">
        <v>60</v>
      </c>
      <c r="W33" s="57">
        <v>400</v>
      </c>
      <c r="X33" s="57" t="s">
        <v>62</v>
      </c>
      <c r="Y33" s="57">
        <v>13</v>
      </c>
      <c r="Z33" s="57">
        <v>4660</v>
      </c>
    </row>
    <row r="34" spans="1:26" x14ac:dyDescent="0.2">
      <c r="A34" s="57" t="s">
        <v>63</v>
      </c>
      <c r="B34" s="57">
        <v>420</v>
      </c>
      <c r="C34" s="57" t="s">
        <v>49</v>
      </c>
      <c r="D34" s="57">
        <v>658</v>
      </c>
      <c r="E34" s="57">
        <v>269844</v>
      </c>
      <c r="H34" s="57" t="s">
        <v>63</v>
      </c>
      <c r="I34" s="57">
        <v>420</v>
      </c>
      <c r="J34" s="57" t="s">
        <v>62</v>
      </c>
      <c r="K34" s="57">
        <v>34</v>
      </c>
      <c r="L34" s="57">
        <v>14018</v>
      </c>
      <c r="O34" s="57" t="s">
        <v>60</v>
      </c>
      <c r="P34" s="57">
        <v>420</v>
      </c>
      <c r="Q34" s="57" t="s">
        <v>49</v>
      </c>
      <c r="R34" s="57">
        <v>287</v>
      </c>
      <c r="S34" s="57">
        <v>114471</v>
      </c>
      <c r="V34" s="57" t="s">
        <v>60</v>
      </c>
      <c r="W34" s="57">
        <v>420</v>
      </c>
      <c r="X34" s="57" t="s">
        <v>62</v>
      </c>
      <c r="Y34" s="57">
        <v>17</v>
      </c>
      <c r="Z34" s="57">
        <v>6963</v>
      </c>
    </row>
    <row r="35" spans="1:26" x14ac:dyDescent="0.2">
      <c r="A35" s="57" t="s">
        <v>63</v>
      </c>
      <c r="B35" s="57">
        <v>440</v>
      </c>
      <c r="C35" s="57" t="s">
        <v>49</v>
      </c>
      <c r="D35" s="57">
        <v>479</v>
      </c>
      <c r="E35" s="57">
        <v>205827</v>
      </c>
      <c r="H35" s="57" t="s">
        <v>63</v>
      </c>
      <c r="I35" s="57">
        <v>440</v>
      </c>
      <c r="J35" s="57" t="s">
        <v>62</v>
      </c>
      <c r="K35" s="57">
        <v>30</v>
      </c>
      <c r="L35" s="57">
        <v>12910</v>
      </c>
      <c r="O35" s="57" t="s">
        <v>60</v>
      </c>
      <c r="P35" s="57">
        <v>440</v>
      </c>
      <c r="Q35" s="57" t="s">
        <v>49</v>
      </c>
      <c r="R35" s="57">
        <v>211</v>
      </c>
      <c r="S35" s="57">
        <v>88179</v>
      </c>
      <c r="V35" s="57" t="s">
        <v>60</v>
      </c>
      <c r="W35" s="57">
        <v>440</v>
      </c>
      <c r="X35" s="57" t="s">
        <v>62</v>
      </c>
      <c r="Y35" s="57">
        <v>14</v>
      </c>
      <c r="Z35" s="57">
        <v>5626</v>
      </c>
    </row>
    <row r="36" spans="1:26" x14ac:dyDescent="0.2">
      <c r="A36" s="57" t="s">
        <v>63</v>
      </c>
      <c r="B36" s="57">
        <v>460</v>
      </c>
      <c r="C36" s="57" t="s">
        <v>49</v>
      </c>
      <c r="D36" s="57">
        <v>387</v>
      </c>
      <c r="E36" s="57">
        <v>174233</v>
      </c>
      <c r="H36" s="57" t="s">
        <v>63</v>
      </c>
      <c r="I36" s="57">
        <v>460</v>
      </c>
      <c r="J36" s="57" t="s">
        <v>62</v>
      </c>
      <c r="K36" s="57">
        <v>33</v>
      </c>
      <c r="L36" s="57">
        <v>14864</v>
      </c>
      <c r="O36" s="57" t="s">
        <v>60</v>
      </c>
      <c r="P36" s="57">
        <v>460</v>
      </c>
      <c r="Q36" s="57" t="s">
        <v>49</v>
      </c>
      <c r="R36" s="57">
        <v>188</v>
      </c>
      <c r="S36" s="57">
        <v>82477</v>
      </c>
      <c r="V36" s="57" t="s">
        <v>60</v>
      </c>
      <c r="W36" s="57">
        <v>460</v>
      </c>
      <c r="X36" s="57" t="s">
        <v>62</v>
      </c>
      <c r="Y36" s="57">
        <v>5</v>
      </c>
      <c r="Z36" s="57">
        <v>2273</v>
      </c>
    </row>
    <row r="37" spans="1:26" x14ac:dyDescent="0.2">
      <c r="A37" s="57" t="s">
        <v>63</v>
      </c>
      <c r="B37" s="57">
        <v>480</v>
      </c>
      <c r="C37" s="57" t="s">
        <v>49</v>
      </c>
      <c r="D37" s="57">
        <v>280</v>
      </c>
      <c r="E37" s="57">
        <v>131678</v>
      </c>
      <c r="H37" s="57" t="s">
        <v>63</v>
      </c>
      <c r="I37" s="57">
        <v>480</v>
      </c>
      <c r="J37" s="57" t="s">
        <v>62</v>
      </c>
      <c r="K37" s="57">
        <v>25</v>
      </c>
      <c r="L37" s="57">
        <v>11757</v>
      </c>
      <c r="O37" s="57" t="s">
        <v>60</v>
      </c>
      <c r="P37" s="57">
        <v>480</v>
      </c>
      <c r="Q37" s="57" t="s">
        <v>49</v>
      </c>
      <c r="R37" s="57">
        <v>156</v>
      </c>
      <c r="S37" s="57">
        <v>72084</v>
      </c>
      <c r="V37" s="57" t="s">
        <v>60</v>
      </c>
      <c r="W37" s="57">
        <v>480</v>
      </c>
      <c r="X37" s="57" t="s">
        <v>62</v>
      </c>
      <c r="Y37" s="57">
        <v>6</v>
      </c>
      <c r="Z37" s="57">
        <v>2808</v>
      </c>
    </row>
    <row r="38" spans="1:26" x14ac:dyDescent="0.2">
      <c r="A38" s="57" t="s">
        <v>63</v>
      </c>
      <c r="B38" s="57">
        <v>500</v>
      </c>
      <c r="C38" s="57" t="s">
        <v>49</v>
      </c>
      <c r="D38" s="57">
        <v>229</v>
      </c>
      <c r="E38" s="57">
        <v>112313</v>
      </c>
      <c r="H38" s="57" t="s">
        <v>63</v>
      </c>
      <c r="I38" s="57">
        <v>500</v>
      </c>
      <c r="J38" s="57" t="s">
        <v>62</v>
      </c>
      <c r="K38" s="57">
        <v>19</v>
      </c>
      <c r="L38" s="57">
        <v>9323</v>
      </c>
      <c r="O38" s="57" t="s">
        <v>60</v>
      </c>
      <c r="P38" s="57">
        <v>500</v>
      </c>
      <c r="Q38" s="57" t="s">
        <v>49</v>
      </c>
      <c r="R38" s="57">
        <v>111</v>
      </c>
      <c r="S38" s="57">
        <v>53005</v>
      </c>
      <c r="V38" s="57" t="s">
        <v>60</v>
      </c>
      <c r="W38" s="57">
        <v>500</v>
      </c>
      <c r="X38" s="57" t="s">
        <v>62</v>
      </c>
      <c r="Y38" s="57">
        <v>7</v>
      </c>
      <c r="Z38" s="57">
        <v>3437</v>
      </c>
    </row>
    <row r="39" spans="1:26" x14ac:dyDescent="0.2">
      <c r="A39" s="57" t="s">
        <v>63</v>
      </c>
      <c r="B39" s="57">
        <v>520</v>
      </c>
      <c r="C39" s="57" t="s">
        <v>49</v>
      </c>
      <c r="D39" s="57">
        <v>179</v>
      </c>
      <c r="E39" s="57">
        <v>91470</v>
      </c>
      <c r="H39" s="57" t="s">
        <v>63</v>
      </c>
      <c r="I39" s="57">
        <v>520</v>
      </c>
      <c r="J39" s="57" t="s">
        <v>62</v>
      </c>
      <c r="K39" s="57">
        <v>15</v>
      </c>
      <c r="L39" s="57">
        <v>7663</v>
      </c>
      <c r="O39" s="57" t="s">
        <v>60</v>
      </c>
      <c r="P39" s="57">
        <v>520</v>
      </c>
      <c r="Q39" s="57" t="s">
        <v>49</v>
      </c>
      <c r="R39" s="57">
        <v>103</v>
      </c>
      <c r="S39" s="57">
        <v>51093</v>
      </c>
      <c r="V39" s="57" t="s">
        <v>60</v>
      </c>
      <c r="W39" s="57">
        <v>520</v>
      </c>
      <c r="X39" s="57" t="s">
        <v>62</v>
      </c>
      <c r="Y39" s="57">
        <v>8</v>
      </c>
      <c r="Z39" s="57">
        <v>4114</v>
      </c>
    </row>
    <row r="40" spans="1:26" x14ac:dyDescent="0.2">
      <c r="A40" s="57" t="s">
        <v>63</v>
      </c>
      <c r="B40" s="57">
        <v>540</v>
      </c>
      <c r="C40" s="57" t="s">
        <v>49</v>
      </c>
      <c r="D40" s="57">
        <v>126</v>
      </c>
      <c r="E40" s="57">
        <v>66902</v>
      </c>
      <c r="H40" s="57" t="s">
        <v>63</v>
      </c>
      <c r="I40" s="57">
        <v>540</v>
      </c>
      <c r="J40" s="57" t="s">
        <v>62</v>
      </c>
      <c r="K40" s="57">
        <v>19</v>
      </c>
      <c r="L40" s="57">
        <v>10051</v>
      </c>
      <c r="O40" s="57" t="s">
        <v>60</v>
      </c>
      <c r="P40" s="57">
        <v>540</v>
      </c>
      <c r="Q40" s="57" t="s">
        <v>49</v>
      </c>
      <c r="R40" s="57">
        <v>95</v>
      </c>
      <c r="S40" s="57">
        <v>48813</v>
      </c>
      <c r="V40" s="57" t="s">
        <v>60</v>
      </c>
      <c r="W40" s="57">
        <v>540</v>
      </c>
      <c r="X40" s="57" t="s">
        <v>62</v>
      </c>
      <c r="Y40" s="57">
        <v>8</v>
      </c>
      <c r="Z40" s="57">
        <v>4229</v>
      </c>
    </row>
    <row r="41" spans="1:26" x14ac:dyDescent="0.2">
      <c r="A41" s="57" t="s">
        <v>63</v>
      </c>
      <c r="B41" s="57">
        <v>560</v>
      </c>
      <c r="C41" s="57" t="s">
        <v>49</v>
      </c>
      <c r="D41" s="57">
        <v>125</v>
      </c>
      <c r="E41" s="57">
        <v>68769</v>
      </c>
      <c r="H41" s="57" t="s">
        <v>63</v>
      </c>
      <c r="I41" s="57">
        <v>560</v>
      </c>
      <c r="J41" s="57" t="s">
        <v>62</v>
      </c>
      <c r="K41" s="57">
        <v>16</v>
      </c>
      <c r="L41" s="57">
        <v>8829</v>
      </c>
      <c r="O41" s="57" t="s">
        <v>60</v>
      </c>
      <c r="P41" s="57">
        <v>560</v>
      </c>
      <c r="Q41" s="57" t="s">
        <v>49</v>
      </c>
      <c r="R41" s="57">
        <v>64</v>
      </c>
      <c r="S41" s="57">
        <v>34117</v>
      </c>
      <c r="V41" s="57" t="s">
        <v>60</v>
      </c>
      <c r="W41" s="57">
        <v>560</v>
      </c>
      <c r="X41" s="57" t="s">
        <v>62</v>
      </c>
      <c r="Y41" s="57">
        <v>7</v>
      </c>
      <c r="Z41" s="57">
        <v>3824</v>
      </c>
    </row>
    <row r="42" spans="1:26" x14ac:dyDescent="0.2">
      <c r="A42" s="57" t="s">
        <v>63</v>
      </c>
      <c r="B42" s="57">
        <v>580</v>
      </c>
      <c r="C42" s="57" t="s">
        <v>49</v>
      </c>
      <c r="D42" s="57">
        <v>80</v>
      </c>
      <c r="E42" s="57">
        <v>45562</v>
      </c>
      <c r="H42" s="57" t="s">
        <v>63</v>
      </c>
      <c r="I42" s="57">
        <v>580</v>
      </c>
      <c r="J42" s="57" t="s">
        <v>62</v>
      </c>
      <c r="K42" s="57">
        <v>15</v>
      </c>
      <c r="L42" s="57">
        <v>8587</v>
      </c>
      <c r="O42" s="57" t="s">
        <v>60</v>
      </c>
      <c r="P42" s="57">
        <v>580</v>
      </c>
      <c r="Q42" s="57" t="s">
        <v>49</v>
      </c>
      <c r="R42" s="57">
        <v>55</v>
      </c>
      <c r="S42" s="57">
        <v>30293</v>
      </c>
      <c r="V42" s="57" t="s">
        <v>60</v>
      </c>
      <c r="W42" s="57">
        <v>580</v>
      </c>
      <c r="X42" s="57" t="s">
        <v>62</v>
      </c>
      <c r="Y42" s="57">
        <v>4</v>
      </c>
      <c r="Z42" s="57">
        <v>2281</v>
      </c>
    </row>
    <row r="43" spans="1:26" x14ac:dyDescent="0.2">
      <c r="A43" s="57" t="s">
        <v>63</v>
      </c>
      <c r="B43" s="57">
        <v>600</v>
      </c>
      <c r="C43" s="57" t="s">
        <v>49</v>
      </c>
      <c r="D43" s="57">
        <v>79</v>
      </c>
      <c r="E43" s="57">
        <v>46616</v>
      </c>
      <c r="H43" s="57" t="s">
        <v>63</v>
      </c>
      <c r="I43" s="57">
        <v>600</v>
      </c>
      <c r="J43" s="57" t="s">
        <v>62</v>
      </c>
      <c r="K43" s="57">
        <v>8</v>
      </c>
      <c r="L43" s="57">
        <v>4731</v>
      </c>
      <c r="O43" s="57" t="s">
        <v>60</v>
      </c>
      <c r="P43" s="57">
        <v>600</v>
      </c>
      <c r="Q43" s="57" t="s">
        <v>49</v>
      </c>
      <c r="R43" s="57">
        <v>45</v>
      </c>
      <c r="S43" s="57">
        <v>26536</v>
      </c>
      <c r="V43" s="57" t="s">
        <v>60</v>
      </c>
      <c r="W43" s="57">
        <v>600</v>
      </c>
      <c r="X43" s="57" t="s">
        <v>62</v>
      </c>
      <c r="Y43" s="57">
        <v>7</v>
      </c>
      <c r="Z43" s="57">
        <v>3527</v>
      </c>
    </row>
    <row r="44" spans="1:26" x14ac:dyDescent="0.2">
      <c r="A44" s="57" t="s">
        <v>63</v>
      </c>
      <c r="B44" s="57">
        <v>620</v>
      </c>
      <c r="C44" s="57" t="s">
        <v>49</v>
      </c>
      <c r="D44" s="57">
        <v>71</v>
      </c>
      <c r="E44" s="57">
        <v>43385</v>
      </c>
      <c r="H44" s="57" t="s">
        <v>63</v>
      </c>
      <c r="I44" s="57">
        <v>620</v>
      </c>
      <c r="J44" s="57" t="s">
        <v>62</v>
      </c>
      <c r="K44" s="57">
        <v>13</v>
      </c>
      <c r="L44" s="57">
        <v>7326</v>
      </c>
      <c r="O44" s="57" t="s">
        <v>60</v>
      </c>
      <c r="P44" s="57">
        <v>620</v>
      </c>
      <c r="Q44" s="57" t="s">
        <v>49</v>
      </c>
      <c r="R44" s="57">
        <v>45</v>
      </c>
      <c r="S44" s="57">
        <v>27532</v>
      </c>
      <c r="V44" s="57" t="s">
        <v>60</v>
      </c>
      <c r="W44" s="57">
        <v>620</v>
      </c>
      <c r="X44" s="57" t="s">
        <v>62</v>
      </c>
      <c r="Y44" s="57">
        <v>6</v>
      </c>
      <c r="Z44" s="57">
        <v>3670</v>
      </c>
    </row>
    <row r="45" spans="1:26" x14ac:dyDescent="0.2">
      <c r="A45" s="57" t="s">
        <v>63</v>
      </c>
      <c r="B45" s="57">
        <v>640</v>
      </c>
      <c r="C45" s="57" t="s">
        <v>49</v>
      </c>
      <c r="D45" s="57">
        <v>64</v>
      </c>
      <c r="E45" s="57">
        <v>40286</v>
      </c>
      <c r="H45" s="57" t="s">
        <v>63</v>
      </c>
      <c r="I45" s="57">
        <v>640</v>
      </c>
      <c r="J45" s="57" t="s">
        <v>62</v>
      </c>
      <c r="K45" s="57">
        <v>6</v>
      </c>
      <c r="L45" s="57">
        <v>3798</v>
      </c>
      <c r="O45" s="57" t="s">
        <v>60</v>
      </c>
      <c r="P45" s="57">
        <v>640</v>
      </c>
      <c r="Q45" s="57" t="s">
        <v>49</v>
      </c>
      <c r="R45" s="57">
        <v>32</v>
      </c>
      <c r="S45" s="57">
        <v>19510</v>
      </c>
      <c r="V45" s="57" t="s">
        <v>60</v>
      </c>
      <c r="W45" s="57">
        <v>640</v>
      </c>
      <c r="X45" s="57" t="s">
        <v>62</v>
      </c>
      <c r="Y45" s="57">
        <v>3</v>
      </c>
      <c r="Z45" s="57">
        <v>1880</v>
      </c>
    </row>
    <row r="46" spans="1:26" x14ac:dyDescent="0.2">
      <c r="A46" s="57" t="s">
        <v>63</v>
      </c>
      <c r="B46" s="57">
        <v>660</v>
      </c>
      <c r="C46" s="57" t="s">
        <v>49</v>
      </c>
      <c r="D46" s="57">
        <v>54</v>
      </c>
      <c r="E46" s="57">
        <v>35129</v>
      </c>
      <c r="H46" s="57" t="s">
        <v>63</v>
      </c>
      <c r="I46" s="57">
        <v>660</v>
      </c>
      <c r="J46" s="57" t="s">
        <v>62</v>
      </c>
      <c r="K46" s="57">
        <v>3</v>
      </c>
      <c r="L46" s="57">
        <v>1952</v>
      </c>
      <c r="O46" s="57" t="s">
        <v>60</v>
      </c>
      <c r="P46" s="57">
        <v>660</v>
      </c>
      <c r="Q46" s="57" t="s">
        <v>49</v>
      </c>
      <c r="R46" s="57">
        <v>34</v>
      </c>
      <c r="S46" s="57">
        <v>22099</v>
      </c>
      <c r="V46" s="57" t="s">
        <v>60</v>
      </c>
      <c r="W46" s="57">
        <v>660</v>
      </c>
      <c r="X46" s="57" t="s">
        <v>62</v>
      </c>
      <c r="Y46" s="57">
        <v>3</v>
      </c>
      <c r="Z46" s="57">
        <v>1953</v>
      </c>
    </row>
    <row r="47" spans="1:26" x14ac:dyDescent="0.2">
      <c r="A47" s="57" t="s">
        <v>63</v>
      </c>
      <c r="B47" s="57">
        <v>680</v>
      </c>
      <c r="C47" s="57" t="s">
        <v>49</v>
      </c>
      <c r="D47" s="57">
        <v>40</v>
      </c>
      <c r="E47" s="57">
        <v>26756</v>
      </c>
      <c r="H47" s="57" t="s">
        <v>63</v>
      </c>
      <c r="I47" s="57">
        <v>680</v>
      </c>
      <c r="J47" s="57" t="s">
        <v>62</v>
      </c>
      <c r="K47" s="57">
        <v>5</v>
      </c>
      <c r="L47" s="57">
        <v>3356</v>
      </c>
      <c r="O47" s="57" t="s">
        <v>60</v>
      </c>
      <c r="P47" s="57">
        <v>680</v>
      </c>
      <c r="Q47" s="57" t="s">
        <v>49</v>
      </c>
      <c r="R47" s="57">
        <v>37</v>
      </c>
      <c r="S47" s="57">
        <v>22746</v>
      </c>
      <c r="V47" s="57" t="s">
        <v>60</v>
      </c>
      <c r="W47" s="57">
        <v>680</v>
      </c>
      <c r="X47" s="57" t="s">
        <v>62</v>
      </c>
      <c r="Y47" s="57">
        <v>1</v>
      </c>
      <c r="Z47" s="57">
        <v>667</v>
      </c>
    </row>
    <row r="48" spans="1:26" x14ac:dyDescent="0.2">
      <c r="A48" s="57" t="s">
        <v>63</v>
      </c>
      <c r="B48" s="57">
        <v>700</v>
      </c>
      <c r="C48" s="57" t="s">
        <v>49</v>
      </c>
      <c r="D48" s="57">
        <v>30</v>
      </c>
      <c r="E48" s="57">
        <v>20715</v>
      </c>
      <c r="H48" s="57" t="s">
        <v>63</v>
      </c>
      <c r="I48" s="57">
        <v>700</v>
      </c>
      <c r="J48" s="57" t="s">
        <v>62</v>
      </c>
      <c r="K48" s="57">
        <v>9</v>
      </c>
      <c r="L48" s="57">
        <v>6207</v>
      </c>
      <c r="O48" s="57" t="s">
        <v>60</v>
      </c>
      <c r="P48" s="57">
        <v>700</v>
      </c>
      <c r="Q48" s="57" t="s">
        <v>49</v>
      </c>
      <c r="R48" s="57">
        <v>26</v>
      </c>
      <c r="S48" s="57">
        <v>17971</v>
      </c>
      <c r="V48" s="57" t="s">
        <v>60</v>
      </c>
      <c r="W48" s="57">
        <v>740</v>
      </c>
      <c r="X48" s="57" t="s">
        <v>62</v>
      </c>
      <c r="Y48" s="57">
        <v>6</v>
      </c>
      <c r="Z48" s="57">
        <v>4416</v>
      </c>
    </row>
    <row r="49" spans="1:26" x14ac:dyDescent="0.2">
      <c r="A49" s="57" t="s">
        <v>63</v>
      </c>
      <c r="B49" s="57">
        <v>720</v>
      </c>
      <c r="C49" s="57" t="s">
        <v>49</v>
      </c>
      <c r="D49" s="57">
        <v>32</v>
      </c>
      <c r="E49" s="57">
        <v>22692</v>
      </c>
      <c r="H49" s="57" t="s">
        <v>63</v>
      </c>
      <c r="I49" s="57">
        <v>720</v>
      </c>
      <c r="J49" s="57" t="s">
        <v>62</v>
      </c>
      <c r="K49" s="57">
        <v>5</v>
      </c>
      <c r="L49" s="57">
        <v>3540</v>
      </c>
      <c r="O49" s="57" t="s">
        <v>60</v>
      </c>
      <c r="P49" s="57">
        <v>720</v>
      </c>
      <c r="Q49" s="57" t="s">
        <v>49</v>
      </c>
      <c r="R49" s="57">
        <v>37</v>
      </c>
      <c r="S49" s="57">
        <v>22013</v>
      </c>
      <c r="V49" s="57" t="s">
        <v>60</v>
      </c>
      <c r="W49" s="57">
        <v>760</v>
      </c>
      <c r="X49" s="57" t="s">
        <v>62</v>
      </c>
      <c r="Y49" s="57">
        <v>3</v>
      </c>
      <c r="Z49" s="57">
        <v>2255</v>
      </c>
    </row>
    <row r="50" spans="1:26" x14ac:dyDescent="0.2">
      <c r="A50" s="57" t="s">
        <v>63</v>
      </c>
      <c r="B50" s="57">
        <v>740</v>
      </c>
      <c r="C50" s="57" t="s">
        <v>49</v>
      </c>
      <c r="D50" s="57">
        <v>28</v>
      </c>
      <c r="E50" s="57">
        <v>19736</v>
      </c>
      <c r="H50" s="57" t="s">
        <v>63</v>
      </c>
      <c r="I50" s="57">
        <v>740</v>
      </c>
      <c r="J50" s="57" t="s">
        <v>62</v>
      </c>
      <c r="K50" s="57">
        <v>4</v>
      </c>
      <c r="L50" s="57">
        <v>2920</v>
      </c>
      <c r="O50" s="57" t="s">
        <v>60</v>
      </c>
      <c r="P50" s="57">
        <v>740</v>
      </c>
      <c r="Q50" s="57" t="s">
        <v>49</v>
      </c>
      <c r="R50" s="57">
        <v>18</v>
      </c>
      <c r="S50" s="57">
        <v>12437</v>
      </c>
      <c r="V50" s="57" t="s">
        <v>60</v>
      </c>
      <c r="W50" s="57">
        <v>860</v>
      </c>
      <c r="X50" s="57" t="s">
        <v>62</v>
      </c>
      <c r="Y50" s="57">
        <v>2</v>
      </c>
      <c r="Z50" s="57">
        <v>1692</v>
      </c>
    </row>
    <row r="51" spans="1:26" x14ac:dyDescent="0.2">
      <c r="A51" s="57" t="s">
        <v>63</v>
      </c>
      <c r="B51" s="57">
        <v>760</v>
      </c>
      <c r="C51" s="57" t="s">
        <v>49</v>
      </c>
      <c r="D51" s="57">
        <v>27</v>
      </c>
      <c r="E51" s="57">
        <v>20233</v>
      </c>
      <c r="H51" s="57" t="s">
        <v>63</v>
      </c>
      <c r="I51" s="57">
        <v>760</v>
      </c>
      <c r="J51" s="57" t="s">
        <v>62</v>
      </c>
      <c r="K51" s="57">
        <v>5</v>
      </c>
      <c r="L51" s="57">
        <v>3778</v>
      </c>
      <c r="O51" s="57" t="s">
        <v>60</v>
      </c>
      <c r="P51" s="57">
        <v>760</v>
      </c>
      <c r="Q51" s="57" t="s">
        <v>49</v>
      </c>
      <c r="R51" s="57">
        <v>13</v>
      </c>
      <c r="S51" s="57">
        <v>9779</v>
      </c>
      <c r="V51" s="57" t="s">
        <v>60</v>
      </c>
      <c r="W51" s="57">
        <v>980</v>
      </c>
      <c r="X51" s="57" t="s">
        <v>62</v>
      </c>
      <c r="Y51" s="57">
        <v>1</v>
      </c>
      <c r="Z51" s="57">
        <v>976</v>
      </c>
    </row>
    <row r="52" spans="1:26" x14ac:dyDescent="0.2">
      <c r="A52" s="57" t="s">
        <v>63</v>
      </c>
      <c r="B52" s="57">
        <v>780</v>
      </c>
      <c r="C52" s="57" t="s">
        <v>49</v>
      </c>
      <c r="D52" s="57">
        <v>20</v>
      </c>
      <c r="E52" s="57">
        <v>15407</v>
      </c>
      <c r="H52" s="57" t="s">
        <v>63</v>
      </c>
      <c r="I52" s="57">
        <v>780</v>
      </c>
      <c r="J52" s="57" t="s">
        <v>62</v>
      </c>
      <c r="K52" s="57">
        <v>2</v>
      </c>
      <c r="L52" s="57">
        <v>1547</v>
      </c>
      <c r="O52" s="57" t="s">
        <v>60</v>
      </c>
      <c r="P52" s="57">
        <v>780</v>
      </c>
      <c r="Q52" s="57" t="s">
        <v>49</v>
      </c>
      <c r="R52" s="57">
        <v>12</v>
      </c>
      <c r="S52" s="57">
        <v>9245</v>
      </c>
      <c r="V52" s="57" t="s">
        <v>60</v>
      </c>
      <c r="W52" s="57">
        <v>1160</v>
      </c>
      <c r="X52" s="57" t="s">
        <v>62</v>
      </c>
      <c r="Y52" s="57">
        <v>2</v>
      </c>
      <c r="Z52" s="57">
        <v>2303</v>
      </c>
    </row>
    <row r="53" spans="1:26" x14ac:dyDescent="0.2">
      <c r="A53" s="57" t="s">
        <v>63</v>
      </c>
      <c r="B53" s="57">
        <v>800</v>
      </c>
      <c r="C53" s="57" t="s">
        <v>49</v>
      </c>
      <c r="D53" s="57">
        <v>13</v>
      </c>
      <c r="E53" s="57">
        <v>10326</v>
      </c>
      <c r="H53" s="57" t="s">
        <v>63</v>
      </c>
      <c r="I53" s="57">
        <v>800</v>
      </c>
      <c r="J53" s="57" t="s">
        <v>62</v>
      </c>
      <c r="K53" s="57">
        <v>3</v>
      </c>
      <c r="L53" s="57">
        <v>2378</v>
      </c>
      <c r="O53" s="57" t="s">
        <v>60</v>
      </c>
      <c r="P53" s="57">
        <v>800</v>
      </c>
      <c r="Q53" s="57" t="s">
        <v>49</v>
      </c>
      <c r="R53" s="57">
        <v>10</v>
      </c>
      <c r="S53" s="57">
        <v>7896</v>
      </c>
      <c r="V53" s="57" t="s">
        <v>60</v>
      </c>
      <c r="W53" s="57">
        <v>1180</v>
      </c>
      <c r="X53" s="57" t="s">
        <v>62</v>
      </c>
      <c r="Y53" s="57">
        <v>1</v>
      </c>
      <c r="Z53" s="57">
        <v>1176</v>
      </c>
    </row>
    <row r="54" spans="1:26" x14ac:dyDescent="0.2">
      <c r="A54" s="57" t="s">
        <v>63</v>
      </c>
      <c r="B54" s="57">
        <v>820</v>
      </c>
      <c r="C54" s="57" t="s">
        <v>49</v>
      </c>
      <c r="D54" s="57">
        <v>17</v>
      </c>
      <c r="E54" s="57">
        <v>13756</v>
      </c>
      <c r="H54" s="57" t="s">
        <v>63</v>
      </c>
      <c r="I54" s="57">
        <v>820</v>
      </c>
      <c r="J54" s="57" t="s">
        <v>62</v>
      </c>
      <c r="K54" s="57">
        <v>2</v>
      </c>
      <c r="L54" s="57">
        <v>1620</v>
      </c>
      <c r="O54" s="57" t="s">
        <v>60</v>
      </c>
      <c r="P54" s="57">
        <v>820</v>
      </c>
      <c r="Q54" s="57" t="s">
        <v>49</v>
      </c>
      <c r="R54" s="57">
        <v>12</v>
      </c>
      <c r="S54" s="57">
        <v>8891</v>
      </c>
      <c r="V54" s="57" t="s">
        <v>60</v>
      </c>
      <c r="W54" s="57">
        <v>1240</v>
      </c>
      <c r="X54" s="57" t="s">
        <v>62</v>
      </c>
      <c r="Y54" s="57">
        <v>1</v>
      </c>
      <c r="Z54" s="57">
        <v>1228</v>
      </c>
    </row>
    <row r="55" spans="1:26" x14ac:dyDescent="0.2">
      <c r="A55" s="57" t="s">
        <v>63</v>
      </c>
      <c r="B55" s="57">
        <v>840</v>
      </c>
      <c r="C55" s="57" t="s">
        <v>49</v>
      </c>
      <c r="D55" s="57">
        <v>18</v>
      </c>
      <c r="E55" s="57">
        <v>14933</v>
      </c>
      <c r="H55" s="57" t="s">
        <v>63</v>
      </c>
      <c r="I55" s="57">
        <v>840</v>
      </c>
      <c r="J55" s="57" t="s">
        <v>62</v>
      </c>
      <c r="K55" s="57">
        <v>1</v>
      </c>
      <c r="L55" s="57">
        <v>840</v>
      </c>
      <c r="O55" s="57" t="s">
        <v>60</v>
      </c>
      <c r="P55" s="57">
        <v>840</v>
      </c>
      <c r="Q55" s="57" t="s">
        <v>49</v>
      </c>
      <c r="R55" s="57">
        <v>13</v>
      </c>
      <c r="S55" s="57">
        <v>10788</v>
      </c>
      <c r="V55" s="57" t="s">
        <v>60</v>
      </c>
      <c r="W55" s="57">
        <v>1480</v>
      </c>
      <c r="X55" s="57" t="s">
        <v>62</v>
      </c>
      <c r="Y55" s="57">
        <v>1</v>
      </c>
      <c r="Z55" s="57">
        <v>1469</v>
      </c>
    </row>
    <row r="56" spans="1:26" x14ac:dyDescent="0.2">
      <c r="A56" s="57" t="s">
        <v>63</v>
      </c>
      <c r="B56" s="57">
        <v>860</v>
      </c>
      <c r="C56" s="57" t="s">
        <v>49</v>
      </c>
      <c r="D56" s="57">
        <v>15</v>
      </c>
      <c r="E56" s="57">
        <v>12739</v>
      </c>
      <c r="H56" s="57" t="s">
        <v>63</v>
      </c>
      <c r="I56" s="57">
        <v>860</v>
      </c>
      <c r="J56" s="57" t="s">
        <v>62</v>
      </c>
      <c r="K56" s="57">
        <v>2</v>
      </c>
      <c r="L56" s="57">
        <v>1706</v>
      </c>
      <c r="O56" s="57" t="s">
        <v>60</v>
      </c>
      <c r="P56" s="57">
        <v>860</v>
      </c>
      <c r="Q56" s="57" t="s">
        <v>49</v>
      </c>
      <c r="R56" s="57">
        <v>10</v>
      </c>
      <c r="S56" s="57">
        <v>8509</v>
      </c>
      <c r="V56" s="57" t="s">
        <v>60</v>
      </c>
      <c r="W56" s="57">
        <v>1860</v>
      </c>
      <c r="X56" s="57" t="s">
        <v>62</v>
      </c>
      <c r="Y56" s="57">
        <v>1</v>
      </c>
      <c r="Z56" s="57">
        <v>1847</v>
      </c>
    </row>
    <row r="57" spans="1:26" x14ac:dyDescent="0.2">
      <c r="A57" s="57" t="s">
        <v>63</v>
      </c>
      <c r="B57" s="57">
        <v>880</v>
      </c>
      <c r="C57" s="57" t="s">
        <v>49</v>
      </c>
      <c r="D57" s="57">
        <v>14</v>
      </c>
      <c r="E57" s="57">
        <v>12185</v>
      </c>
      <c r="H57" s="57" t="s">
        <v>63</v>
      </c>
      <c r="I57" s="57">
        <v>880</v>
      </c>
      <c r="J57" s="57" t="s">
        <v>62</v>
      </c>
      <c r="K57" s="57">
        <v>2</v>
      </c>
      <c r="L57" s="57">
        <v>1735</v>
      </c>
      <c r="O57" s="57" t="s">
        <v>60</v>
      </c>
      <c r="P57" s="57">
        <v>880</v>
      </c>
      <c r="Q57" s="57" t="s">
        <v>49</v>
      </c>
      <c r="R57" s="57">
        <v>13</v>
      </c>
      <c r="S57" s="57">
        <v>10451</v>
      </c>
      <c r="V57" s="57" t="s">
        <v>60</v>
      </c>
      <c r="W57" s="57">
        <v>1980</v>
      </c>
      <c r="X57" s="57" t="s">
        <v>62</v>
      </c>
      <c r="Y57" s="57">
        <v>1</v>
      </c>
      <c r="Z57" s="57">
        <v>1975</v>
      </c>
    </row>
    <row r="58" spans="1:26" x14ac:dyDescent="0.2">
      <c r="A58" s="57" t="s">
        <v>63</v>
      </c>
      <c r="B58" s="57">
        <v>900</v>
      </c>
      <c r="C58" s="57" t="s">
        <v>49</v>
      </c>
      <c r="D58" s="57">
        <v>19</v>
      </c>
      <c r="E58" s="57">
        <v>16884</v>
      </c>
      <c r="H58" s="57" t="s">
        <v>63</v>
      </c>
      <c r="I58" s="57">
        <v>900</v>
      </c>
      <c r="J58" s="57" t="s">
        <v>62</v>
      </c>
      <c r="K58" s="57">
        <v>3</v>
      </c>
      <c r="L58" s="57">
        <v>2666</v>
      </c>
      <c r="O58" s="57" t="s">
        <v>60</v>
      </c>
      <c r="P58" s="57">
        <v>900</v>
      </c>
      <c r="Q58" s="57" t="s">
        <v>49</v>
      </c>
      <c r="R58" s="57">
        <v>11</v>
      </c>
      <c r="S58" s="57">
        <v>9800</v>
      </c>
      <c r="V58" s="57" t="s">
        <v>60</v>
      </c>
      <c r="W58" s="57">
        <v>2000</v>
      </c>
      <c r="X58" s="57" t="s">
        <v>62</v>
      </c>
      <c r="Y58" s="57">
        <v>1</v>
      </c>
      <c r="Z58" s="57">
        <v>1982</v>
      </c>
    </row>
    <row r="59" spans="1:26" x14ac:dyDescent="0.2">
      <c r="A59" s="57" t="s">
        <v>63</v>
      </c>
      <c r="B59" s="57">
        <v>920</v>
      </c>
      <c r="C59" s="57" t="s">
        <v>49</v>
      </c>
      <c r="D59" s="57">
        <v>14</v>
      </c>
      <c r="E59" s="57">
        <v>12753</v>
      </c>
      <c r="H59" s="57" t="s">
        <v>63</v>
      </c>
      <c r="I59" s="57">
        <v>940</v>
      </c>
      <c r="J59" s="57" t="s">
        <v>62</v>
      </c>
      <c r="K59" s="57">
        <v>1</v>
      </c>
      <c r="L59" s="57">
        <v>938</v>
      </c>
      <c r="O59" s="57" t="s">
        <v>60</v>
      </c>
      <c r="P59" s="57">
        <v>920</v>
      </c>
      <c r="Q59" s="57" t="s">
        <v>49</v>
      </c>
      <c r="R59" s="57">
        <v>9</v>
      </c>
      <c r="S59" s="57">
        <v>8207</v>
      </c>
      <c r="V59" s="57" t="s">
        <v>60</v>
      </c>
      <c r="W59" s="57">
        <v>2040</v>
      </c>
      <c r="X59" s="57" t="s">
        <v>62</v>
      </c>
      <c r="Y59" s="57">
        <v>1</v>
      </c>
      <c r="Z59" s="57">
        <v>2032</v>
      </c>
    </row>
    <row r="60" spans="1:26" x14ac:dyDescent="0.2">
      <c r="A60" s="57" t="s">
        <v>63</v>
      </c>
      <c r="B60" s="57">
        <v>940</v>
      </c>
      <c r="C60" s="57" t="s">
        <v>49</v>
      </c>
      <c r="D60" s="57">
        <v>8</v>
      </c>
      <c r="E60" s="57">
        <v>7439</v>
      </c>
      <c r="H60" s="57" t="s">
        <v>63</v>
      </c>
      <c r="I60" s="57">
        <v>960</v>
      </c>
      <c r="J60" s="57" t="s">
        <v>62</v>
      </c>
      <c r="K60" s="57">
        <v>3</v>
      </c>
      <c r="L60" s="57">
        <v>2850</v>
      </c>
      <c r="O60" s="57" t="s">
        <v>60</v>
      </c>
      <c r="P60" s="57">
        <v>940</v>
      </c>
      <c r="Q60" s="57" t="s">
        <v>49</v>
      </c>
      <c r="R60" s="57">
        <v>6</v>
      </c>
      <c r="S60" s="57">
        <v>5606</v>
      </c>
      <c r="V60" s="57" t="s">
        <v>60</v>
      </c>
      <c r="W60" s="57">
        <v>2080</v>
      </c>
      <c r="X60" s="57" t="s">
        <v>62</v>
      </c>
      <c r="Y60" s="57">
        <v>1</v>
      </c>
      <c r="Z60" s="57">
        <v>2074</v>
      </c>
    </row>
    <row r="61" spans="1:26" x14ac:dyDescent="0.2">
      <c r="A61" s="57" t="s">
        <v>63</v>
      </c>
      <c r="B61" s="57">
        <v>960</v>
      </c>
      <c r="C61" s="57" t="s">
        <v>49</v>
      </c>
      <c r="D61" s="57">
        <v>8</v>
      </c>
      <c r="E61" s="57">
        <v>7598</v>
      </c>
      <c r="H61" s="57" t="s">
        <v>63</v>
      </c>
      <c r="I61" s="57">
        <v>1000</v>
      </c>
      <c r="J61" s="57" t="s">
        <v>62</v>
      </c>
      <c r="K61" s="57">
        <v>1</v>
      </c>
      <c r="L61" s="57">
        <v>982</v>
      </c>
      <c r="O61" s="57" t="s">
        <v>60</v>
      </c>
      <c r="P61" s="57">
        <v>960</v>
      </c>
      <c r="Q61" s="57" t="s">
        <v>49</v>
      </c>
      <c r="R61" s="57">
        <v>5</v>
      </c>
      <c r="S61" s="57">
        <v>4754</v>
      </c>
      <c r="V61" s="57" t="s">
        <v>60</v>
      </c>
      <c r="W61" s="57">
        <v>2260</v>
      </c>
      <c r="X61" s="57" t="s">
        <v>62</v>
      </c>
      <c r="Y61" s="57">
        <v>1</v>
      </c>
      <c r="Z61" s="57">
        <v>2243</v>
      </c>
    </row>
    <row r="62" spans="1:26" x14ac:dyDescent="0.2">
      <c r="A62" s="57" t="s">
        <v>63</v>
      </c>
      <c r="B62" s="57">
        <v>980</v>
      </c>
      <c r="C62" s="57" t="s">
        <v>49</v>
      </c>
      <c r="D62" s="57">
        <v>10</v>
      </c>
      <c r="E62" s="57">
        <v>9667</v>
      </c>
      <c r="H62" s="57" t="s">
        <v>63</v>
      </c>
      <c r="I62" s="57">
        <v>1080</v>
      </c>
      <c r="J62" s="57" t="s">
        <v>62</v>
      </c>
      <c r="K62" s="57">
        <v>2</v>
      </c>
      <c r="L62" s="57">
        <v>2129</v>
      </c>
      <c r="O62" s="57" t="s">
        <v>60</v>
      </c>
      <c r="P62" s="57">
        <v>980</v>
      </c>
      <c r="Q62" s="57" t="s">
        <v>49</v>
      </c>
      <c r="R62" s="57">
        <v>4</v>
      </c>
      <c r="S62" s="57">
        <v>3892</v>
      </c>
      <c r="V62" s="57" t="s">
        <v>60</v>
      </c>
      <c r="W62" s="57">
        <v>2300</v>
      </c>
      <c r="X62" s="57" t="s">
        <v>62</v>
      </c>
      <c r="Y62" s="57">
        <v>2</v>
      </c>
      <c r="Z62" s="57">
        <v>4584</v>
      </c>
    </row>
    <row r="63" spans="1:26" x14ac:dyDescent="0.2">
      <c r="A63" s="57" t="s">
        <v>63</v>
      </c>
      <c r="B63" s="57">
        <v>1000</v>
      </c>
      <c r="C63" s="57" t="s">
        <v>49</v>
      </c>
      <c r="D63" s="57">
        <v>6</v>
      </c>
      <c r="E63" s="57">
        <v>5936</v>
      </c>
      <c r="H63" s="57" t="s">
        <v>63</v>
      </c>
      <c r="I63" s="57">
        <v>1140</v>
      </c>
      <c r="J63" s="57" t="s">
        <v>62</v>
      </c>
      <c r="K63" s="57">
        <v>1</v>
      </c>
      <c r="L63" s="57">
        <v>1125</v>
      </c>
      <c r="O63" s="57" t="s">
        <v>60</v>
      </c>
      <c r="P63" s="57">
        <v>1000</v>
      </c>
      <c r="Q63" s="57" t="s">
        <v>49</v>
      </c>
      <c r="R63" s="57">
        <v>3</v>
      </c>
      <c r="S63" s="57">
        <v>2976</v>
      </c>
    </row>
    <row r="64" spans="1:26" x14ac:dyDescent="0.2">
      <c r="A64" s="57" t="s">
        <v>63</v>
      </c>
      <c r="B64" s="57">
        <v>1020</v>
      </c>
      <c r="C64" s="57" t="s">
        <v>49</v>
      </c>
      <c r="D64" s="57">
        <v>9</v>
      </c>
      <c r="E64" s="57">
        <v>8091</v>
      </c>
      <c r="H64" s="57" t="s">
        <v>63</v>
      </c>
      <c r="I64" s="57">
        <v>1160</v>
      </c>
      <c r="J64" s="57" t="s">
        <v>62</v>
      </c>
      <c r="K64" s="57">
        <v>1</v>
      </c>
      <c r="L64" s="57">
        <v>1147</v>
      </c>
      <c r="O64" s="57" t="s">
        <v>60</v>
      </c>
      <c r="P64" s="57">
        <v>1020</v>
      </c>
      <c r="Q64" s="57" t="s">
        <v>49</v>
      </c>
      <c r="R64" s="57">
        <v>3</v>
      </c>
      <c r="S64" s="57">
        <v>3045</v>
      </c>
    </row>
    <row r="65" spans="1:19" x14ac:dyDescent="0.2">
      <c r="A65" s="57" t="s">
        <v>63</v>
      </c>
      <c r="B65" s="57">
        <v>1040</v>
      </c>
      <c r="C65" s="57" t="s">
        <v>49</v>
      </c>
      <c r="D65" s="57">
        <v>3</v>
      </c>
      <c r="E65" s="57">
        <v>3095</v>
      </c>
      <c r="H65" s="57" t="s">
        <v>63</v>
      </c>
      <c r="I65" s="57">
        <v>1180</v>
      </c>
      <c r="J65" s="57" t="s">
        <v>62</v>
      </c>
      <c r="K65" s="57">
        <v>1</v>
      </c>
      <c r="L65" s="57">
        <v>1162</v>
      </c>
      <c r="O65" s="57" t="s">
        <v>60</v>
      </c>
      <c r="P65" s="57">
        <v>1040</v>
      </c>
      <c r="Q65" s="57" t="s">
        <v>49</v>
      </c>
      <c r="R65" s="57">
        <v>4</v>
      </c>
      <c r="S65" s="57">
        <v>4128</v>
      </c>
    </row>
    <row r="66" spans="1:19" x14ac:dyDescent="0.2">
      <c r="A66" s="57" t="s">
        <v>63</v>
      </c>
      <c r="B66" s="57">
        <v>1060</v>
      </c>
      <c r="C66" s="57" t="s">
        <v>49</v>
      </c>
      <c r="D66" s="57">
        <v>3</v>
      </c>
      <c r="E66" s="57">
        <v>3150</v>
      </c>
      <c r="H66" s="57" t="s">
        <v>63</v>
      </c>
      <c r="I66" s="57">
        <v>1400</v>
      </c>
      <c r="J66" s="57" t="s">
        <v>62</v>
      </c>
      <c r="K66" s="57">
        <v>1</v>
      </c>
      <c r="L66" s="57">
        <v>1382</v>
      </c>
      <c r="O66" s="57" t="s">
        <v>60</v>
      </c>
      <c r="P66" s="57">
        <v>1060</v>
      </c>
      <c r="Q66" s="57" t="s">
        <v>49</v>
      </c>
      <c r="R66" s="57">
        <v>1</v>
      </c>
      <c r="S66" s="57">
        <v>1042</v>
      </c>
    </row>
    <row r="67" spans="1:19" x14ac:dyDescent="0.2">
      <c r="A67" s="57" t="s">
        <v>63</v>
      </c>
      <c r="B67" s="57">
        <v>1080</v>
      </c>
      <c r="C67" s="57" t="s">
        <v>49</v>
      </c>
      <c r="D67" s="57">
        <v>3</v>
      </c>
      <c r="E67" s="57">
        <v>3200</v>
      </c>
      <c r="H67" s="57" t="s">
        <v>63</v>
      </c>
      <c r="I67" s="57">
        <v>1580</v>
      </c>
      <c r="J67" s="57" t="s">
        <v>62</v>
      </c>
      <c r="K67" s="57">
        <v>1</v>
      </c>
      <c r="L67" s="57">
        <v>1577</v>
      </c>
      <c r="O67" s="57" t="s">
        <v>60</v>
      </c>
      <c r="P67" s="57">
        <v>1080</v>
      </c>
      <c r="Q67" s="57" t="s">
        <v>49</v>
      </c>
      <c r="R67" s="57">
        <v>6</v>
      </c>
      <c r="S67" s="57">
        <v>5357</v>
      </c>
    </row>
    <row r="68" spans="1:19" x14ac:dyDescent="0.2">
      <c r="A68" s="57" t="s">
        <v>63</v>
      </c>
      <c r="B68" s="57">
        <v>1100</v>
      </c>
      <c r="C68" s="57" t="s">
        <v>49</v>
      </c>
      <c r="D68" s="57">
        <v>4</v>
      </c>
      <c r="E68" s="57">
        <v>4383</v>
      </c>
      <c r="H68" s="57" t="s">
        <v>63</v>
      </c>
      <c r="I68" s="57">
        <v>1640</v>
      </c>
      <c r="J68" s="57" t="s">
        <v>62</v>
      </c>
      <c r="K68" s="57">
        <v>1</v>
      </c>
      <c r="L68" s="57">
        <v>1627</v>
      </c>
      <c r="O68" s="57" t="s">
        <v>60</v>
      </c>
      <c r="P68" s="57">
        <v>1100</v>
      </c>
      <c r="Q68" s="57" t="s">
        <v>49</v>
      </c>
      <c r="R68" s="57">
        <v>1</v>
      </c>
      <c r="S68" s="57">
        <v>1081</v>
      </c>
    </row>
    <row r="69" spans="1:19" x14ac:dyDescent="0.2">
      <c r="A69" s="57" t="s">
        <v>63</v>
      </c>
      <c r="B69" s="57">
        <v>1120</v>
      </c>
      <c r="C69" s="57" t="s">
        <v>49</v>
      </c>
      <c r="D69" s="57">
        <v>7</v>
      </c>
      <c r="E69" s="57">
        <v>6675</v>
      </c>
      <c r="H69" s="57" t="s">
        <v>63</v>
      </c>
      <c r="I69" s="57">
        <v>1680</v>
      </c>
      <c r="J69" s="57" t="s">
        <v>62</v>
      </c>
      <c r="K69" s="57">
        <v>1</v>
      </c>
      <c r="L69" s="57">
        <v>1667</v>
      </c>
      <c r="O69" s="57" t="s">
        <v>60</v>
      </c>
      <c r="P69" s="57">
        <v>1120</v>
      </c>
      <c r="Q69" s="57" t="s">
        <v>49</v>
      </c>
      <c r="R69" s="57">
        <v>6</v>
      </c>
      <c r="S69" s="57">
        <v>6685</v>
      </c>
    </row>
    <row r="70" spans="1:19" x14ac:dyDescent="0.2">
      <c r="A70" s="57" t="s">
        <v>63</v>
      </c>
      <c r="B70" s="57">
        <v>1140</v>
      </c>
      <c r="C70" s="57" t="s">
        <v>49</v>
      </c>
      <c r="D70" s="57">
        <v>2</v>
      </c>
      <c r="E70" s="57">
        <v>2249</v>
      </c>
      <c r="H70" s="57" t="s">
        <v>63</v>
      </c>
      <c r="I70" s="57">
        <v>1940</v>
      </c>
      <c r="J70" s="57" t="s">
        <v>62</v>
      </c>
      <c r="K70" s="57">
        <v>1</v>
      </c>
      <c r="L70" s="57">
        <v>1937</v>
      </c>
      <c r="O70" s="57" t="s">
        <v>60</v>
      </c>
      <c r="P70" s="57">
        <v>1140</v>
      </c>
      <c r="Q70" s="57" t="s">
        <v>49</v>
      </c>
      <c r="R70" s="57">
        <v>1</v>
      </c>
      <c r="S70" s="57">
        <v>1125</v>
      </c>
    </row>
    <row r="71" spans="1:19" x14ac:dyDescent="0.2">
      <c r="A71" s="57" t="s">
        <v>63</v>
      </c>
      <c r="B71" s="57">
        <v>1160</v>
      </c>
      <c r="C71" s="57" t="s">
        <v>49</v>
      </c>
      <c r="D71" s="57">
        <v>3</v>
      </c>
      <c r="E71" s="57">
        <v>3451</v>
      </c>
      <c r="H71" s="57" t="s">
        <v>63</v>
      </c>
      <c r="I71" s="57">
        <v>2040</v>
      </c>
      <c r="J71" s="57" t="s">
        <v>62</v>
      </c>
      <c r="K71" s="57">
        <v>1</v>
      </c>
      <c r="L71" s="57">
        <v>2031</v>
      </c>
      <c r="O71" s="57" t="s">
        <v>60</v>
      </c>
      <c r="P71" s="57">
        <v>1160</v>
      </c>
      <c r="Q71" s="57" t="s">
        <v>49</v>
      </c>
      <c r="R71" s="57">
        <v>2</v>
      </c>
      <c r="S71" s="57">
        <v>2294</v>
      </c>
    </row>
    <row r="72" spans="1:19" x14ac:dyDescent="0.2">
      <c r="A72" s="57" t="s">
        <v>63</v>
      </c>
      <c r="B72" s="57">
        <v>1180</v>
      </c>
      <c r="C72" s="57" t="s">
        <v>49</v>
      </c>
      <c r="D72" s="57">
        <v>6</v>
      </c>
      <c r="E72" s="57">
        <v>6990</v>
      </c>
      <c r="H72" s="57" t="s">
        <v>63</v>
      </c>
      <c r="I72" s="57">
        <v>2120</v>
      </c>
      <c r="J72" s="57" t="s">
        <v>62</v>
      </c>
      <c r="K72" s="57">
        <v>1</v>
      </c>
      <c r="L72" s="57">
        <v>2115</v>
      </c>
      <c r="O72" s="57" t="s">
        <v>60</v>
      </c>
      <c r="P72" s="57">
        <v>1180</v>
      </c>
      <c r="Q72" s="57" t="s">
        <v>49</v>
      </c>
      <c r="R72" s="57">
        <v>3</v>
      </c>
      <c r="S72" s="57">
        <v>3497</v>
      </c>
    </row>
    <row r="73" spans="1:19" x14ac:dyDescent="0.2">
      <c r="A73" s="57" t="s">
        <v>63</v>
      </c>
      <c r="B73" s="57">
        <v>1200</v>
      </c>
      <c r="C73" s="57" t="s">
        <v>49</v>
      </c>
      <c r="D73" s="57">
        <v>2</v>
      </c>
      <c r="E73" s="57">
        <v>2384</v>
      </c>
      <c r="H73" s="57" t="s">
        <v>63</v>
      </c>
      <c r="I73" s="57">
        <v>2200</v>
      </c>
      <c r="J73" s="57" t="s">
        <v>62</v>
      </c>
      <c r="K73" s="57">
        <v>1</v>
      </c>
      <c r="L73" s="57">
        <v>2181</v>
      </c>
      <c r="O73" s="57" t="s">
        <v>60</v>
      </c>
      <c r="P73" s="57">
        <v>1200</v>
      </c>
      <c r="Q73" s="57" t="s">
        <v>49</v>
      </c>
      <c r="R73" s="57">
        <v>4</v>
      </c>
      <c r="S73" s="57">
        <v>4770</v>
      </c>
    </row>
    <row r="74" spans="1:19" x14ac:dyDescent="0.2">
      <c r="A74" s="57" t="s">
        <v>63</v>
      </c>
      <c r="B74" s="57">
        <v>1220</v>
      </c>
      <c r="C74" s="57" t="s">
        <v>49</v>
      </c>
      <c r="D74" s="57">
        <v>1</v>
      </c>
      <c r="E74" s="57">
        <v>1203</v>
      </c>
      <c r="H74" s="57" t="s">
        <v>63</v>
      </c>
      <c r="I74" s="57">
        <v>3640</v>
      </c>
      <c r="J74" s="57" t="s">
        <v>62</v>
      </c>
      <c r="K74" s="57">
        <v>1</v>
      </c>
      <c r="L74" s="57">
        <v>3633</v>
      </c>
      <c r="O74" s="57" t="s">
        <v>60</v>
      </c>
      <c r="P74" s="57">
        <v>1220</v>
      </c>
      <c r="Q74" s="57" t="s">
        <v>49</v>
      </c>
      <c r="R74" s="57">
        <v>3</v>
      </c>
      <c r="S74" s="57">
        <v>3631</v>
      </c>
    </row>
    <row r="75" spans="1:19" x14ac:dyDescent="0.2">
      <c r="A75" s="57" t="s">
        <v>63</v>
      </c>
      <c r="B75" s="57">
        <v>1260</v>
      </c>
      <c r="C75" s="57" t="s">
        <v>49</v>
      </c>
      <c r="D75" s="57">
        <v>2</v>
      </c>
      <c r="E75" s="57">
        <v>2516</v>
      </c>
      <c r="H75" s="57" t="s">
        <v>63</v>
      </c>
      <c r="I75" s="57">
        <v>2100</v>
      </c>
      <c r="J75" s="57" t="s">
        <v>62</v>
      </c>
      <c r="K75" s="57">
        <v>1</v>
      </c>
      <c r="L75" s="57">
        <v>2087</v>
      </c>
      <c r="O75" s="57" t="s">
        <v>60</v>
      </c>
      <c r="P75" s="57">
        <v>1240</v>
      </c>
      <c r="Q75" s="57" t="s">
        <v>49</v>
      </c>
      <c r="R75" s="57">
        <v>1</v>
      </c>
      <c r="S75" s="57">
        <v>1239</v>
      </c>
    </row>
    <row r="76" spans="1:19" x14ac:dyDescent="0.2">
      <c r="A76" s="57" t="s">
        <v>63</v>
      </c>
      <c r="B76" s="57">
        <v>1280</v>
      </c>
      <c r="C76" s="57" t="s">
        <v>49</v>
      </c>
      <c r="D76" s="57">
        <v>1</v>
      </c>
      <c r="E76" s="57">
        <v>1262</v>
      </c>
      <c r="H76" s="57" t="s">
        <v>63</v>
      </c>
      <c r="I76" s="57">
        <v>2920</v>
      </c>
      <c r="J76" s="57" t="s">
        <v>62</v>
      </c>
      <c r="K76" s="57">
        <v>1</v>
      </c>
      <c r="L76" s="57">
        <v>2907</v>
      </c>
      <c r="O76" s="57" t="s">
        <v>60</v>
      </c>
      <c r="P76" s="57">
        <v>1300</v>
      </c>
      <c r="Q76" s="57" t="s">
        <v>49</v>
      </c>
      <c r="R76" s="57">
        <v>2</v>
      </c>
      <c r="S76" s="57">
        <v>2574</v>
      </c>
    </row>
    <row r="77" spans="1:19" x14ac:dyDescent="0.2">
      <c r="A77" s="57" t="s">
        <v>63</v>
      </c>
      <c r="B77" s="57">
        <v>1300</v>
      </c>
      <c r="C77" s="57" t="s">
        <v>49</v>
      </c>
      <c r="D77" s="57">
        <v>3</v>
      </c>
      <c r="E77" s="57">
        <v>3882</v>
      </c>
      <c r="O77" s="57" t="s">
        <v>60</v>
      </c>
      <c r="P77" s="57">
        <v>1320</v>
      </c>
      <c r="Q77" s="57" t="s">
        <v>49</v>
      </c>
      <c r="R77" s="57">
        <v>4</v>
      </c>
      <c r="S77" s="57">
        <v>5237</v>
      </c>
    </row>
    <row r="78" spans="1:19" x14ac:dyDescent="0.2">
      <c r="A78" s="57" t="s">
        <v>63</v>
      </c>
      <c r="B78" s="57">
        <v>1320</v>
      </c>
      <c r="C78" s="57" t="s">
        <v>49</v>
      </c>
      <c r="D78" s="57">
        <v>2</v>
      </c>
      <c r="E78" s="57">
        <v>2616</v>
      </c>
      <c r="O78" s="57" t="s">
        <v>60</v>
      </c>
      <c r="P78" s="57">
        <v>1340</v>
      </c>
      <c r="Q78" s="57" t="s">
        <v>49</v>
      </c>
      <c r="R78" s="57">
        <v>1</v>
      </c>
      <c r="S78" s="57">
        <v>1321</v>
      </c>
    </row>
    <row r="79" spans="1:19" x14ac:dyDescent="0.2">
      <c r="A79" s="57" t="s">
        <v>63</v>
      </c>
      <c r="B79" s="57">
        <v>1340</v>
      </c>
      <c r="C79" s="57" t="s">
        <v>49</v>
      </c>
      <c r="D79" s="57">
        <v>1</v>
      </c>
      <c r="E79" s="57">
        <v>1333</v>
      </c>
      <c r="O79" s="57" t="s">
        <v>60</v>
      </c>
      <c r="P79" s="57">
        <v>1360</v>
      </c>
      <c r="Q79" s="57" t="s">
        <v>49</v>
      </c>
      <c r="R79" s="57">
        <v>3</v>
      </c>
      <c r="S79" s="57">
        <v>4045</v>
      </c>
    </row>
    <row r="80" spans="1:19" x14ac:dyDescent="0.2">
      <c r="A80" s="57" t="s">
        <v>63</v>
      </c>
      <c r="B80" s="57">
        <v>1360</v>
      </c>
      <c r="C80" s="57" t="s">
        <v>49</v>
      </c>
      <c r="D80" s="57">
        <v>1</v>
      </c>
      <c r="E80" s="57">
        <v>1344</v>
      </c>
      <c r="O80" s="57" t="s">
        <v>60</v>
      </c>
      <c r="P80" s="57">
        <v>1380</v>
      </c>
      <c r="Q80" s="57" t="s">
        <v>49</v>
      </c>
      <c r="R80" s="57">
        <v>1</v>
      </c>
      <c r="S80" s="57">
        <v>1378</v>
      </c>
    </row>
    <row r="81" spans="1:19" x14ac:dyDescent="0.2">
      <c r="A81" s="57" t="s">
        <v>63</v>
      </c>
      <c r="B81" s="57">
        <v>1380</v>
      </c>
      <c r="C81" s="57" t="s">
        <v>49</v>
      </c>
      <c r="D81" s="57">
        <v>2</v>
      </c>
      <c r="E81" s="57">
        <v>2733</v>
      </c>
      <c r="O81" s="57" t="s">
        <v>60</v>
      </c>
      <c r="P81" s="57">
        <v>1400</v>
      </c>
      <c r="Q81" s="57" t="s">
        <v>49</v>
      </c>
      <c r="R81" s="57">
        <v>1</v>
      </c>
      <c r="S81" s="57">
        <v>1381</v>
      </c>
    </row>
    <row r="82" spans="1:19" x14ac:dyDescent="0.2">
      <c r="A82" s="57" t="s">
        <v>63</v>
      </c>
      <c r="B82" s="57">
        <v>1400</v>
      </c>
      <c r="C82" s="57" t="s">
        <v>49</v>
      </c>
      <c r="D82" s="57">
        <v>2</v>
      </c>
      <c r="E82" s="57">
        <v>1387</v>
      </c>
      <c r="O82" s="57" t="s">
        <v>60</v>
      </c>
      <c r="P82" s="57">
        <v>1420</v>
      </c>
      <c r="Q82" s="57" t="s">
        <v>49</v>
      </c>
      <c r="R82" s="57">
        <v>1</v>
      </c>
      <c r="S82" s="57">
        <v>1420</v>
      </c>
    </row>
    <row r="83" spans="1:19" x14ac:dyDescent="0.2">
      <c r="A83" s="57" t="s">
        <v>63</v>
      </c>
      <c r="B83" s="57">
        <v>1420</v>
      </c>
      <c r="C83" s="57" t="s">
        <v>49</v>
      </c>
      <c r="D83" s="57">
        <v>2</v>
      </c>
      <c r="E83" s="57">
        <v>2818</v>
      </c>
      <c r="O83" s="57" t="s">
        <v>60</v>
      </c>
      <c r="P83" s="57">
        <v>1440</v>
      </c>
      <c r="Q83" s="57" t="s">
        <v>49</v>
      </c>
      <c r="R83" s="57">
        <v>1</v>
      </c>
      <c r="S83" s="57">
        <v>1429</v>
      </c>
    </row>
    <row r="84" spans="1:19" x14ac:dyDescent="0.2">
      <c r="A84" s="57" t="s">
        <v>63</v>
      </c>
      <c r="B84" s="57">
        <v>1440</v>
      </c>
      <c r="C84" s="57" t="s">
        <v>49</v>
      </c>
      <c r="D84" s="57">
        <v>2</v>
      </c>
      <c r="E84" s="57">
        <v>2862</v>
      </c>
      <c r="O84" s="57" t="s">
        <v>60</v>
      </c>
      <c r="P84" s="57">
        <v>1460</v>
      </c>
      <c r="Q84" s="57" t="s">
        <v>49</v>
      </c>
      <c r="R84" s="57">
        <v>1</v>
      </c>
      <c r="S84" s="57">
        <v>1446</v>
      </c>
    </row>
    <row r="85" spans="1:19" x14ac:dyDescent="0.2">
      <c r="A85" s="57" t="s">
        <v>63</v>
      </c>
      <c r="B85" s="57">
        <v>1500</v>
      </c>
      <c r="C85" s="57" t="s">
        <v>49</v>
      </c>
      <c r="D85" s="57">
        <v>2</v>
      </c>
      <c r="E85" s="57">
        <v>2974</v>
      </c>
      <c r="O85" s="57" t="s">
        <v>60</v>
      </c>
      <c r="P85" s="57">
        <v>1520</v>
      </c>
      <c r="Q85" s="57" t="s">
        <v>49</v>
      </c>
      <c r="R85" s="57">
        <v>1</v>
      </c>
      <c r="S85" s="57">
        <v>1518</v>
      </c>
    </row>
    <row r="86" spans="1:19" x14ac:dyDescent="0.2">
      <c r="A86" s="57" t="s">
        <v>63</v>
      </c>
      <c r="B86" s="57">
        <v>1520</v>
      </c>
      <c r="C86" s="57" t="s">
        <v>49</v>
      </c>
      <c r="D86" s="57">
        <v>1</v>
      </c>
      <c r="E86" s="57">
        <v>1513</v>
      </c>
      <c r="O86" s="57" t="s">
        <v>60</v>
      </c>
      <c r="P86" s="57">
        <v>1560</v>
      </c>
      <c r="Q86" s="57" t="s">
        <v>49</v>
      </c>
      <c r="R86" s="57">
        <v>2</v>
      </c>
      <c r="S86" s="57">
        <v>3090</v>
      </c>
    </row>
    <row r="87" spans="1:19" x14ac:dyDescent="0.2">
      <c r="A87" s="57" t="s">
        <v>63</v>
      </c>
      <c r="B87" s="57">
        <v>1540</v>
      </c>
      <c r="C87" s="57" t="s">
        <v>49</v>
      </c>
      <c r="D87" s="57">
        <v>5</v>
      </c>
      <c r="E87" s="57">
        <v>6131</v>
      </c>
      <c r="O87" s="57" t="s">
        <v>60</v>
      </c>
      <c r="P87" s="57">
        <v>1620</v>
      </c>
      <c r="Q87" s="57" t="s">
        <v>49</v>
      </c>
      <c r="R87" s="57">
        <v>1</v>
      </c>
      <c r="S87" s="57">
        <v>1616</v>
      </c>
    </row>
    <row r="88" spans="1:19" x14ac:dyDescent="0.2">
      <c r="A88" s="57" t="s">
        <v>63</v>
      </c>
      <c r="B88" s="57">
        <v>1560</v>
      </c>
      <c r="C88" s="57" t="s">
        <v>49</v>
      </c>
      <c r="D88" s="57">
        <v>2</v>
      </c>
      <c r="E88" s="57">
        <v>3115</v>
      </c>
      <c r="O88" s="57" t="s">
        <v>60</v>
      </c>
      <c r="P88" s="57">
        <v>1660</v>
      </c>
      <c r="Q88" s="57" t="s">
        <v>49</v>
      </c>
      <c r="R88" s="57">
        <v>1</v>
      </c>
      <c r="S88" s="57">
        <v>1658</v>
      </c>
    </row>
    <row r="89" spans="1:19" x14ac:dyDescent="0.2">
      <c r="A89" s="57" t="s">
        <v>63</v>
      </c>
      <c r="B89" s="57">
        <v>1600</v>
      </c>
      <c r="C89" s="57" t="s">
        <v>49</v>
      </c>
      <c r="D89" s="57">
        <v>1</v>
      </c>
      <c r="E89" s="57">
        <v>1591</v>
      </c>
      <c r="O89" s="57" t="s">
        <v>60</v>
      </c>
      <c r="P89" s="57">
        <v>1820</v>
      </c>
      <c r="Q89" s="57" t="s">
        <v>49</v>
      </c>
      <c r="R89" s="57">
        <v>1</v>
      </c>
      <c r="S89" s="57">
        <v>1810</v>
      </c>
    </row>
    <row r="90" spans="1:19" x14ac:dyDescent="0.2">
      <c r="A90" s="57" t="s">
        <v>63</v>
      </c>
      <c r="B90" s="57">
        <v>1620</v>
      </c>
      <c r="C90" s="57" t="s">
        <v>49</v>
      </c>
      <c r="D90" s="57">
        <v>2</v>
      </c>
      <c r="E90" s="57">
        <v>3217</v>
      </c>
      <c r="O90" s="57" t="s">
        <v>60</v>
      </c>
      <c r="P90" s="57">
        <v>1840</v>
      </c>
      <c r="Q90" s="57" t="s">
        <v>49</v>
      </c>
      <c r="R90" s="57">
        <v>1</v>
      </c>
      <c r="S90" s="57">
        <v>1827</v>
      </c>
    </row>
    <row r="91" spans="1:19" x14ac:dyDescent="0.2">
      <c r="A91" s="57" t="s">
        <v>63</v>
      </c>
      <c r="B91" s="57">
        <v>1640</v>
      </c>
      <c r="C91" s="57" t="s">
        <v>49</v>
      </c>
      <c r="D91" s="57">
        <v>1</v>
      </c>
      <c r="E91" s="57">
        <v>1631</v>
      </c>
      <c r="O91" s="57" t="s">
        <v>60</v>
      </c>
      <c r="P91" s="57">
        <v>1880</v>
      </c>
      <c r="Q91" s="57" t="s">
        <v>49</v>
      </c>
      <c r="R91" s="57">
        <v>3</v>
      </c>
      <c r="S91" s="57">
        <v>5603</v>
      </c>
    </row>
    <row r="92" spans="1:19" x14ac:dyDescent="0.2">
      <c r="A92" s="57" t="s">
        <v>63</v>
      </c>
      <c r="B92" s="57">
        <v>1660</v>
      </c>
      <c r="C92" s="57" t="s">
        <v>49</v>
      </c>
      <c r="D92" s="57">
        <v>1</v>
      </c>
      <c r="E92" s="57">
        <v>1653</v>
      </c>
      <c r="O92" s="57" t="s">
        <v>60</v>
      </c>
      <c r="P92" s="57">
        <v>1940</v>
      </c>
      <c r="Q92" s="57" t="s">
        <v>49</v>
      </c>
      <c r="R92" s="57">
        <v>1</v>
      </c>
      <c r="S92" s="57">
        <v>1940</v>
      </c>
    </row>
    <row r="93" spans="1:19" x14ac:dyDescent="0.2">
      <c r="A93" s="57" t="s">
        <v>63</v>
      </c>
      <c r="B93" s="57">
        <v>1680</v>
      </c>
      <c r="C93" s="57" t="s">
        <v>49</v>
      </c>
      <c r="D93" s="57">
        <v>1</v>
      </c>
      <c r="E93" s="57">
        <v>1679</v>
      </c>
      <c r="O93" s="57" t="s">
        <v>60</v>
      </c>
      <c r="P93" s="57">
        <v>2040</v>
      </c>
      <c r="Q93" s="57" t="s">
        <v>49</v>
      </c>
      <c r="R93" s="57">
        <v>1</v>
      </c>
      <c r="S93" s="57">
        <v>2022</v>
      </c>
    </row>
    <row r="94" spans="1:19" x14ac:dyDescent="0.2">
      <c r="A94" s="57" t="s">
        <v>63</v>
      </c>
      <c r="B94" s="57">
        <v>1700</v>
      </c>
      <c r="C94" s="57" t="s">
        <v>49</v>
      </c>
      <c r="D94" s="57">
        <v>1</v>
      </c>
      <c r="E94" s="57">
        <v>1691</v>
      </c>
      <c r="O94" s="57" t="s">
        <v>60</v>
      </c>
      <c r="P94" s="57">
        <v>2060</v>
      </c>
      <c r="Q94" s="57" t="s">
        <v>49</v>
      </c>
      <c r="R94" s="57">
        <v>1</v>
      </c>
      <c r="S94" s="57">
        <v>2052</v>
      </c>
    </row>
    <row r="95" spans="1:19" x14ac:dyDescent="0.2">
      <c r="A95" s="57" t="s">
        <v>63</v>
      </c>
      <c r="B95" s="57">
        <v>1760</v>
      </c>
      <c r="C95" s="57" t="s">
        <v>49</v>
      </c>
      <c r="D95" s="57">
        <v>1</v>
      </c>
      <c r="E95" s="57">
        <v>1749</v>
      </c>
      <c r="O95" s="57" t="s">
        <v>60</v>
      </c>
      <c r="P95" s="57">
        <v>2100</v>
      </c>
      <c r="Q95" s="57" t="s">
        <v>49</v>
      </c>
      <c r="R95" s="57">
        <v>2</v>
      </c>
      <c r="S95" s="57">
        <v>4167</v>
      </c>
    </row>
    <row r="96" spans="1:19" x14ac:dyDescent="0.2">
      <c r="A96" s="57" t="s">
        <v>63</v>
      </c>
      <c r="B96" s="57">
        <v>2060</v>
      </c>
      <c r="C96" s="57" t="s">
        <v>49</v>
      </c>
      <c r="D96" s="57">
        <v>2</v>
      </c>
      <c r="E96" s="57">
        <v>4102</v>
      </c>
      <c r="O96" s="57" t="s">
        <v>60</v>
      </c>
      <c r="P96" s="57">
        <v>2220</v>
      </c>
      <c r="Q96" s="57" t="s">
        <v>49</v>
      </c>
      <c r="R96" s="57">
        <v>1</v>
      </c>
      <c r="S96" s="57">
        <v>2201</v>
      </c>
    </row>
    <row r="97" spans="1:19" x14ac:dyDescent="0.2">
      <c r="A97" s="57" t="s">
        <v>63</v>
      </c>
      <c r="B97" s="57">
        <v>2140</v>
      </c>
      <c r="C97" s="57" t="s">
        <v>49</v>
      </c>
      <c r="D97" s="57">
        <v>1</v>
      </c>
      <c r="E97" s="57">
        <v>2137</v>
      </c>
      <c r="O97" s="57" t="s">
        <v>60</v>
      </c>
      <c r="P97" s="57">
        <v>2240</v>
      </c>
      <c r="Q97" s="57" t="s">
        <v>49</v>
      </c>
      <c r="R97" s="57">
        <v>3</v>
      </c>
      <c r="S97" s="57">
        <v>6679</v>
      </c>
    </row>
    <row r="98" spans="1:19" x14ac:dyDescent="0.2">
      <c r="A98" s="57" t="s">
        <v>63</v>
      </c>
      <c r="B98" s="57">
        <v>2380</v>
      </c>
      <c r="C98" s="57" t="s">
        <v>49</v>
      </c>
      <c r="D98" s="57">
        <v>1</v>
      </c>
      <c r="E98" s="57">
        <v>2371</v>
      </c>
      <c r="O98" s="57" t="s">
        <v>60</v>
      </c>
      <c r="P98" s="57">
        <v>2260</v>
      </c>
      <c r="Q98" s="57" t="s">
        <v>49</v>
      </c>
      <c r="R98" s="57">
        <v>1</v>
      </c>
      <c r="S98" s="57">
        <v>2255</v>
      </c>
    </row>
    <row r="99" spans="1:19" x14ac:dyDescent="0.2">
      <c r="A99" s="57" t="s">
        <v>63</v>
      </c>
      <c r="B99" s="57">
        <v>3160</v>
      </c>
      <c r="C99" s="57" t="s">
        <v>49</v>
      </c>
      <c r="D99" s="57">
        <v>1</v>
      </c>
      <c r="E99" s="57">
        <v>3147</v>
      </c>
      <c r="O99" s="57" t="s">
        <v>60</v>
      </c>
      <c r="P99" s="57">
        <v>2280</v>
      </c>
      <c r="Q99" s="57" t="s">
        <v>49</v>
      </c>
      <c r="R99" s="57">
        <v>1</v>
      </c>
      <c r="S99" s="57">
        <v>2277</v>
      </c>
    </row>
    <row r="100" spans="1:19" x14ac:dyDescent="0.2">
      <c r="A100" s="57" t="s">
        <v>63</v>
      </c>
      <c r="B100" s="57">
        <v>3340</v>
      </c>
      <c r="C100" s="57" t="s">
        <v>49</v>
      </c>
      <c r="D100" s="57">
        <v>1</v>
      </c>
      <c r="E100" s="57">
        <v>3335</v>
      </c>
      <c r="O100" s="57" t="s">
        <v>60</v>
      </c>
      <c r="P100" s="57">
        <v>2420</v>
      </c>
      <c r="Q100" s="57" t="s">
        <v>49</v>
      </c>
      <c r="R100" s="57">
        <v>1</v>
      </c>
      <c r="S100" s="57">
        <v>2407</v>
      </c>
    </row>
    <row r="101" spans="1:19" x14ac:dyDescent="0.2">
      <c r="A101" s="57" t="s">
        <v>63</v>
      </c>
      <c r="B101" s="57">
        <v>4120</v>
      </c>
      <c r="C101" s="57" t="s">
        <v>49</v>
      </c>
      <c r="D101" s="57">
        <v>1</v>
      </c>
      <c r="E101" s="57">
        <v>4102</v>
      </c>
      <c r="O101" s="57" t="s">
        <v>60</v>
      </c>
      <c r="P101" s="57">
        <v>2560</v>
      </c>
      <c r="Q101" s="57" t="s">
        <v>49</v>
      </c>
      <c r="R101" s="57">
        <v>1</v>
      </c>
      <c r="S101" s="57">
        <v>2550</v>
      </c>
    </row>
    <row r="102" spans="1:19" x14ac:dyDescent="0.2">
      <c r="A102" s="57" t="s">
        <v>63</v>
      </c>
      <c r="B102" s="57">
        <v>4200</v>
      </c>
      <c r="C102" s="57" t="s">
        <v>49</v>
      </c>
      <c r="D102" s="57">
        <v>1</v>
      </c>
      <c r="E102" s="57">
        <v>4190</v>
      </c>
      <c r="O102" s="57" t="s">
        <v>60</v>
      </c>
      <c r="P102" s="57">
        <v>2700</v>
      </c>
      <c r="Q102" s="57" t="s">
        <v>49</v>
      </c>
      <c r="R102" s="57">
        <v>1</v>
      </c>
      <c r="S102" s="57">
        <v>2694</v>
      </c>
    </row>
    <row r="103" spans="1:19" x14ac:dyDescent="0.2">
      <c r="A103" s="57" t="s">
        <v>63</v>
      </c>
      <c r="B103" s="57">
        <v>3800</v>
      </c>
      <c r="C103" s="57" t="s">
        <v>49</v>
      </c>
      <c r="D103" s="57">
        <v>1</v>
      </c>
      <c r="E103" s="57">
        <v>3799</v>
      </c>
      <c r="O103" s="57" t="s">
        <v>60</v>
      </c>
      <c r="P103" s="57">
        <v>3000</v>
      </c>
      <c r="Q103" s="57" t="s">
        <v>49</v>
      </c>
      <c r="R103" s="57">
        <v>1</v>
      </c>
      <c r="S103" s="57">
        <v>2982</v>
      </c>
    </row>
    <row r="104" spans="1:19" x14ac:dyDescent="0.2">
      <c r="A104" s="57" t="s">
        <v>63</v>
      </c>
      <c r="B104" s="57">
        <v>3920</v>
      </c>
      <c r="C104" s="57" t="s">
        <v>49</v>
      </c>
      <c r="D104" s="57">
        <v>1</v>
      </c>
      <c r="E104" s="57">
        <v>3910</v>
      </c>
      <c r="O104" s="57" t="s">
        <v>60</v>
      </c>
      <c r="P104" s="57">
        <v>3060</v>
      </c>
      <c r="Q104" s="57" t="s">
        <v>49</v>
      </c>
      <c r="R104" s="57">
        <v>1</v>
      </c>
      <c r="S104" s="57">
        <v>3055</v>
      </c>
    </row>
    <row r="105" spans="1:19" x14ac:dyDescent="0.2">
      <c r="O105" s="57" t="s">
        <v>60</v>
      </c>
      <c r="P105" s="57">
        <v>3800</v>
      </c>
      <c r="Q105" s="57" t="s">
        <v>49</v>
      </c>
      <c r="R105" s="57">
        <v>2</v>
      </c>
      <c r="S105" s="57">
        <v>7585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7E4D-6FA6-4363-AAC7-A0B2D43E25DF}">
  <dimension ref="A1:N948"/>
  <sheetViews>
    <sheetView topLeftCell="B1" workbookViewId="0">
      <selection activeCell="M14" sqref="M14"/>
    </sheetView>
  </sheetViews>
  <sheetFormatPr defaultColWidth="9.140625" defaultRowHeight="12.75" x14ac:dyDescent="0.2"/>
  <cols>
    <col min="1" max="1" width="18.85546875" style="57" bestFit="1" customWidth="1"/>
    <col min="2" max="2" width="15" style="57" bestFit="1" customWidth="1"/>
    <col min="3" max="3" width="11.5703125" style="57" bestFit="1" customWidth="1"/>
    <col min="4" max="4" width="8.7109375" style="57" bestFit="1" customWidth="1"/>
    <col min="5" max="5" width="11" style="57" customWidth="1"/>
    <col min="6" max="6" width="12.140625" style="57" bestFit="1" customWidth="1"/>
    <col min="7" max="8" width="9.140625" style="57"/>
    <col min="9" max="9" width="23.140625" style="57" bestFit="1" customWidth="1"/>
    <col min="10" max="10" width="15" style="57" bestFit="1" customWidth="1"/>
    <col min="11" max="11" width="11.5703125" style="57" bestFit="1" customWidth="1"/>
    <col min="12" max="12" width="10.28515625" style="57" bestFit="1" customWidth="1"/>
    <col min="13" max="13" width="11.140625" style="57" customWidth="1"/>
    <col min="14" max="14" width="12.140625" style="57" bestFit="1" customWidth="1"/>
    <col min="15" max="16384" width="9.140625" style="57"/>
  </cols>
  <sheetData>
    <row r="1" spans="1:14" ht="38.25" x14ac:dyDescent="0.2">
      <c r="A1" s="55" t="s">
        <v>72</v>
      </c>
      <c r="B1" s="55"/>
      <c r="C1" s="55"/>
      <c r="D1" s="55"/>
      <c r="E1" s="75" t="s">
        <v>78</v>
      </c>
      <c r="F1" s="76">
        <f>SUM(F4:F948)/SUM(E4:E948)</f>
        <v>617.07864746037251</v>
      </c>
      <c r="G1" s="55"/>
      <c r="H1" s="55"/>
      <c r="I1" s="55" t="s">
        <v>73</v>
      </c>
      <c r="M1" s="75" t="s">
        <v>78</v>
      </c>
      <c r="N1" s="76">
        <f>SUM(N4:N616)/SUM(M4:M616)</f>
        <v>164.1130526725841</v>
      </c>
    </row>
    <row r="3" spans="1:14" s="56" customFormat="1" ht="25.5" x14ac:dyDescent="0.2">
      <c r="A3" s="56" t="s">
        <v>54</v>
      </c>
      <c r="B3" s="56" t="s">
        <v>56</v>
      </c>
      <c r="C3" s="56" t="s">
        <v>0</v>
      </c>
      <c r="D3" s="56" t="s">
        <v>57</v>
      </c>
      <c r="E3" s="56" t="s">
        <v>58</v>
      </c>
      <c r="F3" s="56" t="s">
        <v>59</v>
      </c>
      <c r="I3" s="56" t="s">
        <v>54</v>
      </c>
      <c r="J3" s="56" t="s">
        <v>56</v>
      </c>
      <c r="K3" s="56" t="s">
        <v>0</v>
      </c>
      <c r="L3" s="56" t="s">
        <v>57</v>
      </c>
      <c r="M3" s="56" t="s">
        <v>58</v>
      </c>
      <c r="N3" s="56" t="s">
        <v>59</v>
      </c>
    </row>
    <row r="4" spans="1:14" x14ac:dyDescent="0.2">
      <c r="A4" s="57" t="s">
        <v>63</v>
      </c>
      <c r="B4" s="57" t="s">
        <v>61</v>
      </c>
      <c r="C4" s="58">
        <v>0</v>
      </c>
      <c r="D4" s="57" t="s">
        <v>49</v>
      </c>
      <c r="E4" s="58">
        <v>4484</v>
      </c>
      <c r="F4" s="58">
        <v>0</v>
      </c>
      <c r="I4" s="57" t="s">
        <v>63</v>
      </c>
      <c r="J4" s="57" t="s">
        <v>61</v>
      </c>
      <c r="K4" s="57">
        <v>0</v>
      </c>
      <c r="L4" s="57" t="s">
        <v>62</v>
      </c>
      <c r="M4" s="58">
        <v>40253</v>
      </c>
      <c r="N4" s="58">
        <v>0</v>
      </c>
    </row>
    <row r="5" spans="1:14" x14ac:dyDescent="0.2">
      <c r="A5" s="57" t="s">
        <v>63</v>
      </c>
      <c r="B5" s="57" t="s">
        <v>61</v>
      </c>
      <c r="C5" s="58">
        <v>2</v>
      </c>
      <c r="D5" s="57" t="s">
        <v>49</v>
      </c>
      <c r="E5" s="58">
        <v>1009</v>
      </c>
      <c r="F5" s="58">
        <v>1396</v>
      </c>
      <c r="I5" s="57" t="s">
        <v>63</v>
      </c>
      <c r="J5" s="57" t="s">
        <v>61</v>
      </c>
      <c r="K5" s="57">
        <v>2</v>
      </c>
      <c r="L5" s="57" t="s">
        <v>62</v>
      </c>
      <c r="M5" s="58">
        <v>7929</v>
      </c>
      <c r="N5" s="58">
        <v>10699</v>
      </c>
    </row>
    <row r="6" spans="1:14" x14ac:dyDescent="0.2">
      <c r="A6" s="57" t="s">
        <v>63</v>
      </c>
      <c r="B6" s="57" t="s">
        <v>61</v>
      </c>
      <c r="C6" s="58">
        <v>4</v>
      </c>
      <c r="D6" s="57" t="s">
        <v>49</v>
      </c>
      <c r="E6" s="58">
        <v>588</v>
      </c>
      <c r="F6" s="58">
        <v>1975</v>
      </c>
      <c r="I6" s="57" t="s">
        <v>63</v>
      </c>
      <c r="J6" s="57" t="s">
        <v>61</v>
      </c>
      <c r="K6" s="57">
        <v>4</v>
      </c>
      <c r="L6" s="57" t="s">
        <v>62</v>
      </c>
      <c r="M6" s="58">
        <v>5268</v>
      </c>
      <c r="N6" s="58">
        <v>18231</v>
      </c>
    </row>
    <row r="7" spans="1:14" x14ac:dyDescent="0.2">
      <c r="A7" s="57" t="s">
        <v>63</v>
      </c>
      <c r="B7" s="57" t="s">
        <v>61</v>
      </c>
      <c r="C7" s="58">
        <v>6</v>
      </c>
      <c r="D7" s="57" t="s">
        <v>49</v>
      </c>
      <c r="E7" s="58">
        <v>778</v>
      </c>
      <c r="F7" s="58">
        <v>4272</v>
      </c>
      <c r="I7" s="57" t="s">
        <v>63</v>
      </c>
      <c r="J7" s="57" t="s">
        <v>61</v>
      </c>
      <c r="K7" s="57">
        <v>6</v>
      </c>
      <c r="L7" s="57" t="s">
        <v>62</v>
      </c>
      <c r="M7" s="58">
        <v>6201</v>
      </c>
      <c r="N7" s="58">
        <v>34069</v>
      </c>
    </row>
    <row r="8" spans="1:14" x14ac:dyDescent="0.2">
      <c r="A8" s="57" t="s">
        <v>63</v>
      </c>
      <c r="B8" s="57" t="s">
        <v>61</v>
      </c>
      <c r="C8" s="58">
        <v>8</v>
      </c>
      <c r="D8" s="57" t="s">
        <v>49</v>
      </c>
      <c r="E8" s="58">
        <v>750</v>
      </c>
      <c r="F8" s="58">
        <v>5616</v>
      </c>
      <c r="I8" s="57" t="s">
        <v>63</v>
      </c>
      <c r="J8" s="57" t="s">
        <v>61</v>
      </c>
      <c r="K8" s="57">
        <v>8</v>
      </c>
      <c r="L8" s="57" t="s">
        <v>62</v>
      </c>
      <c r="M8" s="58">
        <v>5173</v>
      </c>
      <c r="N8" s="58">
        <v>38601</v>
      </c>
    </row>
    <row r="9" spans="1:14" x14ac:dyDescent="0.2">
      <c r="A9" s="57" t="s">
        <v>63</v>
      </c>
      <c r="B9" s="57" t="s">
        <v>61</v>
      </c>
      <c r="C9" s="58">
        <v>10</v>
      </c>
      <c r="D9" s="57" t="s">
        <v>49</v>
      </c>
      <c r="E9" s="58">
        <v>672</v>
      </c>
      <c r="F9" s="58">
        <v>6367</v>
      </c>
      <c r="I9" s="57" t="s">
        <v>63</v>
      </c>
      <c r="J9" s="57" t="s">
        <v>61</v>
      </c>
      <c r="K9" s="57">
        <v>10</v>
      </c>
      <c r="L9" s="57" t="s">
        <v>62</v>
      </c>
      <c r="M9" s="58">
        <v>4007</v>
      </c>
      <c r="N9" s="58">
        <v>37889</v>
      </c>
    </row>
    <row r="10" spans="1:14" x14ac:dyDescent="0.2">
      <c r="A10" s="57" t="s">
        <v>63</v>
      </c>
      <c r="B10" s="57" t="s">
        <v>61</v>
      </c>
      <c r="C10" s="58">
        <v>12</v>
      </c>
      <c r="D10" s="57" t="s">
        <v>49</v>
      </c>
      <c r="E10" s="58">
        <v>503</v>
      </c>
      <c r="F10" s="58">
        <v>5783</v>
      </c>
      <c r="I10" s="57" t="s">
        <v>63</v>
      </c>
      <c r="J10" s="57" t="s">
        <v>61</v>
      </c>
      <c r="K10" s="57">
        <v>12</v>
      </c>
      <c r="L10" s="57" t="s">
        <v>62</v>
      </c>
      <c r="M10" s="58">
        <v>2985</v>
      </c>
      <c r="N10" s="58">
        <v>34388</v>
      </c>
    </row>
    <row r="11" spans="1:14" x14ac:dyDescent="0.2">
      <c r="A11" s="57" t="s">
        <v>63</v>
      </c>
      <c r="B11" s="57" t="s">
        <v>61</v>
      </c>
      <c r="C11" s="58">
        <v>14</v>
      </c>
      <c r="D11" s="57" t="s">
        <v>49</v>
      </c>
      <c r="E11" s="58">
        <v>505</v>
      </c>
      <c r="F11" s="58">
        <v>6831</v>
      </c>
      <c r="I11" s="57" t="s">
        <v>63</v>
      </c>
      <c r="J11" s="57" t="s">
        <v>61</v>
      </c>
      <c r="K11" s="57">
        <v>14</v>
      </c>
      <c r="L11" s="57" t="s">
        <v>62</v>
      </c>
      <c r="M11" s="58">
        <v>2699</v>
      </c>
      <c r="N11" s="58">
        <v>36337</v>
      </c>
    </row>
    <row r="12" spans="1:14" x14ac:dyDescent="0.2">
      <c r="A12" s="57" t="s">
        <v>63</v>
      </c>
      <c r="B12" s="57" t="s">
        <v>61</v>
      </c>
      <c r="C12" s="58">
        <v>16</v>
      </c>
      <c r="D12" s="57" t="s">
        <v>49</v>
      </c>
      <c r="E12" s="58">
        <v>528</v>
      </c>
      <c r="F12" s="58">
        <v>8182</v>
      </c>
      <c r="I12" s="57" t="s">
        <v>63</v>
      </c>
      <c r="J12" s="57" t="s">
        <v>61</v>
      </c>
      <c r="K12" s="57">
        <v>16</v>
      </c>
      <c r="L12" s="57" t="s">
        <v>62</v>
      </c>
      <c r="M12" s="58">
        <v>2528</v>
      </c>
      <c r="N12" s="58">
        <v>39189</v>
      </c>
    </row>
    <row r="13" spans="1:14" x14ac:dyDescent="0.2">
      <c r="A13" s="57" t="s">
        <v>63</v>
      </c>
      <c r="B13" s="57" t="s">
        <v>61</v>
      </c>
      <c r="C13" s="58">
        <v>18</v>
      </c>
      <c r="D13" s="57" t="s">
        <v>49</v>
      </c>
      <c r="E13" s="58">
        <v>484</v>
      </c>
      <c r="F13" s="58">
        <v>8466</v>
      </c>
      <c r="I13" s="57" t="s">
        <v>63</v>
      </c>
      <c r="J13" s="57" t="s">
        <v>61</v>
      </c>
      <c r="K13" s="57">
        <v>18</v>
      </c>
      <c r="L13" s="57" t="s">
        <v>62</v>
      </c>
      <c r="M13" s="58">
        <v>2037</v>
      </c>
      <c r="N13" s="58">
        <v>35525</v>
      </c>
    </row>
    <row r="14" spans="1:14" x14ac:dyDescent="0.2">
      <c r="A14" s="57" t="s">
        <v>63</v>
      </c>
      <c r="B14" s="57" t="s">
        <v>61</v>
      </c>
      <c r="C14" s="58">
        <v>20</v>
      </c>
      <c r="D14" s="57" t="s">
        <v>49</v>
      </c>
      <c r="E14" s="58">
        <v>409</v>
      </c>
      <c r="F14" s="58">
        <v>7973</v>
      </c>
      <c r="I14" s="57" t="s">
        <v>63</v>
      </c>
      <c r="J14" s="57" t="s">
        <v>61</v>
      </c>
      <c r="K14" s="57">
        <v>20</v>
      </c>
      <c r="L14" s="57" t="s">
        <v>62</v>
      </c>
      <c r="M14" s="58">
        <v>1939</v>
      </c>
      <c r="N14" s="58">
        <v>37726</v>
      </c>
    </row>
    <row r="15" spans="1:14" x14ac:dyDescent="0.2">
      <c r="A15" s="57" t="s">
        <v>63</v>
      </c>
      <c r="B15" s="57" t="s">
        <v>61</v>
      </c>
      <c r="C15" s="58">
        <v>22</v>
      </c>
      <c r="D15" s="57" t="s">
        <v>49</v>
      </c>
      <c r="E15" s="58">
        <v>492</v>
      </c>
      <c r="F15" s="58">
        <v>10589</v>
      </c>
      <c r="I15" s="57" t="s">
        <v>63</v>
      </c>
      <c r="J15" s="57" t="s">
        <v>61</v>
      </c>
      <c r="K15" s="57">
        <v>22</v>
      </c>
      <c r="L15" s="57" t="s">
        <v>62</v>
      </c>
      <c r="M15" s="58">
        <v>1878</v>
      </c>
      <c r="N15" s="58">
        <v>40349</v>
      </c>
    </row>
    <row r="16" spans="1:14" x14ac:dyDescent="0.2">
      <c r="A16" s="57" t="s">
        <v>63</v>
      </c>
      <c r="B16" s="57" t="s">
        <v>61</v>
      </c>
      <c r="C16" s="58">
        <v>24</v>
      </c>
      <c r="D16" s="57" t="s">
        <v>49</v>
      </c>
      <c r="E16" s="58">
        <v>437</v>
      </c>
      <c r="F16" s="58">
        <v>10258</v>
      </c>
      <c r="I16" s="57" t="s">
        <v>63</v>
      </c>
      <c r="J16" s="57" t="s">
        <v>61</v>
      </c>
      <c r="K16" s="57">
        <v>24</v>
      </c>
      <c r="L16" s="57" t="s">
        <v>62</v>
      </c>
      <c r="M16" s="58">
        <v>1655</v>
      </c>
      <c r="N16" s="58">
        <v>38855</v>
      </c>
    </row>
    <row r="17" spans="1:14" x14ac:dyDescent="0.2">
      <c r="A17" s="57" t="s">
        <v>63</v>
      </c>
      <c r="B17" s="57" t="s">
        <v>61</v>
      </c>
      <c r="C17" s="58">
        <v>26</v>
      </c>
      <c r="D17" s="57" t="s">
        <v>49</v>
      </c>
      <c r="E17" s="58">
        <v>465</v>
      </c>
      <c r="F17" s="58">
        <v>11865</v>
      </c>
      <c r="I17" s="57" t="s">
        <v>63</v>
      </c>
      <c r="J17" s="57" t="s">
        <v>61</v>
      </c>
      <c r="K17" s="57">
        <v>26</v>
      </c>
      <c r="L17" s="57" t="s">
        <v>62</v>
      </c>
      <c r="M17" s="58">
        <v>1437</v>
      </c>
      <c r="N17" s="58">
        <v>36645</v>
      </c>
    </row>
    <row r="18" spans="1:14" x14ac:dyDescent="0.2">
      <c r="A18" s="57" t="s">
        <v>63</v>
      </c>
      <c r="B18" s="57" t="s">
        <v>61</v>
      </c>
      <c r="C18" s="58">
        <v>28</v>
      </c>
      <c r="D18" s="57" t="s">
        <v>49</v>
      </c>
      <c r="E18" s="58">
        <v>458</v>
      </c>
      <c r="F18" s="58">
        <v>12605</v>
      </c>
      <c r="I18" s="57" t="s">
        <v>63</v>
      </c>
      <c r="J18" s="57" t="s">
        <v>61</v>
      </c>
      <c r="K18" s="57">
        <v>28</v>
      </c>
      <c r="L18" s="57" t="s">
        <v>62</v>
      </c>
      <c r="M18" s="58">
        <v>1364</v>
      </c>
      <c r="N18" s="58">
        <v>37515</v>
      </c>
    </row>
    <row r="19" spans="1:14" x14ac:dyDescent="0.2">
      <c r="A19" s="57" t="s">
        <v>63</v>
      </c>
      <c r="B19" s="57" t="s">
        <v>61</v>
      </c>
      <c r="C19" s="58">
        <v>30</v>
      </c>
      <c r="D19" s="57" t="s">
        <v>49</v>
      </c>
      <c r="E19" s="58">
        <v>489</v>
      </c>
      <c r="F19" s="58">
        <v>14429</v>
      </c>
      <c r="I19" s="57" t="s">
        <v>63</v>
      </c>
      <c r="J19" s="57" t="s">
        <v>61</v>
      </c>
      <c r="K19" s="57">
        <v>30</v>
      </c>
      <c r="L19" s="57" t="s">
        <v>62</v>
      </c>
      <c r="M19" s="58">
        <v>1364</v>
      </c>
      <c r="N19" s="58">
        <v>40210</v>
      </c>
    </row>
    <row r="20" spans="1:14" x14ac:dyDescent="0.2">
      <c r="A20" s="57" t="s">
        <v>63</v>
      </c>
      <c r="B20" s="57" t="s">
        <v>61</v>
      </c>
      <c r="C20" s="58">
        <v>32</v>
      </c>
      <c r="D20" s="57" t="s">
        <v>49</v>
      </c>
      <c r="E20" s="58">
        <v>447</v>
      </c>
      <c r="F20" s="58">
        <v>14069</v>
      </c>
      <c r="I20" s="57" t="s">
        <v>63</v>
      </c>
      <c r="J20" s="57" t="s">
        <v>61</v>
      </c>
      <c r="K20" s="57">
        <v>32</v>
      </c>
      <c r="L20" s="57" t="s">
        <v>62</v>
      </c>
      <c r="M20" s="58">
        <v>1262</v>
      </c>
      <c r="N20" s="58">
        <v>39742</v>
      </c>
    </row>
    <row r="21" spans="1:14" x14ac:dyDescent="0.2">
      <c r="A21" s="57" t="s">
        <v>63</v>
      </c>
      <c r="B21" s="57" t="s">
        <v>61</v>
      </c>
      <c r="C21" s="58">
        <v>34</v>
      </c>
      <c r="D21" s="57" t="s">
        <v>49</v>
      </c>
      <c r="E21" s="58">
        <v>455</v>
      </c>
      <c r="F21" s="58">
        <v>15262</v>
      </c>
      <c r="I21" s="57" t="s">
        <v>63</v>
      </c>
      <c r="J21" s="57" t="s">
        <v>61</v>
      </c>
      <c r="K21" s="57">
        <v>34</v>
      </c>
      <c r="L21" s="57" t="s">
        <v>62</v>
      </c>
      <c r="M21" s="58">
        <v>1143</v>
      </c>
      <c r="N21" s="58">
        <v>38296</v>
      </c>
    </row>
    <row r="22" spans="1:14" x14ac:dyDescent="0.2">
      <c r="A22" s="57" t="s">
        <v>63</v>
      </c>
      <c r="B22" s="57" t="s">
        <v>61</v>
      </c>
      <c r="C22" s="58">
        <v>36</v>
      </c>
      <c r="D22" s="57" t="s">
        <v>49</v>
      </c>
      <c r="E22" s="58">
        <v>476</v>
      </c>
      <c r="F22" s="58">
        <v>16898</v>
      </c>
      <c r="I22" s="57" t="s">
        <v>63</v>
      </c>
      <c r="J22" s="57" t="s">
        <v>61</v>
      </c>
      <c r="K22" s="57">
        <v>36</v>
      </c>
      <c r="L22" s="57" t="s">
        <v>62</v>
      </c>
      <c r="M22" s="58">
        <v>1188</v>
      </c>
      <c r="N22" s="58">
        <v>42163</v>
      </c>
    </row>
    <row r="23" spans="1:14" x14ac:dyDescent="0.2">
      <c r="A23" s="57" t="s">
        <v>63</v>
      </c>
      <c r="B23" s="57" t="s">
        <v>61</v>
      </c>
      <c r="C23" s="58">
        <v>38</v>
      </c>
      <c r="D23" s="57" t="s">
        <v>49</v>
      </c>
      <c r="E23" s="58">
        <v>469</v>
      </c>
      <c r="F23" s="58">
        <v>17592</v>
      </c>
      <c r="I23" s="57" t="s">
        <v>63</v>
      </c>
      <c r="J23" s="57" t="s">
        <v>61</v>
      </c>
      <c r="K23" s="57">
        <v>38</v>
      </c>
      <c r="L23" s="57" t="s">
        <v>62</v>
      </c>
      <c r="M23" s="58">
        <v>1033</v>
      </c>
      <c r="N23" s="58">
        <v>38754</v>
      </c>
    </row>
    <row r="24" spans="1:14" x14ac:dyDescent="0.2">
      <c r="A24" s="57" t="s">
        <v>63</v>
      </c>
      <c r="B24" s="57" t="s">
        <v>61</v>
      </c>
      <c r="C24" s="58">
        <v>40</v>
      </c>
      <c r="D24" s="57" t="s">
        <v>49</v>
      </c>
      <c r="E24" s="58">
        <v>552</v>
      </c>
      <c r="F24" s="58">
        <v>21804</v>
      </c>
      <c r="I24" s="57" t="s">
        <v>63</v>
      </c>
      <c r="J24" s="57" t="s">
        <v>61</v>
      </c>
      <c r="K24" s="57">
        <v>40</v>
      </c>
      <c r="L24" s="57" t="s">
        <v>62</v>
      </c>
      <c r="M24" s="58">
        <v>1014</v>
      </c>
      <c r="N24" s="58">
        <v>40071</v>
      </c>
    </row>
    <row r="25" spans="1:14" x14ac:dyDescent="0.2">
      <c r="A25" s="57" t="s">
        <v>63</v>
      </c>
      <c r="B25" s="57" t="s">
        <v>61</v>
      </c>
      <c r="C25" s="58">
        <v>59</v>
      </c>
      <c r="D25" s="57" t="s">
        <v>49</v>
      </c>
      <c r="E25" s="58">
        <v>5117</v>
      </c>
      <c r="F25" s="58">
        <v>254065</v>
      </c>
      <c r="I25" s="57" t="s">
        <v>63</v>
      </c>
      <c r="J25" s="57" t="s">
        <v>61</v>
      </c>
      <c r="K25" s="57">
        <v>59</v>
      </c>
      <c r="L25" s="57" t="s">
        <v>62</v>
      </c>
      <c r="M25" s="58">
        <v>7929</v>
      </c>
      <c r="N25" s="58">
        <v>387197</v>
      </c>
    </row>
    <row r="26" spans="1:14" x14ac:dyDescent="0.2">
      <c r="A26" s="57" t="s">
        <v>63</v>
      </c>
      <c r="B26" s="57" t="s">
        <v>61</v>
      </c>
      <c r="C26" s="58">
        <v>79</v>
      </c>
      <c r="D26" s="57" t="s">
        <v>49</v>
      </c>
      <c r="E26" s="58">
        <v>5309</v>
      </c>
      <c r="F26" s="58">
        <v>368087</v>
      </c>
      <c r="I26" s="57" t="s">
        <v>63</v>
      </c>
      <c r="J26" s="57" t="s">
        <v>61</v>
      </c>
      <c r="K26" s="57">
        <v>79</v>
      </c>
      <c r="L26" s="57" t="s">
        <v>62</v>
      </c>
      <c r="M26" s="58">
        <v>5612</v>
      </c>
      <c r="N26" s="58">
        <v>386773</v>
      </c>
    </row>
    <row r="27" spans="1:14" x14ac:dyDescent="0.2">
      <c r="A27" s="57" t="s">
        <v>63</v>
      </c>
      <c r="B27" s="57" t="s">
        <v>61</v>
      </c>
      <c r="C27" s="58">
        <v>99</v>
      </c>
      <c r="D27" s="57" t="s">
        <v>49</v>
      </c>
      <c r="E27" s="58">
        <v>5103</v>
      </c>
      <c r="F27" s="58">
        <v>456907</v>
      </c>
      <c r="I27" s="57" t="s">
        <v>63</v>
      </c>
      <c r="J27" s="57" t="s">
        <v>61</v>
      </c>
      <c r="K27" s="57">
        <v>99</v>
      </c>
      <c r="L27" s="57" t="s">
        <v>62</v>
      </c>
      <c r="M27" s="58">
        <v>4194</v>
      </c>
      <c r="N27" s="58">
        <v>372682</v>
      </c>
    </row>
    <row r="28" spans="1:14" x14ac:dyDescent="0.2">
      <c r="A28" s="57" t="s">
        <v>63</v>
      </c>
      <c r="B28" s="57" t="s">
        <v>61</v>
      </c>
      <c r="C28" s="58">
        <v>119</v>
      </c>
      <c r="D28" s="57" t="s">
        <v>49</v>
      </c>
      <c r="E28" s="58">
        <v>4926</v>
      </c>
      <c r="F28" s="58">
        <v>539000</v>
      </c>
      <c r="I28" s="57" t="s">
        <v>63</v>
      </c>
      <c r="J28" s="57" t="s">
        <v>61</v>
      </c>
      <c r="K28" s="57">
        <v>119</v>
      </c>
      <c r="L28" s="57" t="s">
        <v>62</v>
      </c>
      <c r="M28" s="58">
        <v>3205</v>
      </c>
      <c r="N28" s="58">
        <v>349572</v>
      </c>
    </row>
    <row r="29" spans="1:14" x14ac:dyDescent="0.2">
      <c r="A29" s="57" t="s">
        <v>63</v>
      </c>
      <c r="B29" s="57" t="s">
        <v>61</v>
      </c>
      <c r="C29" s="58">
        <v>139</v>
      </c>
      <c r="D29" s="57" t="s">
        <v>49</v>
      </c>
      <c r="E29" s="58">
        <v>4368</v>
      </c>
      <c r="F29" s="58">
        <v>565085</v>
      </c>
      <c r="I29" s="57" t="s">
        <v>63</v>
      </c>
      <c r="J29" s="57" t="s">
        <v>61</v>
      </c>
      <c r="K29" s="57">
        <v>139</v>
      </c>
      <c r="L29" s="57" t="s">
        <v>62</v>
      </c>
      <c r="M29" s="58">
        <v>2595</v>
      </c>
      <c r="N29" s="58">
        <v>334978</v>
      </c>
    </row>
    <row r="30" spans="1:14" x14ac:dyDescent="0.2">
      <c r="A30" s="57" t="s">
        <v>63</v>
      </c>
      <c r="B30" s="57" t="s">
        <v>61</v>
      </c>
      <c r="C30" s="58">
        <v>159</v>
      </c>
      <c r="D30" s="57" t="s">
        <v>49</v>
      </c>
      <c r="E30" s="58">
        <v>4009</v>
      </c>
      <c r="F30" s="58">
        <v>597938</v>
      </c>
      <c r="I30" s="57" t="s">
        <v>63</v>
      </c>
      <c r="J30" s="57" t="s">
        <v>61</v>
      </c>
      <c r="K30" s="57">
        <v>159</v>
      </c>
      <c r="L30" s="57" t="s">
        <v>62</v>
      </c>
      <c r="M30" s="58">
        <v>2047</v>
      </c>
      <c r="N30" s="58">
        <v>305324</v>
      </c>
    </row>
    <row r="31" spans="1:14" x14ac:dyDescent="0.2">
      <c r="A31" s="57" t="s">
        <v>63</v>
      </c>
      <c r="B31" s="57" t="s">
        <v>61</v>
      </c>
      <c r="C31" s="58">
        <v>179</v>
      </c>
      <c r="D31" s="57" t="s">
        <v>49</v>
      </c>
      <c r="E31" s="58">
        <v>3551</v>
      </c>
      <c r="F31" s="58">
        <v>600855</v>
      </c>
      <c r="I31" s="57" t="s">
        <v>63</v>
      </c>
      <c r="J31" s="57" t="s">
        <v>61</v>
      </c>
      <c r="K31" s="57">
        <v>179</v>
      </c>
      <c r="L31" s="57" t="s">
        <v>62</v>
      </c>
      <c r="M31" s="58">
        <v>1798</v>
      </c>
      <c r="N31" s="58">
        <v>304193</v>
      </c>
    </row>
    <row r="32" spans="1:14" x14ac:dyDescent="0.2">
      <c r="A32" s="57" t="s">
        <v>63</v>
      </c>
      <c r="B32" s="57" t="s">
        <v>61</v>
      </c>
      <c r="C32" s="58">
        <v>199</v>
      </c>
      <c r="D32" s="57" t="s">
        <v>49</v>
      </c>
      <c r="E32" s="58">
        <v>3191</v>
      </c>
      <c r="F32" s="58">
        <v>603769</v>
      </c>
      <c r="I32" s="57" t="s">
        <v>63</v>
      </c>
      <c r="J32" s="57" t="s">
        <v>61</v>
      </c>
      <c r="K32" s="57">
        <v>199</v>
      </c>
      <c r="L32" s="57" t="s">
        <v>62</v>
      </c>
      <c r="M32" s="58">
        <v>1529</v>
      </c>
      <c r="N32" s="58">
        <v>289257</v>
      </c>
    </row>
    <row r="33" spans="1:14" x14ac:dyDescent="0.2">
      <c r="A33" s="57" t="s">
        <v>63</v>
      </c>
      <c r="B33" s="57" t="s">
        <v>61</v>
      </c>
      <c r="C33" s="58">
        <v>219</v>
      </c>
      <c r="D33" s="57" t="s">
        <v>49</v>
      </c>
      <c r="E33" s="58">
        <v>2884</v>
      </c>
      <c r="F33" s="58">
        <v>603457</v>
      </c>
      <c r="I33" s="57" t="s">
        <v>63</v>
      </c>
      <c r="J33" s="57" t="s">
        <v>61</v>
      </c>
      <c r="K33" s="57">
        <v>219</v>
      </c>
      <c r="L33" s="57" t="s">
        <v>62</v>
      </c>
      <c r="M33" s="58">
        <v>1298</v>
      </c>
      <c r="N33" s="58">
        <v>271389</v>
      </c>
    </row>
    <row r="34" spans="1:14" x14ac:dyDescent="0.2">
      <c r="A34" s="57" t="s">
        <v>63</v>
      </c>
      <c r="B34" s="57" t="s">
        <v>61</v>
      </c>
      <c r="C34" s="58">
        <v>239</v>
      </c>
      <c r="D34" s="57" t="s">
        <v>49</v>
      </c>
      <c r="E34" s="58">
        <v>2662</v>
      </c>
      <c r="F34" s="58">
        <v>610306</v>
      </c>
      <c r="I34" s="57" t="s">
        <v>63</v>
      </c>
      <c r="J34" s="57" t="s">
        <v>61</v>
      </c>
      <c r="K34" s="57">
        <v>239</v>
      </c>
      <c r="L34" s="57" t="s">
        <v>62</v>
      </c>
      <c r="M34" s="58">
        <v>1187</v>
      </c>
      <c r="N34" s="58">
        <v>272144</v>
      </c>
    </row>
    <row r="35" spans="1:14" x14ac:dyDescent="0.2">
      <c r="A35" s="57" t="s">
        <v>63</v>
      </c>
      <c r="B35" s="57" t="s">
        <v>61</v>
      </c>
      <c r="C35" s="58">
        <v>259</v>
      </c>
      <c r="D35" s="57" t="s">
        <v>49</v>
      </c>
      <c r="E35" s="58">
        <v>2296</v>
      </c>
      <c r="F35" s="58">
        <v>572477</v>
      </c>
      <c r="I35" s="57" t="s">
        <v>63</v>
      </c>
      <c r="J35" s="57" t="s">
        <v>61</v>
      </c>
      <c r="K35" s="57">
        <v>259</v>
      </c>
      <c r="L35" s="57" t="s">
        <v>62</v>
      </c>
      <c r="M35" s="58">
        <v>1064</v>
      </c>
      <c r="N35" s="58">
        <v>265120</v>
      </c>
    </row>
    <row r="36" spans="1:14" x14ac:dyDescent="0.2">
      <c r="A36" s="57" t="s">
        <v>63</v>
      </c>
      <c r="B36" s="57" t="s">
        <v>61</v>
      </c>
      <c r="C36" s="58">
        <v>279</v>
      </c>
      <c r="D36" s="57" t="s">
        <v>49</v>
      </c>
      <c r="E36" s="58">
        <v>2184</v>
      </c>
      <c r="F36" s="58">
        <v>588694</v>
      </c>
      <c r="I36" s="57" t="s">
        <v>63</v>
      </c>
      <c r="J36" s="57" t="s">
        <v>61</v>
      </c>
      <c r="K36" s="57">
        <v>279</v>
      </c>
      <c r="L36" s="57" t="s">
        <v>62</v>
      </c>
      <c r="M36" s="58">
        <v>909</v>
      </c>
      <c r="N36" s="58">
        <v>244780</v>
      </c>
    </row>
    <row r="37" spans="1:14" x14ac:dyDescent="0.2">
      <c r="A37" s="57" t="s">
        <v>63</v>
      </c>
      <c r="B37" s="57" t="s">
        <v>61</v>
      </c>
      <c r="C37" s="58">
        <v>299</v>
      </c>
      <c r="D37" s="57" t="s">
        <v>49</v>
      </c>
      <c r="E37" s="58">
        <v>1966</v>
      </c>
      <c r="F37" s="58">
        <v>568972</v>
      </c>
      <c r="I37" s="57" t="s">
        <v>63</v>
      </c>
      <c r="J37" s="57" t="s">
        <v>61</v>
      </c>
      <c r="K37" s="57">
        <v>299</v>
      </c>
      <c r="L37" s="57" t="s">
        <v>62</v>
      </c>
      <c r="M37" s="58">
        <v>848</v>
      </c>
      <c r="N37" s="58">
        <v>245745</v>
      </c>
    </row>
    <row r="38" spans="1:14" x14ac:dyDescent="0.2">
      <c r="A38" s="57" t="s">
        <v>63</v>
      </c>
      <c r="B38" s="57" t="s">
        <v>61</v>
      </c>
      <c r="C38" s="58">
        <v>319</v>
      </c>
      <c r="D38" s="57" t="s">
        <v>49</v>
      </c>
      <c r="E38" s="58">
        <v>1866</v>
      </c>
      <c r="F38" s="58">
        <v>576897</v>
      </c>
      <c r="I38" s="57" t="s">
        <v>63</v>
      </c>
      <c r="J38" s="57" t="s">
        <v>61</v>
      </c>
      <c r="K38" s="57">
        <v>319</v>
      </c>
      <c r="L38" s="57" t="s">
        <v>62</v>
      </c>
      <c r="M38" s="58">
        <v>749</v>
      </c>
      <c r="N38" s="58">
        <v>231833</v>
      </c>
    </row>
    <row r="39" spans="1:14" x14ac:dyDescent="0.2">
      <c r="A39" s="57" t="s">
        <v>63</v>
      </c>
      <c r="B39" s="57" t="s">
        <v>61</v>
      </c>
      <c r="C39" s="58">
        <v>339</v>
      </c>
      <c r="D39" s="57" t="s">
        <v>49</v>
      </c>
      <c r="E39" s="58">
        <v>1702</v>
      </c>
      <c r="F39" s="58">
        <v>560344</v>
      </c>
      <c r="I39" s="57" t="s">
        <v>63</v>
      </c>
      <c r="J39" s="57" t="s">
        <v>61</v>
      </c>
      <c r="K39" s="57">
        <v>339</v>
      </c>
      <c r="L39" s="57" t="s">
        <v>62</v>
      </c>
      <c r="M39" s="58">
        <v>651</v>
      </c>
      <c r="N39" s="58">
        <v>214369</v>
      </c>
    </row>
    <row r="40" spans="1:14" x14ac:dyDescent="0.2">
      <c r="A40" s="57" t="s">
        <v>63</v>
      </c>
      <c r="B40" s="57" t="s">
        <v>61</v>
      </c>
      <c r="C40" s="58">
        <v>359</v>
      </c>
      <c r="D40" s="57" t="s">
        <v>49</v>
      </c>
      <c r="E40" s="58">
        <v>1579</v>
      </c>
      <c r="F40" s="58">
        <v>551667</v>
      </c>
      <c r="I40" s="57" t="s">
        <v>63</v>
      </c>
      <c r="J40" s="57" t="s">
        <v>61</v>
      </c>
      <c r="K40" s="57">
        <v>359</v>
      </c>
      <c r="L40" s="57" t="s">
        <v>62</v>
      </c>
      <c r="M40" s="58">
        <v>678</v>
      </c>
      <c r="N40" s="58">
        <v>236931</v>
      </c>
    </row>
    <row r="41" spans="1:14" x14ac:dyDescent="0.2">
      <c r="A41" s="57" t="s">
        <v>63</v>
      </c>
      <c r="B41" s="57" t="s">
        <v>61</v>
      </c>
      <c r="C41" s="58">
        <v>379</v>
      </c>
      <c r="D41" s="57" t="s">
        <v>49</v>
      </c>
      <c r="E41" s="58">
        <v>1435</v>
      </c>
      <c r="F41" s="58">
        <v>530230</v>
      </c>
      <c r="I41" s="57" t="s">
        <v>63</v>
      </c>
      <c r="J41" s="57" t="s">
        <v>61</v>
      </c>
      <c r="K41" s="57">
        <v>379</v>
      </c>
      <c r="L41" s="57" t="s">
        <v>62</v>
      </c>
      <c r="M41" s="58">
        <v>587</v>
      </c>
      <c r="N41" s="58">
        <v>216830</v>
      </c>
    </row>
    <row r="42" spans="1:14" x14ac:dyDescent="0.2">
      <c r="A42" s="57" t="s">
        <v>63</v>
      </c>
      <c r="B42" s="57" t="s">
        <v>61</v>
      </c>
      <c r="C42" s="58">
        <v>399</v>
      </c>
      <c r="D42" s="57" t="s">
        <v>49</v>
      </c>
      <c r="E42" s="58">
        <v>1331</v>
      </c>
      <c r="F42" s="58">
        <v>518326</v>
      </c>
      <c r="I42" s="57" t="s">
        <v>63</v>
      </c>
      <c r="J42" s="57" t="s">
        <v>61</v>
      </c>
      <c r="K42" s="57">
        <v>399</v>
      </c>
      <c r="L42" s="57" t="s">
        <v>62</v>
      </c>
      <c r="M42" s="58">
        <v>559</v>
      </c>
      <c r="N42" s="58">
        <v>217636</v>
      </c>
    </row>
    <row r="43" spans="1:14" x14ac:dyDescent="0.2">
      <c r="A43" s="57" t="s">
        <v>63</v>
      </c>
      <c r="B43" s="57" t="s">
        <v>61</v>
      </c>
      <c r="C43" s="58">
        <v>419</v>
      </c>
      <c r="D43" s="57" t="s">
        <v>49</v>
      </c>
      <c r="E43" s="58">
        <v>1269</v>
      </c>
      <c r="F43" s="58">
        <v>519726</v>
      </c>
      <c r="I43" s="57" t="s">
        <v>63</v>
      </c>
      <c r="J43" s="57" t="s">
        <v>61</v>
      </c>
      <c r="K43" s="57">
        <v>419</v>
      </c>
      <c r="L43" s="57" t="s">
        <v>62</v>
      </c>
      <c r="M43" s="58">
        <v>492</v>
      </c>
      <c r="N43" s="58">
        <v>201456</v>
      </c>
    </row>
    <row r="44" spans="1:14" x14ac:dyDescent="0.2">
      <c r="A44" s="57" t="s">
        <v>63</v>
      </c>
      <c r="B44" s="57" t="s">
        <v>61</v>
      </c>
      <c r="C44" s="58">
        <v>439</v>
      </c>
      <c r="D44" s="57" t="s">
        <v>49</v>
      </c>
      <c r="E44" s="58">
        <v>1211</v>
      </c>
      <c r="F44" s="58">
        <v>519703</v>
      </c>
      <c r="I44" s="57" t="s">
        <v>63</v>
      </c>
      <c r="J44" s="57" t="s">
        <v>61</v>
      </c>
      <c r="K44" s="57">
        <v>439</v>
      </c>
      <c r="L44" s="57" t="s">
        <v>62</v>
      </c>
      <c r="M44" s="58">
        <v>491</v>
      </c>
      <c r="N44" s="58">
        <v>210736</v>
      </c>
    </row>
    <row r="45" spans="1:14" x14ac:dyDescent="0.2">
      <c r="A45" s="57" t="s">
        <v>63</v>
      </c>
      <c r="B45" s="57" t="s">
        <v>61</v>
      </c>
      <c r="C45" s="58">
        <v>459</v>
      </c>
      <c r="D45" s="57" t="s">
        <v>49</v>
      </c>
      <c r="E45" s="58">
        <v>1110</v>
      </c>
      <c r="F45" s="58">
        <v>499096</v>
      </c>
      <c r="I45" s="57" t="s">
        <v>63</v>
      </c>
      <c r="J45" s="57" t="s">
        <v>61</v>
      </c>
      <c r="K45" s="57">
        <v>459</v>
      </c>
      <c r="L45" s="57" t="s">
        <v>62</v>
      </c>
      <c r="M45" s="58">
        <v>478</v>
      </c>
      <c r="N45" s="58">
        <v>214867</v>
      </c>
    </row>
    <row r="46" spans="1:14" x14ac:dyDescent="0.2">
      <c r="A46" s="57" t="s">
        <v>63</v>
      </c>
      <c r="B46" s="57" t="s">
        <v>61</v>
      </c>
      <c r="C46" s="58">
        <v>479</v>
      </c>
      <c r="D46" s="57" t="s">
        <v>49</v>
      </c>
      <c r="E46" s="58">
        <v>1043</v>
      </c>
      <c r="F46" s="58">
        <v>489698</v>
      </c>
      <c r="I46" s="57" t="s">
        <v>63</v>
      </c>
      <c r="J46" s="57" t="s">
        <v>61</v>
      </c>
      <c r="K46" s="57">
        <v>479</v>
      </c>
      <c r="L46" s="57" t="s">
        <v>62</v>
      </c>
      <c r="M46" s="58">
        <v>379</v>
      </c>
      <c r="N46" s="58">
        <v>177794</v>
      </c>
    </row>
    <row r="47" spans="1:14" x14ac:dyDescent="0.2">
      <c r="A47" s="57" t="s">
        <v>63</v>
      </c>
      <c r="B47" s="57" t="s">
        <v>61</v>
      </c>
      <c r="C47" s="58">
        <v>499</v>
      </c>
      <c r="D47" s="57" t="s">
        <v>49</v>
      </c>
      <c r="E47" s="58">
        <v>990</v>
      </c>
      <c r="F47" s="58">
        <v>484408</v>
      </c>
      <c r="I47" s="57" t="s">
        <v>63</v>
      </c>
      <c r="J47" s="57" t="s">
        <v>61</v>
      </c>
      <c r="K47" s="57">
        <v>499</v>
      </c>
      <c r="L47" s="57" t="s">
        <v>62</v>
      </c>
      <c r="M47" s="58">
        <v>355</v>
      </c>
      <c r="N47" s="58">
        <v>173533</v>
      </c>
    </row>
    <row r="48" spans="1:14" x14ac:dyDescent="0.2">
      <c r="A48" s="57" t="s">
        <v>63</v>
      </c>
      <c r="B48" s="57" t="s">
        <v>61</v>
      </c>
      <c r="C48" s="58">
        <v>519</v>
      </c>
      <c r="D48" s="57" t="s">
        <v>49</v>
      </c>
      <c r="E48" s="58">
        <v>954</v>
      </c>
      <c r="F48" s="58">
        <v>486048</v>
      </c>
      <c r="I48" s="57" t="s">
        <v>63</v>
      </c>
      <c r="J48" s="57" t="s">
        <v>61</v>
      </c>
      <c r="K48" s="57">
        <v>519</v>
      </c>
      <c r="L48" s="57" t="s">
        <v>62</v>
      </c>
      <c r="M48" s="58">
        <v>353</v>
      </c>
      <c r="N48" s="58">
        <v>179715</v>
      </c>
    </row>
    <row r="49" spans="1:14" x14ac:dyDescent="0.2">
      <c r="A49" s="57" t="s">
        <v>63</v>
      </c>
      <c r="B49" s="57" t="s">
        <v>61</v>
      </c>
      <c r="C49" s="58">
        <v>539</v>
      </c>
      <c r="D49" s="57" t="s">
        <v>49</v>
      </c>
      <c r="E49" s="58">
        <v>865</v>
      </c>
      <c r="F49" s="58">
        <v>457507</v>
      </c>
      <c r="I49" s="57" t="s">
        <v>63</v>
      </c>
      <c r="J49" s="57" t="s">
        <v>61</v>
      </c>
      <c r="K49" s="57">
        <v>539</v>
      </c>
      <c r="L49" s="57" t="s">
        <v>62</v>
      </c>
      <c r="M49" s="58">
        <v>381</v>
      </c>
      <c r="N49" s="58">
        <v>201598</v>
      </c>
    </row>
    <row r="50" spans="1:14" x14ac:dyDescent="0.2">
      <c r="A50" s="57" t="s">
        <v>63</v>
      </c>
      <c r="B50" s="57" t="s">
        <v>61</v>
      </c>
      <c r="C50" s="58">
        <v>559</v>
      </c>
      <c r="D50" s="57" t="s">
        <v>49</v>
      </c>
      <c r="E50" s="58">
        <v>775</v>
      </c>
      <c r="F50" s="58">
        <v>425657</v>
      </c>
      <c r="I50" s="57" t="s">
        <v>63</v>
      </c>
      <c r="J50" s="57" t="s">
        <v>61</v>
      </c>
      <c r="K50" s="57">
        <v>559</v>
      </c>
      <c r="L50" s="57" t="s">
        <v>62</v>
      </c>
      <c r="M50" s="58">
        <v>300</v>
      </c>
      <c r="N50" s="58">
        <v>164673</v>
      </c>
    </row>
    <row r="51" spans="1:14" x14ac:dyDescent="0.2">
      <c r="A51" s="57" t="s">
        <v>63</v>
      </c>
      <c r="B51" s="57" t="s">
        <v>61</v>
      </c>
      <c r="C51" s="58">
        <v>579</v>
      </c>
      <c r="D51" s="57" t="s">
        <v>49</v>
      </c>
      <c r="E51" s="58">
        <v>786</v>
      </c>
      <c r="F51" s="58">
        <v>447609</v>
      </c>
      <c r="I51" s="57" t="s">
        <v>63</v>
      </c>
      <c r="J51" s="57" t="s">
        <v>61</v>
      </c>
      <c r="K51" s="57">
        <v>579</v>
      </c>
      <c r="L51" s="57" t="s">
        <v>62</v>
      </c>
      <c r="M51" s="58">
        <v>343</v>
      </c>
      <c r="N51" s="58">
        <v>195253</v>
      </c>
    </row>
    <row r="52" spans="1:14" x14ac:dyDescent="0.2">
      <c r="A52" s="57" t="s">
        <v>63</v>
      </c>
      <c r="B52" s="57" t="s">
        <v>61</v>
      </c>
      <c r="C52" s="58">
        <v>599</v>
      </c>
      <c r="D52" s="57" t="s">
        <v>49</v>
      </c>
      <c r="E52" s="58">
        <v>747</v>
      </c>
      <c r="F52" s="58">
        <v>440355</v>
      </c>
      <c r="I52" s="57" t="s">
        <v>63</v>
      </c>
      <c r="J52" s="57" t="s">
        <v>61</v>
      </c>
      <c r="K52" s="57">
        <v>599</v>
      </c>
      <c r="L52" s="57" t="s">
        <v>62</v>
      </c>
      <c r="M52" s="58">
        <v>318</v>
      </c>
      <c r="N52" s="58">
        <v>187253</v>
      </c>
    </row>
    <row r="53" spans="1:14" x14ac:dyDescent="0.2">
      <c r="A53" s="57" t="s">
        <v>63</v>
      </c>
      <c r="B53" s="57" t="s">
        <v>61</v>
      </c>
      <c r="C53" s="58">
        <v>619</v>
      </c>
      <c r="D53" s="57" t="s">
        <v>49</v>
      </c>
      <c r="E53" s="58">
        <v>686</v>
      </c>
      <c r="F53" s="58">
        <v>418169</v>
      </c>
      <c r="I53" s="57" t="s">
        <v>63</v>
      </c>
      <c r="J53" s="57" t="s">
        <v>61</v>
      </c>
      <c r="K53" s="57">
        <v>619</v>
      </c>
      <c r="L53" s="57" t="s">
        <v>62</v>
      </c>
      <c r="M53" s="58">
        <v>278</v>
      </c>
      <c r="N53" s="58">
        <v>169446</v>
      </c>
    </row>
    <row r="54" spans="1:14" x14ac:dyDescent="0.2">
      <c r="A54" s="57" t="s">
        <v>63</v>
      </c>
      <c r="B54" s="57" t="s">
        <v>61</v>
      </c>
      <c r="C54" s="58">
        <v>639</v>
      </c>
      <c r="D54" s="57" t="s">
        <v>49</v>
      </c>
      <c r="E54" s="58">
        <v>659</v>
      </c>
      <c r="F54" s="58">
        <v>414826</v>
      </c>
      <c r="I54" s="57" t="s">
        <v>63</v>
      </c>
      <c r="J54" s="57" t="s">
        <v>61</v>
      </c>
      <c r="K54" s="57">
        <v>639</v>
      </c>
      <c r="L54" s="57" t="s">
        <v>62</v>
      </c>
      <c r="M54" s="58">
        <v>271</v>
      </c>
      <c r="N54" s="58">
        <v>170745</v>
      </c>
    </row>
    <row r="55" spans="1:14" x14ac:dyDescent="0.2">
      <c r="A55" s="57" t="s">
        <v>63</v>
      </c>
      <c r="B55" s="57" t="s">
        <v>61</v>
      </c>
      <c r="C55" s="58">
        <v>659</v>
      </c>
      <c r="D55" s="57" t="s">
        <v>49</v>
      </c>
      <c r="E55" s="58">
        <v>666</v>
      </c>
      <c r="F55" s="58">
        <v>432490</v>
      </c>
      <c r="I55" s="57" t="s">
        <v>63</v>
      </c>
      <c r="J55" s="57" t="s">
        <v>61</v>
      </c>
      <c r="K55" s="57">
        <v>659</v>
      </c>
      <c r="L55" s="57" t="s">
        <v>62</v>
      </c>
      <c r="M55" s="58">
        <v>257</v>
      </c>
      <c r="N55" s="58">
        <v>166994</v>
      </c>
    </row>
    <row r="56" spans="1:14" x14ac:dyDescent="0.2">
      <c r="A56" s="57" t="s">
        <v>63</v>
      </c>
      <c r="B56" s="57" t="s">
        <v>61</v>
      </c>
      <c r="C56" s="58">
        <v>679</v>
      </c>
      <c r="D56" s="57" t="s">
        <v>49</v>
      </c>
      <c r="E56" s="58">
        <v>547</v>
      </c>
      <c r="F56" s="58">
        <v>366215</v>
      </c>
      <c r="I56" s="57" t="s">
        <v>63</v>
      </c>
      <c r="J56" s="57" t="s">
        <v>61</v>
      </c>
      <c r="K56" s="57">
        <v>679</v>
      </c>
      <c r="L56" s="57" t="s">
        <v>62</v>
      </c>
      <c r="M56" s="58">
        <v>225</v>
      </c>
      <c r="N56" s="58">
        <v>150487</v>
      </c>
    </row>
    <row r="57" spans="1:14" x14ac:dyDescent="0.2">
      <c r="A57" s="57" t="s">
        <v>63</v>
      </c>
      <c r="B57" s="57" t="s">
        <v>61</v>
      </c>
      <c r="C57" s="58">
        <v>699</v>
      </c>
      <c r="D57" s="57" t="s">
        <v>49</v>
      </c>
      <c r="E57" s="58">
        <v>607</v>
      </c>
      <c r="F57" s="58">
        <v>418488</v>
      </c>
      <c r="I57" s="57" t="s">
        <v>63</v>
      </c>
      <c r="J57" s="57" t="s">
        <v>61</v>
      </c>
      <c r="K57" s="57">
        <v>699</v>
      </c>
      <c r="L57" s="57" t="s">
        <v>62</v>
      </c>
      <c r="M57" s="58">
        <v>230</v>
      </c>
      <c r="N57" s="58">
        <v>158537</v>
      </c>
    </row>
    <row r="58" spans="1:14" x14ac:dyDescent="0.2">
      <c r="A58" s="57" t="s">
        <v>63</v>
      </c>
      <c r="B58" s="57" t="s">
        <v>61</v>
      </c>
      <c r="C58" s="58">
        <v>719</v>
      </c>
      <c r="D58" s="57" t="s">
        <v>49</v>
      </c>
      <c r="E58" s="58">
        <v>600</v>
      </c>
      <c r="F58" s="58">
        <v>425692</v>
      </c>
      <c r="I58" s="57" t="s">
        <v>63</v>
      </c>
      <c r="J58" s="57" t="s">
        <v>61</v>
      </c>
      <c r="K58" s="57">
        <v>719</v>
      </c>
      <c r="L58" s="57" t="s">
        <v>62</v>
      </c>
      <c r="M58" s="58">
        <v>195</v>
      </c>
      <c r="N58" s="58">
        <v>138293</v>
      </c>
    </row>
    <row r="59" spans="1:14" x14ac:dyDescent="0.2">
      <c r="A59" s="57" t="s">
        <v>63</v>
      </c>
      <c r="B59" s="57" t="s">
        <v>61</v>
      </c>
      <c r="C59" s="58">
        <v>739</v>
      </c>
      <c r="D59" s="57" t="s">
        <v>49</v>
      </c>
      <c r="E59" s="58">
        <v>540</v>
      </c>
      <c r="F59" s="58">
        <v>393714</v>
      </c>
      <c r="I59" s="57" t="s">
        <v>63</v>
      </c>
      <c r="J59" s="57" t="s">
        <v>61</v>
      </c>
      <c r="K59" s="57">
        <v>739</v>
      </c>
      <c r="L59" s="57" t="s">
        <v>62</v>
      </c>
      <c r="M59" s="58">
        <v>210</v>
      </c>
      <c r="N59" s="58">
        <v>153326</v>
      </c>
    </row>
    <row r="60" spans="1:14" x14ac:dyDescent="0.2">
      <c r="A60" s="57" t="s">
        <v>63</v>
      </c>
      <c r="B60" s="57" t="s">
        <v>61</v>
      </c>
      <c r="C60" s="58">
        <v>759</v>
      </c>
      <c r="D60" s="57" t="s">
        <v>49</v>
      </c>
      <c r="E60" s="58">
        <v>514</v>
      </c>
      <c r="F60" s="58">
        <v>385324</v>
      </c>
      <c r="I60" s="57" t="s">
        <v>63</v>
      </c>
      <c r="J60" s="57" t="s">
        <v>61</v>
      </c>
      <c r="K60" s="57">
        <v>759</v>
      </c>
      <c r="L60" s="57" t="s">
        <v>62</v>
      </c>
      <c r="M60" s="58">
        <v>185</v>
      </c>
      <c r="N60" s="58">
        <v>138721</v>
      </c>
    </row>
    <row r="61" spans="1:14" x14ac:dyDescent="0.2">
      <c r="A61" s="57" t="s">
        <v>63</v>
      </c>
      <c r="B61" s="57" t="s">
        <v>61</v>
      </c>
      <c r="C61" s="58">
        <v>779</v>
      </c>
      <c r="D61" s="57" t="s">
        <v>49</v>
      </c>
      <c r="E61" s="58">
        <v>468</v>
      </c>
      <c r="F61" s="58">
        <v>360166</v>
      </c>
      <c r="I61" s="57" t="s">
        <v>63</v>
      </c>
      <c r="J61" s="57" t="s">
        <v>61</v>
      </c>
      <c r="K61" s="57">
        <v>779</v>
      </c>
      <c r="L61" s="57" t="s">
        <v>62</v>
      </c>
      <c r="M61" s="58">
        <v>178</v>
      </c>
      <c r="N61" s="58">
        <v>136958</v>
      </c>
    </row>
    <row r="62" spans="1:14" x14ac:dyDescent="0.2">
      <c r="A62" s="57" t="s">
        <v>63</v>
      </c>
      <c r="B62" s="57" t="s">
        <v>61</v>
      </c>
      <c r="C62" s="58">
        <v>799</v>
      </c>
      <c r="D62" s="57" t="s">
        <v>49</v>
      </c>
      <c r="E62" s="58">
        <v>450</v>
      </c>
      <c r="F62" s="58">
        <v>355056</v>
      </c>
      <c r="I62" s="57" t="s">
        <v>63</v>
      </c>
      <c r="J62" s="57" t="s">
        <v>61</v>
      </c>
      <c r="K62" s="57">
        <v>799</v>
      </c>
      <c r="L62" s="57" t="s">
        <v>62</v>
      </c>
      <c r="M62" s="58">
        <v>171</v>
      </c>
      <c r="N62" s="58">
        <v>134959</v>
      </c>
    </row>
    <row r="63" spans="1:14" x14ac:dyDescent="0.2">
      <c r="A63" s="57" t="s">
        <v>63</v>
      </c>
      <c r="B63" s="57" t="s">
        <v>61</v>
      </c>
      <c r="C63" s="58">
        <v>819</v>
      </c>
      <c r="D63" s="57" t="s">
        <v>49</v>
      </c>
      <c r="E63" s="58">
        <v>428</v>
      </c>
      <c r="F63" s="58">
        <v>346362</v>
      </c>
      <c r="I63" s="57" t="s">
        <v>63</v>
      </c>
      <c r="J63" s="57" t="s">
        <v>61</v>
      </c>
      <c r="K63" s="57">
        <v>819</v>
      </c>
      <c r="L63" s="57" t="s">
        <v>62</v>
      </c>
      <c r="M63" s="58">
        <v>159</v>
      </c>
      <c r="N63" s="58">
        <v>128685</v>
      </c>
    </row>
    <row r="64" spans="1:14" x14ac:dyDescent="0.2">
      <c r="A64" s="57" t="s">
        <v>63</v>
      </c>
      <c r="B64" s="57" t="s">
        <v>61</v>
      </c>
      <c r="C64" s="58">
        <v>839</v>
      </c>
      <c r="D64" s="57" t="s">
        <v>49</v>
      </c>
      <c r="E64" s="58">
        <v>472</v>
      </c>
      <c r="F64" s="58">
        <v>391513</v>
      </c>
      <c r="I64" s="57" t="s">
        <v>63</v>
      </c>
      <c r="J64" s="57" t="s">
        <v>61</v>
      </c>
      <c r="K64" s="57">
        <v>839</v>
      </c>
      <c r="L64" s="57" t="s">
        <v>62</v>
      </c>
      <c r="M64" s="58">
        <v>150</v>
      </c>
      <c r="N64" s="58">
        <v>124421</v>
      </c>
    </row>
    <row r="65" spans="1:14" x14ac:dyDescent="0.2">
      <c r="A65" s="57" t="s">
        <v>63</v>
      </c>
      <c r="B65" s="57" t="s">
        <v>61</v>
      </c>
      <c r="C65" s="58">
        <v>859</v>
      </c>
      <c r="D65" s="57" t="s">
        <v>49</v>
      </c>
      <c r="E65" s="58">
        <v>390</v>
      </c>
      <c r="F65" s="58">
        <v>331393</v>
      </c>
      <c r="I65" s="57" t="s">
        <v>63</v>
      </c>
      <c r="J65" s="57" t="s">
        <v>61</v>
      </c>
      <c r="K65" s="57">
        <v>859</v>
      </c>
      <c r="L65" s="57" t="s">
        <v>62</v>
      </c>
      <c r="M65" s="58">
        <v>152</v>
      </c>
      <c r="N65" s="58">
        <v>129127</v>
      </c>
    </row>
    <row r="66" spans="1:14" x14ac:dyDescent="0.2">
      <c r="A66" s="57" t="s">
        <v>63</v>
      </c>
      <c r="B66" s="57" t="s">
        <v>61</v>
      </c>
      <c r="C66" s="58">
        <v>879</v>
      </c>
      <c r="D66" s="57" t="s">
        <v>49</v>
      </c>
      <c r="E66" s="58">
        <v>409</v>
      </c>
      <c r="F66" s="58">
        <v>355693</v>
      </c>
      <c r="I66" s="57" t="s">
        <v>63</v>
      </c>
      <c r="J66" s="57" t="s">
        <v>61</v>
      </c>
      <c r="K66" s="57">
        <v>879</v>
      </c>
      <c r="L66" s="57" t="s">
        <v>62</v>
      </c>
      <c r="M66" s="58">
        <v>171</v>
      </c>
      <c r="N66" s="58">
        <v>148642</v>
      </c>
    </row>
    <row r="67" spans="1:14" x14ac:dyDescent="0.2">
      <c r="A67" s="57" t="s">
        <v>63</v>
      </c>
      <c r="B67" s="57" t="s">
        <v>61</v>
      </c>
      <c r="C67" s="58">
        <v>899</v>
      </c>
      <c r="D67" s="57" t="s">
        <v>49</v>
      </c>
      <c r="E67" s="58">
        <v>382</v>
      </c>
      <c r="F67" s="58">
        <v>339803</v>
      </c>
      <c r="I67" s="57" t="s">
        <v>63</v>
      </c>
      <c r="J67" s="57" t="s">
        <v>61</v>
      </c>
      <c r="K67" s="57">
        <v>899</v>
      </c>
      <c r="L67" s="57" t="s">
        <v>62</v>
      </c>
      <c r="M67" s="58">
        <v>139</v>
      </c>
      <c r="N67" s="58">
        <v>123498</v>
      </c>
    </row>
    <row r="68" spans="1:14" x14ac:dyDescent="0.2">
      <c r="A68" s="57" t="s">
        <v>63</v>
      </c>
      <c r="B68" s="57" t="s">
        <v>61</v>
      </c>
      <c r="C68" s="58">
        <v>919</v>
      </c>
      <c r="D68" s="57" t="s">
        <v>49</v>
      </c>
      <c r="E68" s="58">
        <v>399</v>
      </c>
      <c r="F68" s="58">
        <v>362968</v>
      </c>
      <c r="I68" s="57" t="s">
        <v>63</v>
      </c>
      <c r="J68" s="57" t="s">
        <v>61</v>
      </c>
      <c r="K68" s="57">
        <v>919</v>
      </c>
      <c r="L68" s="57" t="s">
        <v>62</v>
      </c>
      <c r="M68" s="58">
        <v>119</v>
      </c>
      <c r="N68" s="58">
        <v>108236</v>
      </c>
    </row>
    <row r="69" spans="1:14" x14ac:dyDescent="0.2">
      <c r="A69" s="57" t="s">
        <v>63</v>
      </c>
      <c r="B69" s="57" t="s">
        <v>61</v>
      </c>
      <c r="C69" s="58">
        <v>939</v>
      </c>
      <c r="D69" s="57" t="s">
        <v>49</v>
      </c>
      <c r="E69" s="58">
        <v>359</v>
      </c>
      <c r="F69" s="58">
        <v>333539</v>
      </c>
      <c r="I69" s="57" t="s">
        <v>63</v>
      </c>
      <c r="J69" s="57" t="s">
        <v>61</v>
      </c>
      <c r="K69" s="57">
        <v>939</v>
      </c>
      <c r="L69" s="57" t="s">
        <v>62</v>
      </c>
      <c r="M69" s="58">
        <v>134</v>
      </c>
      <c r="N69" s="58">
        <v>124416</v>
      </c>
    </row>
    <row r="70" spans="1:14" x14ac:dyDescent="0.2">
      <c r="A70" s="57" t="s">
        <v>63</v>
      </c>
      <c r="B70" s="57" t="s">
        <v>61</v>
      </c>
      <c r="C70" s="58">
        <v>959</v>
      </c>
      <c r="D70" s="57" t="s">
        <v>49</v>
      </c>
      <c r="E70" s="58">
        <v>346</v>
      </c>
      <c r="F70" s="58">
        <v>328446</v>
      </c>
      <c r="I70" s="57" t="s">
        <v>63</v>
      </c>
      <c r="J70" s="57" t="s">
        <v>61</v>
      </c>
      <c r="K70" s="57">
        <v>959</v>
      </c>
      <c r="L70" s="57" t="s">
        <v>62</v>
      </c>
      <c r="M70" s="58">
        <v>119</v>
      </c>
      <c r="N70" s="58">
        <v>113088</v>
      </c>
    </row>
    <row r="71" spans="1:14" x14ac:dyDescent="0.2">
      <c r="A71" s="57" t="s">
        <v>63</v>
      </c>
      <c r="B71" s="57" t="s">
        <v>61</v>
      </c>
      <c r="C71" s="58">
        <v>979</v>
      </c>
      <c r="D71" s="57" t="s">
        <v>49</v>
      </c>
      <c r="E71" s="58">
        <v>325</v>
      </c>
      <c r="F71" s="58">
        <v>315024</v>
      </c>
      <c r="I71" s="57" t="s">
        <v>63</v>
      </c>
      <c r="J71" s="57" t="s">
        <v>61</v>
      </c>
      <c r="K71" s="57">
        <v>979</v>
      </c>
      <c r="L71" s="57" t="s">
        <v>62</v>
      </c>
      <c r="M71" s="58">
        <v>117</v>
      </c>
      <c r="N71" s="58">
        <v>113386</v>
      </c>
    </row>
    <row r="72" spans="1:14" x14ac:dyDescent="0.2">
      <c r="A72" s="57" t="s">
        <v>63</v>
      </c>
      <c r="B72" s="57" t="s">
        <v>61</v>
      </c>
      <c r="C72" s="58">
        <v>999</v>
      </c>
      <c r="D72" s="57" t="s">
        <v>49</v>
      </c>
      <c r="E72" s="58">
        <v>316</v>
      </c>
      <c r="F72" s="58">
        <v>312808</v>
      </c>
      <c r="I72" s="57" t="s">
        <v>63</v>
      </c>
      <c r="J72" s="57" t="s">
        <v>61</v>
      </c>
      <c r="K72" s="57">
        <v>999</v>
      </c>
      <c r="L72" s="57" t="s">
        <v>62</v>
      </c>
      <c r="M72" s="58">
        <v>122</v>
      </c>
      <c r="N72" s="58">
        <v>120735</v>
      </c>
    </row>
    <row r="73" spans="1:14" x14ac:dyDescent="0.2">
      <c r="A73" s="57" t="s">
        <v>63</v>
      </c>
      <c r="B73" s="57" t="s">
        <v>61</v>
      </c>
      <c r="C73" s="58">
        <v>1019</v>
      </c>
      <c r="D73" s="57" t="s">
        <v>49</v>
      </c>
      <c r="E73" s="58">
        <v>288</v>
      </c>
      <c r="F73" s="58">
        <v>290722</v>
      </c>
      <c r="I73" s="57" t="s">
        <v>63</v>
      </c>
      <c r="J73" s="57" t="s">
        <v>61</v>
      </c>
      <c r="K73" s="57">
        <v>1019</v>
      </c>
      <c r="L73" s="57" t="s">
        <v>62</v>
      </c>
      <c r="M73" s="58">
        <v>107</v>
      </c>
      <c r="N73" s="58">
        <v>108060</v>
      </c>
    </row>
    <row r="74" spans="1:14" x14ac:dyDescent="0.2">
      <c r="A74" s="57" t="s">
        <v>63</v>
      </c>
      <c r="B74" s="57" t="s">
        <v>61</v>
      </c>
      <c r="C74" s="58">
        <v>1039</v>
      </c>
      <c r="D74" s="57" t="s">
        <v>49</v>
      </c>
      <c r="E74" s="58">
        <v>256</v>
      </c>
      <c r="F74" s="58">
        <v>263642</v>
      </c>
      <c r="I74" s="57" t="s">
        <v>63</v>
      </c>
      <c r="J74" s="57" t="s">
        <v>61</v>
      </c>
      <c r="K74" s="57">
        <v>1039</v>
      </c>
      <c r="L74" s="57" t="s">
        <v>62</v>
      </c>
      <c r="M74" s="58">
        <v>107</v>
      </c>
      <c r="N74" s="58">
        <v>110197</v>
      </c>
    </row>
    <row r="75" spans="1:14" x14ac:dyDescent="0.2">
      <c r="A75" s="57" t="s">
        <v>63</v>
      </c>
      <c r="B75" s="57" t="s">
        <v>61</v>
      </c>
      <c r="C75" s="58">
        <v>1059</v>
      </c>
      <c r="D75" s="57" t="s">
        <v>49</v>
      </c>
      <c r="E75" s="58">
        <v>300</v>
      </c>
      <c r="F75" s="58">
        <v>314533</v>
      </c>
      <c r="I75" s="57" t="s">
        <v>63</v>
      </c>
      <c r="J75" s="57" t="s">
        <v>61</v>
      </c>
      <c r="K75" s="57">
        <v>1059</v>
      </c>
      <c r="L75" s="57" t="s">
        <v>62</v>
      </c>
      <c r="M75" s="58">
        <v>120</v>
      </c>
      <c r="N75" s="58">
        <v>126004</v>
      </c>
    </row>
    <row r="76" spans="1:14" x14ac:dyDescent="0.2">
      <c r="A76" s="57" t="s">
        <v>63</v>
      </c>
      <c r="B76" s="57" t="s">
        <v>61</v>
      </c>
      <c r="C76" s="58">
        <v>1079</v>
      </c>
      <c r="D76" s="57" t="s">
        <v>49</v>
      </c>
      <c r="E76" s="58">
        <v>285</v>
      </c>
      <c r="F76" s="58">
        <v>304660</v>
      </c>
      <c r="I76" s="57" t="s">
        <v>63</v>
      </c>
      <c r="J76" s="57" t="s">
        <v>61</v>
      </c>
      <c r="K76" s="57">
        <v>1079</v>
      </c>
      <c r="L76" s="57" t="s">
        <v>62</v>
      </c>
      <c r="M76" s="58">
        <v>100</v>
      </c>
      <c r="N76" s="58">
        <v>106840</v>
      </c>
    </row>
    <row r="77" spans="1:14" x14ac:dyDescent="0.2">
      <c r="A77" s="57" t="s">
        <v>63</v>
      </c>
      <c r="B77" s="57" t="s">
        <v>61</v>
      </c>
      <c r="C77" s="58">
        <v>1099</v>
      </c>
      <c r="D77" s="57" t="s">
        <v>49</v>
      </c>
      <c r="E77" s="58">
        <v>277</v>
      </c>
      <c r="F77" s="58">
        <v>301618</v>
      </c>
      <c r="I77" s="57" t="s">
        <v>63</v>
      </c>
      <c r="J77" s="57" t="s">
        <v>61</v>
      </c>
      <c r="K77" s="57">
        <v>1099</v>
      </c>
      <c r="L77" s="57" t="s">
        <v>62</v>
      </c>
      <c r="M77" s="58">
        <v>82</v>
      </c>
      <c r="N77" s="58">
        <v>89361</v>
      </c>
    </row>
    <row r="78" spans="1:14" x14ac:dyDescent="0.2">
      <c r="A78" s="57" t="s">
        <v>63</v>
      </c>
      <c r="B78" s="57" t="s">
        <v>61</v>
      </c>
      <c r="C78" s="58">
        <v>1119</v>
      </c>
      <c r="D78" s="57" t="s">
        <v>49</v>
      </c>
      <c r="E78" s="58">
        <v>242</v>
      </c>
      <c r="F78" s="58">
        <v>268526</v>
      </c>
      <c r="I78" s="57" t="s">
        <v>63</v>
      </c>
      <c r="J78" s="57" t="s">
        <v>61</v>
      </c>
      <c r="K78" s="57">
        <v>1119</v>
      </c>
      <c r="L78" s="57" t="s">
        <v>62</v>
      </c>
      <c r="M78" s="58">
        <v>83</v>
      </c>
      <c r="N78" s="58">
        <v>92074</v>
      </c>
    </row>
    <row r="79" spans="1:14" x14ac:dyDescent="0.2">
      <c r="A79" s="57" t="s">
        <v>63</v>
      </c>
      <c r="B79" s="57" t="s">
        <v>61</v>
      </c>
      <c r="C79" s="58">
        <v>1139</v>
      </c>
      <c r="D79" s="57" t="s">
        <v>49</v>
      </c>
      <c r="E79" s="58">
        <v>259</v>
      </c>
      <c r="F79" s="58">
        <v>292428</v>
      </c>
      <c r="I79" s="57" t="s">
        <v>63</v>
      </c>
      <c r="J79" s="57" t="s">
        <v>61</v>
      </c>
      <c r="K79" s="57">
        <v>1139</v>
      </c>
      <c r="L79" s="57" t="s">
        <v>62</v>
      </c>
      <c r="M79" s="58">
        <v>96</v>
      </c>
      <c r="N79" s="58">
        <v>108444</v>
      </c>
    </row>
    <row r="80" spans="1:14" x14ac:dyDescent="0.2">
      <c r="A80" s="57" t="s">
        <v>63</v>
      </c>
      <c r="B80" s="57" t="s">
        <v>61</v>
      </c>
      <c r="C80" s="58">
        <v>1159</v>
      </c>
      <c r="D80" s="57" t="s">
        <v>49</v>
      </c>
      <c r="E80" s="58">
        <v>240</v>
      </c>
      <c r="F80" s="58">
        <v>275789</v>
      </c>
      <c r="I80" s="57" t="s">
        <v>63</v>
      </c>
      <c r="J80" s="57" t="s">
        <v>61</v>
      </c>
      <c r="K80" s="57">
        <v>1159</v>
      </c>
      <c r="L80" s="57" t="s">
        <v>62</v>
      </c>
      <c r="M80" s="58">
        <v>74</v>
      </c>
      <c r="N80" s="58">
        <v>85036</v>
      </c>
    </row>
    <row r="81" spans="1:14" x14ac:dyDescent="0.2">
      <c r="A81" s="57" t="s">
        <v>63</v>
      </c>
      <c r="B81" s="57" t="s">
        <v>61</v>
      </c>
      <c r="C81" s="58">
        <v>1179</v>
      </c>
      <c r="D81" s="57" t="s">
        <v>49</v>
      </c>
      <c r="E81" s="58">
        <v>202</v>
      </c>
      <c r="F81" s="58">
        <v>236166</v>
      </c>
      <c r="I81" s="57" t="s">
        <v>63</v>
      </c>
      <c r="J81" s="57" t="s">
        <v>61</v>
      </c>
      <c r="K81" s="57">
        <v>1179</v>
      </c>
      <c r="L81" s="57" t="s">
        <v>62</v>
      </c>
      <c r="M81" s="58">
        <v>64</v>
      </c>
      <c r="N81" s="58">
        <v>74918</v>
      </c>
    </row>
    <row r="82" spans="1:14" x14ac:dyDescent="0.2">
      <c r="A82" s="57" t="s">
        <v>63</v>
      </c>
      <c r="B82" s="57" t="s">
        <v>61</v>
      </c>
      <c r="C82" s="58">
        <v>1199</v>
      </c>
      <c r="D82" s="57" t="s">
        <v>49</v>
      </c>
      <c r="E82" s="58">
        <v>227</v>
      </c>
      <c r="F82" s="58">
        <v>269913</v>
      </c>
      <c r="I82" s="57" t="s">
        <v>63</v>
      </c>
      <c r="J82" s="57" t="s">
        <v>61</v>
      </c>
      <c r="K82" s="57">
        <v>1199</v>
      </c>
      <c r="L82" s="57" t="s">
        <v>62</v>
      </c>
      <c r="M82" s="58">
        <v>70</v>
      </c>
      <c r="N82" s="58">
        <v>83215</v>
      </c>
    </row>
    <row r="83" spans="1:14" x14ac:dyDescent="0.2">
      <c r="A83" s="57" t="s">
        <v>63</v>
      </c>
      <c r="B83" s="57" t="s">
        <v>61</v>
      </c>
      <c r="C83" s="58">
        <v>1219</v>
      </c>
      <c r="D83" s="57" t="s">
        <v>49</v>
      </c>
      <c r="E83" s="58">
        <v>199</v>
      </c>
      <c r="F83" s="58">
        <v>240583</v>
      </c>
      <c r="I83" s="57" t="s">
        <v>63</v>
      </c>
      <c r="J83" s="57" t="s">
        <v>61</v>
      </c>
      <c r="K83" s="57">
        <v>1219</v>
      </c>
      <c r="L83" s="57" t="s">
        <v>62</v>
      </c>
      <c r="M83" s="58">
        <v>105</v>
      </c>
      <c r="N83" s="58">
        <v>126885</v>
      </c>
    </row>
    <row r="84" spans="1:14" x14ac:dyDescent="0.2">
      <c r="A84" s="57" t="s">
        <v>63</v>
      </c>
      <c r="B84" s="57" t="s">
        <v>61</v>
      </c>
      <c r="C84" s="58">
        <v>1239</v>
      </c>
      <c r="D84" s="57" t="s">
        <v>49</v>
      </c>
      <c r="E84" s="58">
        <v>203</v>
      </c>
      <c r="F84" s="58">
        <v>249640</v>
      </c>
      <c r="I84" s="57" t="s">
        <v>63</v>
      </c>
      <c r="J84" s="57" t="s">
        <v>61</v>
      </c>
      <c r="K84" s="57">
        <v>1239</v>
      </c>
      <c r="L84" s="57" t="s">
        <v>62</v>
      </c>
      <c r="M84" s="58">
        <v>66</v>
      </c>
      <c r="N84" s="58">
        <v>81173</v>
      </c>
    </row>
    <row r="85" spans="1:14" x14ac:dyDescent="0.2">
      <c r="A85" s="57" t="s">
        <v>63</v>
      </c>
      <c r="B85" s="57" t="s">
        <v>61</v>
      </c>
      <c r="C85" s="58">
        <v>1259</v>
      </c>
      <c r="D85" s="57" t="s">
        <v>49</v>
      </c>
      <c r="E85" s="58">
        <v>200</v>
      </c>
      <c r="F85" s="58">
        <v>249950</v>
      </c>
      <c r="I85" s="57" t="s">
        <v>63</v>
      </c>
      <c r="J85" s="57" t="s">
        <v>61</v>
      </c>
      <c r="K85" s="57">
        <v>1259</v>
      </c>
      <c r="L85" s="57" t="s">
        <v>62</v>
      </c>
      <c r="M85" s="58">
        <v>73</v>
      </c>
      <c r="N85" s="58">
        <v>91166</v>
      </c>
    </row>
    <row r="86" spans="1:14" x14ac:dyDescent="0.2">
      <c r="A86" s="57" t="s">
        <v>63</v>
      </c>
      <c r="B86" s="57" t="s">
        <v>61</v>
      </c>
      <c r="C86" s="58">
        <v>1279</v>
      </c>
      <c r="D86" s="57" t="s">
        <v>49</v>
      </c>
      <c r="E86" s="58">
        <v>193</v>
      </c>
      <c r="F86" s="58">
        <v>244979</v>
      </c>
      <c r="I86" s="57" t="s">
        <v>63</v>
      </c>
      <c r="J86" s="57" t="s">
        <v>61</v>
      </c>
      <c r="K86" s="57">
        <v>1279</v>
      </c>
      <c r="L86" s="57" t="s">
        <v>62</v>
      </c>
      <c r="M86" s="58">
        <v>62</v>
      </c>
      <c r="N86" s="58">
        <v>78753</v>
      </c>
    </row>
    <row r="87" spans="1:14" x14ac:dyDescent="0.2">
      <c r="A87" s="57" t="s">
        <v>63</v>
      </c>
      <c r="B87" s="57" t="s">
        <v>61</v>
      </c>
      <c r="C87" s="58">
        <v>1299</v>
      </c>
      <c r="D87" s="57" t="s">
        <v>49</v>
      </c>
      <c r="E87" s="58">
        <v>177</v>
      </c>
      <c r="F87" s="58">
        <v>228226</v>
      </c>
      <c r="I87" s="57" t="s">
        <v>63</v>
      </c>
      <c r="J87" s="57" t="s">
        <v>61</v>
      </c>
      <c r="K87" s="57">
        <v>1299</v>
      </c>
      <c r="L87" s="57" t="s">
        <v>62</v>
      </c>
      <c r="M87" s="58">
        <v>59</v>
      </c>
      <c r="N87" s="58">
        <v>76089</v>
      </c>
    </row>
    <row r="88" spans="1:14" x14ac:dyDescent="0.2">
      <c r="A88" s="57" t="s">
        <v>63</v>
      </c>
      <c r="B88" s="57" t="s">
        <v>61</v>
      </c>
      <c r="C88" s="58">
        <v>1319</v>
      </c>
      <c r="D88" s="57" t="s">
        <v>49</v>
      </c>
      <c r="E88" s="58">
        <v>164</v>
      </c>
      <c r="F88" s="58">
        <v>214827</v>
      </c>
      <c r="I88" s="57" t="s">
        <v>63</v>
      </c>
      <c r="J88" s="57" t="s">
        <v>61</v>
      </c>
      <c r="K88" s="57">
        <v>1319</v>
      </c>
      <c r="L88" s="57" t="s">
        <v>62</v>
      </c>
      <c r="M88" s="58">
        <v>56</v>
      </c>
      <c r="N88" s="58">
        <v>73361</v>
      </c>
    </row>
    <row r="89" spans="1:14" x14ac:dyDescent="0.2">
      <c r="A89" s="57" t="s">
        <v>63</v>
      </c>
      <c r="B89" s="57" t="s">
        <v>61</v>
      </c>
      <c r="C89" s="58">
        <v>1339</v>
      </c>
      <c r="D89" s="57" t="s">
        <v>49</v>
      </c>
      <c r="E89" s="58">
        <v>152</v>
      </c>
      <c r="F89" s="58">
        <v>202116</v>
      </c>
      <c r="I89" s="57" t="s">
        <v>63</v>
      </c>
      <c r="J89" s="57" t="s">
        <v>61</v>
      </c>
      <c r="K89" s="57">
        <v>1339</v>
      </c>
      <c r="L89" s="57" t="s">
        <v>62</v>
      </c>
      <c r="M89" s="58">
        <v>59</v>
      </c>
      <c r="N89" s="58">
        <v>78389</v>
      </c>
    </row>
    <row r="90" spans="1:14" x14ac:dyDescent="0.2">
      <c r="A90" s="57" t="s">
        <v>63</v>
      </c>
      <c r="B90" s="57" t="s">
        <v>61</v>
      </c>
      <c r="C90" s="58">
        <v>1359</v>
      </c>
      <c r="D90" s="57" t="s">
        <v>49</v>
      </c>
      <c r="E90" s="58">
        <v>178</v>
      </c>
      <c r="F90" s="58">
        <v>240162</v>
      </c>
      <c r="I90" s="57" t="s">
        <v>63</v>
      </c>
      <c r="J90" s="57" t="s">
        <v>61</v>
      </c>
      <c r="K90" s="57">
        <v>1359</v>
      </c>
      <c r="L90" s="57" t="s">
        <v>62</v>
      </c>
      <c r="M90" s="58">
        <v>57</v>
      </c>
      <c r="N90" s="58">
        <v>76874</v>
      </c>
    </row>
    <row r="91" spans="1:14" x14ac:dyDescent="0.2">
      <c r="A91" s="57" t="s">
        <v>63</v>
      </c>
      <c r="B91" s="57" t="s">
        <v>61</v>
      </c>
      <c r="C91" s="58">
        <v>1379</v>
      </c>
      <c r="D91" s="57" t="s">
        <v>49</v>
      </c>
      <c r="E91" s="58">
        <v>169</v>
      </c>
      <c r="F91" s="58">
        <v>231398</v>
      </c>
      <c r="I91" s="57" t="s">
        <v>63</v>
      </c>
      <c r="J91" s="57" t="s">
        <v>61</v>
      </c>
      <c r="K91" s="57">
        <v>1379</v>
      </c>
      <c r="L91" s="57" t="s">
        <v>62</v>
      </c>
      <c r="M91" s="58">
        <v>44</v>
      </c>
      <c r="N91" s="58">
        <v>60298</v>
      </c>
    </row>
    <row r="92" spans="1:14" x14ac:dyDescent="0.2">
      <c r="A92" s="57" t="s">
        <v>63</v>
      </c>
      <c r="B92" s="57" t="s">
        <v>61</v>
      </c>
      <c r="C92" s="58">
        <v>1399</v>
      </c>
      <c r="D92" s="57" t="s">
        <v>49</v>
      </c>
      <c r="E92" s="58">
        <v>173</v>
      </c>
      <c r="F92" s="58">
        <v>240342</v>
      </c>
      <c r="I92" s="57" t="s">
        <v>63</v>
      </c>
      <c r="J92" s="57" t="s">
        <v>61</v>
      </c>
      <c r="K92" s="57">
        <v>1399</v>
      </c>
      <c r="L92" s="57" t="s">
        <v>62</v>
      </c>
      <c r="M92" s="58">
        <v>52</v>
      </c>
      <c r="N92" s="58">
        <v>72204</v>
      </c>
    </row>
    <row r="93" spans="1:14" x14ac:dyDescent="0.2">
      <c r="A93" s="57" t="s">
        <v>63</v>
      </c>
      <c r="B93" s="57" t="s">
        <v>61</v>
      </c>
      <c r="C93" s="58">
        <v>1419</v>
      </c>
      <c r="D93" s="57" t="s">
        <v>49</v>
      </c>
      <c r="E93" s="58">
        <v>154</v>
      </c>
      <c r="F93" s="58">
        <v>217078</v>
      </c>
      <c r="I93" s="57" t="s">
        <v>63</v>
      </c>
      <c r="J93" s="57" t="s">
        <v>61</v>
      </c>
      <c r="K93" s="57">
        <v>1419</v>
      </c>
      <c r="L93" s="57" t="s">
        <v>62</v>
      </c>
      <c r="M93" s="58">
        <v>54</v>
      </c>
      <c r="N93" s="58">
        <v>76031</v>
      </c>
    </row>
    <row r="94" spans="1:14" x14ac:dyDescent="0.2">
      <c r="A94" s="57" t="s">
        <v>63</v>
      </c>
      <c r="B94" s="57" t="s">
        <v>61</v>
      </c>
      <c r="C94" s="58">
        <v>1439</v>
      </c>
      <c r="D94" s="57" t="s">
        <v>49</v>
      </c>
      <c r="E94" s="58">
        <v>154</v>
      </c>
      <c r="F94" s="58">
        <v>220187</v>
      </c>
      <c r="I94" s="57" t="s">
        <v>63</v>
      </c>
      <c r="J94" s="57" t="s">
        <v>61</v>
      </c>
      <c r="K94" s="57">
        <v>1439</v>
      </c>
      <c r="L94" s="57" t="s">
        <v>62</v>
      </c>
      <c r="M94" s="58">
        <v>47</v>
      </c>
      <c r="N94" s="58">
        <v>67179</v>
      </c>
    </row>
    <row r="95" spans="1:14" x14ac:dyDescent="0.2">
      <c r="A95" s="57" t="s">
        <v>63</v>
      </c>
      <c r="B95" s="57" t="s">
        <v>61</v>
      </c>
      <c r="C95" s="58">
        <v>1459</v>
      </c>
      <c r="D95" s="57" t="s">
        <v>49</v>
      </c>
      <c r="E95" s="58">
        <v>144</v>
      </c>
      <c r="F95" s="58">
        <v>208759</v>
      </c>
      <c r="I95" s="57" t="s">
        <v>63</v>
      </c>
      <c r="J95" s="57" t="s">
        <v>61</v>
      </c>
      <c r="K95" s="57">
        <v>1459</v>
      </c>
      <c r="L95" s="57" t="s">
        <v>62</v>
      </c>
      <c r="M95" s="58">
        <v>57</v>
      </c>
      <c r="N95" s="58">
        <v>82572</v>
      </c>
    </row>
    <row r="96" spans="1:14" x14ac:dyDescent="0.2">
      <c r="A96" s="57" t="s">
        <v>63</v>
      </c>
      <c r="B96" s="57" t="s">
        <v>61</v>
      </c>
      <c r="C96" s="58">
        <v>1479</v>
      </c>
      <c r="D96" s="57" t="s">
        <v>49</v>
      </c>
      <c r="E96" s="58">
        <v>148</v>
      </c>
      <c r="F96" s="58">
        <v>217598</v>
      </c>
      <c r="I96" s="57" t="s">
        <v>63</v>
      </c>
      <c r="J96" s="57" t="s">
        <v>61</v>
      </c>
      <c r="K96" s="57">
        <v>1479</v>
      </c>
      <c r="L96" s="57" t="s">
        <v>62</v>
      </c>
      <c r="M96" s="58">
        <v>46</v>
      </c>
      <c r="N96" s="58">
        <v>67557</v>
      </c>
    </row>
    <row r="97" spans="1:14" x14ac:dyDescent="0.2">
      <c r="A97" s="57" t="s">
        <v>63</v>
      </c>
      <c r="B97" s="57" t="s">
        <v>61</v>
      </c>
      <c r="C97" s="58">
        <v>1499</v>
      </c>
      <c r="D97" s="57" t="s">
        <v>49</v>
      </c>
      <c r="E97" s="58">
        <v>161</v>
      </c>
      <c r="F97" s="58">
        <v>239880</v>
      </c>
      <c r="I97" s="57" t="s">
        <v>63</v>
      </c>
      <c r="J97" s="57" t="s">
        <v>61</v>
      </c>
      <c r="K97" s="57">
        <v>1499</v>
      </c>
      <c r="L97" s="57" t="s">
        <v>62</v>
      </c>
      <c r="M97" s="58">
        <v>49</v>
      </c>
      <c r="N97" s="58">
        <v>72952</v>
      </c>
    </row>
    <row r="98" spans="1:14" x14ac:dyDescent="0.2">
      <c r="A98" s="57" t="s">
        <v>63</v>
      </c>
      <c r="B98" s="57" t="s">
        <v>61</v>
      </c>
      <c r="C98" s="58">
        <v>1519</v>
      </c>
      <c r="D98" s="57" t="s">
        <v>49</v>
      </c>
      <c r="E98" s="58">
        <v>120</v>
      </c>
      <c r="F98" s="58">
        <v>181037</v>
      </c>
      <c r="I98" s="57" t="s">
        <v>63</v>
      </c>
      <c r="J98" s="57" t="s">
        <v>61</v>
      </c>
      <c r="K98" s="57">
        <v>1519</v>
      </c>
      <c r="L98" s="57" t="s">
        <v>62</v>
      </c>
      <c r="M98" s="58">
        <v>57</v>
      </c>
      <c r="N98" s="58">
        <v>86047</v>
      </c>
    </row>
    <row r="99" spans="1:14" x14ac:dyDescent="0.2">
      <c r="A99" s="57" t="s">
        <v>63</v>
      </c>
      <c r="B99" s="57" t="s">
        <v>61</v>
      </c>
      <c r="C99" s="58">
        <v>1539</v>
      </c>
      <c r="D99" s="57" t="s">
        <v>49</v>
      </c>
      <c r="E99" s="58">
        <v>124</v>
      </c>
      <c r="F99" s="58">
        <v>189605</v>
      </c>
      <c r="I99" s="57" t="s">
        <v>63</v>
      </c>
      <c r="J99" s="57" t="s">
        <v>61</v>
      </c>
      <c r="K99" s="57">
        <v>1539</v>
      </c>
      <c r="L99" s="57" t="s">
        <v>62</v>
      </c>
      <c r="M99" s="58">
        <v>39</v>
      </c>
      <c r="N99" s="58">
        <v>59650</v>
      </c>
    </row>
    <row r="100" spans="1:14" x14ac:dyDescent="0.2">
      <c r="A100" s="57" t="s">
        <v>63</v>
      </c>
      <c r="B100" s="57" t="s">
        <v>61</v>
      </c>
      <c r="C100" s="58">
        <v>1559</v>
      </c>
      <c r="D100" s="57" t="s">
        <v>49</v>
      </c>
      <c r="E100" s="58">
        <v>128</v>
      </c>
      <c r="F100" s="58">
        <v>198368</v>
      </c>
      <c r="I100" s="57" t="s">
        <v>63</v>
      </c>
      <c r="J100" s="57" t="s">
        <v>61</v>
      </c>
      <c r="K100" s="57">
        <v>1559</v>
      </c>
      <c r="L100" s="57" t="s">
        <v>62</v>
      </c>
      <c r="M100" s="58">
        <v>37</v>
      </c>
      <c r="N100" s="58">
        <v>57312</v>
      </c>
    </row>
    <row r="101" spans="1:14" x14ac:dyDescent="0.2">
      <c r="A101" s="57" t="s">
        <v>63</v>
      </c>
      <c r="B101" s="57" t="s">
        <v>61</v>
      </c>
      <c r="C101" s="58">
        <v>1579</v>
      </c>
      <c r="D101" s="57" t="s">
        <v>49</v>
      </c>
      <c r="E101" s="58">
        <v>126</v>
      </c>
      <c r="F101" s="58">
        <v>197833</v>
      </c>
      <c r="I101" s="57" t="s">
        <v>63</v>
      </c>
      <c r="J101" s="57" t="s">
        <v>61</v>
      </c>
      <c r="K101" s="57">
        <v>1579</v>
      </c>
      <c r="L101" s="57" t="s">
        <v>62</v>
      </c>
      <c r="M101" s="58">
        <v>48</v>
      </c>
      <c r="N101" s="58">
        <v>75289</v>
      </c>
    </row>
    <row r="102" spans="1:14" x14ac:dyDescent="0.2">
      <c r="A102" s="57" t="s">
        <v>63</v>
      </c>
      <c r="B102" s="57" t="s">
        <v>61</v>
      </c>
      <c r="C102" s="58">
        <v>1599</v>
      </c>
      <c r="D102" s="57" t="s">
        <v>49</v>
      </c>
      <c r="E102" s="58">
        <v>131</v>
      </c>
      <c r="F102" s="58">
        <v>208132</v>
      </c>
      <c r="I102" s="57" t="s">
        <v>63</v>
      </c>
      <c r="J102" s="57" t="s">
        <v>61</v>
      </c>
      <c r="K102" s="57">
        <v>1599</v>
      </c>
      <c r="L102" s="57" t="s">
        <v>62</v>
      </c>
      <c r="M102" s="58">
        <v>40</v>
      </c>
      <c r="N102" s="58">
        <v>63550</v>
      </c>
    </row>
    <row r="103" spans="1:14" x14ac:dyDescent="0.2">
      <c r="A103" s="57" t="s">
        <v>63</v>
      </c>
      <c r="B103" s="57" t="s">
        <v>61</v>
      </c>
      <c r="C103" s="58">
        <v>1619</v>
      </c>
      <c r="D103" s="57" t="s">
        <v>49</v>
      </c>
      <c r="E103" s="58">
        <v>122</v>
      </c>
      <c r="F103" s="58">
        <v>196380</v>
      </c>
      <c r="I103" s="57" t="s">
        <v>63</v>
      </c>
      <c r="J103" s="57" t="s">
        <v>61</v>
      </c>
      <c r="K103" s="57">
        <v>1619</v>
      </c>
      <c r="L103" s="57" t="s">
        <v>62</v>
      </c>
      <c r="M103" s="58">
        <v>35</v>
      </c>
      <c r="N103" s="58">
        <v>56294</v>
      </c>
    </row>
    <row r="104" spans="1:14" x14ac:dyDescent="0.2">
      <c r="A104" s="57" t="s">
        <v>63</v>
      </c>
      <c r="B104" s="57" t="s">
        <v>61</v>
      </c>
      <c r="C104" s="58">
        <v>1639</v>
      </c>
      <c r="D104" s="57" t="s">
        <v>49</v>
      </c>
      <c r="E104" s="58">
        <v>112</v>
      </c>
      <c r="F104" s="58">
        <v>182525</v>
      </c>
      <c r="I104" s="57" t="s">
        <v>63</v>
      </c>
      <c r="J104" s="57" t="s">
        <v>61</v>
      </c>
      <c r="K104" s="57">
        <v>1639</v>
      </c>
      <c r="L104" s="57" t="s">
        <v>62</v>
      </c>
      <c r="M104" s="58">
        <v>52</v>
      </c>
      <c r="N104" s="58">
        <v>84726</v>
      </c>
    </row>
    <row r="105" spans="1:14" x14ac:dyDescent="0.2">
      <c r="A105" s="57" t="s">
        <v>63</v>
      </c>
      <c r="B105" s="57" t="s">
        <v>61</v>
      </c>
      <c r="C105" s="58">
        <v>1659</v>
      </c>
      <c r="D105" s="57" t="s">
        <v>49</v>
      </c>
      <c r="E105" s="58">
        <v>97</v>
      </c>
      <c r="F105" s="58">
        <v>159997</v>
      </c>
      <c r="I105" s="57" t="s">
        <v>63</v>
      </c>
      <c r="J105" s="57" t="s">
        <v>61</v>
      </c>
      <c r="K105" s="57">
        <v>1659</v>
      </c>
      <c r="L105" s="57" t="s">
        <v>62</v>
      </c>
      <c r="M105" s="58">
        <v>35</v>
      </c>
      <c r="N105" s="58">
        <v>57710</v>
      </c>
    </row>
    <row r="106" spans="1:14" x14ac:dyDescent="0.2">
      <c r="A106" s="57" t="s">
        <v>63</v>
      </c>
      <c r="B106" s="57" t="s">
        <v>61</v>
      </c>
      <c r="C106" s="58">
        <v>1679</v>
      </c>
      <c r="D106" s="57" t="s">
        <v>49</v>
      </c>
      <c r="E106" s="58">
        <v>99</v>
      </c>
      <c r="F106" s="58">
        <v>165288</v>
      </c>
      <c r="I106" s="57" t="s">
        <v>63</v>
      </c>
      <c r="J106" s="57" t="s">
        <v>61</v>
      </c>
      <c r="K106" s="57">
        <v>1679</v>
      </c>
      <c r="L106" s="57" t="s">
        <v>62</v>
      </c>
      <c r="M106" s="58">
        <v>39</v>
      </c>
      <c r="N106" s="58">
        <v>65130</v>
      </c>
    </row>
    <row r="107" spans="1:14" x14ac:dyDescent="0.2">
      <c r="A107" s="57" t="s">
        <v>63</v>
      </c>
      <c r="B107" s="57" t="s">
        <v>61</v>
      </c>
      <c r="C107" s="58">
        <v>1699</v>
      </c>
      <c r="D107" s="57" t="s">
        <v>49</v>
      </c>
      <c r="E107" s="58">
        <v>91</v>
      </c>
      <c r="F107" s="58">
        <v>153742</v>
      </c>
      <c r="I107" s="57" t="s">
        <v>63</v>
      </c>
      <c r="J107" s="57" t="s">
        <v>61</v>
      </c>
      <c r="K107" s="57">
        <v>1699</v>
      </c>
      <c r="L107" s="57" t="s">
        <v>62</v>
      </c>
      <c r="M107" s="58">
        <v>35</v>
      </c>
      <c r="N107" s="58">
        <v>59118</v>
      </c>
    </row>
    <row r="108" spans="1:14" x14ac:dyDescent="0.2">
      <c r="A108" s="57" t="s">
        <v>63</v>
      </c>
      <c r="B108" s="57" t="s">
        <v>61</v>
      </c>
      <c r="C108" s="58">
        <v>1719</v>
      </c>
      <c r="D108" s="57" t="s">
        <v>49</v>
      </c>
      <c r="E108" s="58">
        <v>95</v>
      </c>
      <c r="F108" s="58">
        <v>162377</v>
      </c>
      <c r="I108" s="57" t="s">
        <v>63</v>
      </c>
      <c r="J108" s="57" t="s">
        <v>61</v>
      </c>
      <c r="K108" s="57">
        <v>1719</v>
      </c>
      <c r="L108" s="57" t="s">
        <v>62</v>
      </c>
      <c r="M108" s="58">
        <v>35</v>
      </c>
      <c r="N108" s="58">
        <v>59793</v>
      </c>
    </row>
    <row r="109" spans="1:14" x14ac:dyDescent="0.2">
      <c r="A109" s="57" t="s">
        <v>63</v>
      </c>
      <c r="B109" s="57" t="s">
        <v>61</v>
      </c>
      <c r="C109" s="58">
        <v>1739</v>
      </c>
      <c r="D109" s="57" t="s">
        <v>49</v>
      </c>
      <c r="E109" s="58">
        <v>94</v>
      </c>
      <c r="F109" s="58">
        <v>162489</v>
      </c>
      <c r="I109" s="57" t="s">
        <v>63</v>
      </c>
      <c r="J109" s="57" t="s">
        <v>61</v>
      </c>
      <c r="K109" s="57">
        <v>1739</v>
      </c>
      <c r="L109" s="57" t="s">
        <v>62</v>
      </c>
      <c r="M109" s="58">
        <v>33</v>
      </c>
      <c r="N109" s="58">
        <v>57068</v>
      </c>
    </row>
    <row r="110" spans="1:14" x14ac:dyDescent="0.2">
      <c r="A110" s="57" t="s">
        <v>63</v>
      </c>
      <c r="B110" s="57" t="s">
        <v>61</v>
      </c>
      <c r="C110" s="58">
        <v>1759</v>
      </c>
      <c r="D110" s="57" t="s">
        <v>49</v>
      </c>
      <c r="E110" s="58">
        <v>89</v>
      </c>
      <c r="F110" s="58">
        <v>155676</v>
      </c>
      <c r="I110" s="57" t="s">
        <v>63</v>
      </c>
      <c r="J110" s="57" t="s">
        <v>61</v>
      </c>
      <c r="K110" s="57">
        <v>1759</v>
      </c>
      <c r="L110" s="57" t="s">
        <v>62</v>
      </c>
      <c r="M110" s="58">
        <v>45</v>
      </c>
      <c r="N110" s="58">
        <v>78732</v>
      </c>
    </row>
    <row r="111" spans="1:14" x14ac:dyDescent="0.2">
      <c r="A111" s="57" t="s">
        <v>63</v>
      </c>
      <c r="B111" s="57" t="s">
        <v>61</v>
      </c>
      <c r="C111" s="58">
        <v>1779</v>
      </c>
      <c r="D111" s="57" t="s">
        <v>49</v>
      </c>
      <c r="E111" s="58">
        <v>105</v>
      </c>
      <c r="F111" s="58">
        <v>185782</v>
      </c>
      <c r="I111" s="57" t="s">
        <v>63</v>
      </c>
      <c r="J111" s="57" t="s">
        <v>61</v>
      </c>
      <c r="K111" s="57">
        <v>1779</v>
      </c>
      <c r="L111" s="57" t="s">
        <v>62</v>
      </c>
      <c r="M111" s="58">
        <v>30</v>
      </c>
      <c r="N111" s="58">
        <v>53044</v>
      </c>
    </row>
    <row r="112" spans="1:14" x14ac:dyDescent="0.2">
      <c r="A112" s="57" t="s">
        <v>63</v>
      </c>
      <c r="B112" s="57" t="s">
        <v>61</v>
      </c>
      <c r="C112" s="58">
        <v>1799</v>
      </c>
      <c r="D112" s="57" t="s">
        <v>49</v>
      </c>
      <c r="E112" s="58">
        <v>96</v>
      </c>
      <c r="F112" s="58">
        <v>171838</v>
      </c>
      <c r="I112" s="57" t="s">
        <v>63</v>
      </c>
      <c r="J112" s="57" t="s">
        <v>61</v>
      </c>
      <c r="K112" s="57">
        <v>1799</v>
      </c>
      <c r="L112" s="57" t="s">
        <v>62</v>
      </c>
      <c r="M112" s="58">
        <v>25</v>
      </c>
      <c r="N112" s="58">
        <v>44742</v>
      </c>
    </row>
    <row r="113" spans="1:14" x14ac:dyDescent="0.2">
      <c r="A113" s="57" t="s">
        <v>63</v>
      </c>
      <c r="B113" s="57" t="s">
        <v>61</v>
      </c>
      <c r="C113" s="58">
        <v>1819</v>
      </c>
      <c r="D113" s="57" t="s">
        <v>49</v>
      </c>
      <c r="E113" s="58">
        <v>97</v>
      </c>
      <c r="F113" s="58">
        <v>175499</v>
      </c>
      <c r="I113" s="57" t="s">
        <v>63</v>
      </c>
      <c r="J113" s="57" t="s">
        <v>61</v>
      </c>
      <c r="K113" s="57">
        <v>1819</v>
      </c>
      <c r="L113" s="57" t="s">
        <v>62</v>
      </c>
      <c r="M113" s="58">
        <v>30</v>
      </c>
      <c r="N113" s="58">
        <v>54294</v>
      </c>
    </row>
    <row r="114" spans="1:14" x14ac:dyDescent="0.2">
      <c r="A114" s="57" t="s">
        <v>63</v>
      </c>
      <c r="B114" s="57" t="s">
        <v>61</v>
      </c>
      <c r="C114" s="58">
        <v>1839</v>
      </c>
      <c r="D114" s="57" t="s">
        <v>49</v>
      </c>
      <c r="E114" s="58">
        <v>84</v>
      </c>
      <c r="F114" s="58">
        <v>153637</v>
      </c>
      <c r="I114" s="57" t="s">
        <v>63</v>
      </c>
      <c r="J114" s="57" t="s">
        <v>61</v>
      </c>
      <c r="K114" s="57">
        <v>1839</v>
      </c>
      <c r="L114" s="57" t="s">
        <v>62</v>
      </c>
      <c r="M114" s="58">
        <v>38</v>
      </c>
      <c r="N114" s="58">
        <v>69552</v>
      </c>
    </row>
    <row r="115" spans="1:14" x14ac:dyDescent="0.2">
      <c r="A115" s="57" t="s">
        <v>63</v>
      </c>
      <c r="B115" s="57" t="s">
        <v>61</v>
      </c>
      <c r="C115" s="58">
        <v>1859</v>
      </c>
      <c r="D115" s="57" t="s">
        <v>49</v>
      </c>
      <c r="E115" s="58">
        <v>75</v>
      </c>
      <c r="F115" s="58">
        <v>138664</v>
      </c>
      <c r="I115" s="57" t="s">
        <v>63</v>
      </c>
      <c r="J115" s="57" t="s">
        <v>61</v>
      </c>
      <c r="K115" s="57">
        <v>1859</v>
      </c>
      <c r="L115" s="57" t="s">
        <v>62</v>
      </c>
      <c r="M115" s="58">
        <v>29</v>
      </c>
      <c r="N115" s="58">
        <v>53643</v>
      </c>
    </row>
    <row r="116" spans="1:14" x14ac:dyDescent="0.2">
      <c r="A116" s="57" t="s">
        <v>63</v>
      </c>
      <c r="B116" s="57" t="s">
        <v>61</v>
      </c>
      <c r="C116" s="58">
        <v>1879</v>
      </c>
      <c r="D116" s="57" t="s">
        <v>49</v>
      </c>
      <c r="E116" s="58">
        <v>87</v>
      </c>
      <c r="F116" s="58">
        <v>162596</v>
      </c>
      <c r="I116" s="57" t="s">
        <v>63</v>
      </c>
      <c r="J116" s="57" t="s">
        <v>61</v>
      </c>
      <c r="K116" s="57">
        <v>1879</v>
      </c>
      <c r="L116" s="57" t="s">
        <v>62</v>
      </c>
      <c r="M116" s="58">
        <v>32</v>
      </c>
      <c r="N116" s="58">
        <v>59825</v>
      </c>
    </row>
    <row r="117" spans="1:14" x14ac:dyDescent="0.2">
      <c r="A117" s="57" t="s">
        <v>63</v>
      </c>
      <c r="B117" s="57" t="s">
        <v>61</v>
      </c>
      <c r="C117" s="58">
        <v>1899</v>
      </c>
      <c r="D117" s="57" t="s">
        <v>49</v>
      </c>
      <c r="E117" s="58">
        <v>78</v>
      </c>
      <c r="F117" s="58">
        <v>147362</v>
      </c>
      <c r="I117" s="57" t="s">
        <v>63</v>
      </c>
      <c r="J117" s="57" t="s">
        <v>61</v>
      </c>
      <c r="K117" s="57">
        <v>1899</v>
      </c>
      <c r="L117" s="57" t="s">
        <v>62</v>
      </c>
      <c r="M117" s="58">
        <v>28</v>
      </c>
      <c r="N117" s="58">
        <v>52926</v>
      </c>
    </row>
    <row r="118" spans="1:14" x14ac:dyDescent="0.2">
      <c r="A118" s="57" t="s">
        <v>63</v>
      </c>
      <c r="B118" s="57" t="s">
        <v>61</v>
      </c>
      <c r="C118" s="58">
        <v>1919</v>
      </c>
      <c r="D118" s="57" t="s">
        <v>49</v>
      </c>
      <c r="E118" s="58">
        <v>70</v>
      </c>
      <c r="F118" s="58">
        <v>133670</v>
      </c>
      <c r="I118" s="57" t="s">
        <v>63</v>
      </c>
      <c r="J118" s="57" t="s">
        <v>61</v>
      </c>
      <c r="K118" s="57">
        <v>1919</v>
      </c>
      <c r="L118" s="57" t="s">
        <v>62</v>
      </c>
      <c r="M118" s="58">
        <v>19</v>
      </c>
      <c r="N118" s="58">
        <v>36274</v>
      </c>
    </row>
    <row r="119" spans="1:14" x14ac:dyDescent="0.2">
      <c r="A119" s="57" t="s">
        <v>63</v>
      </c>
      <c r="B119" s="57" t="s">
        <v>61</v>
      </c>
      <c r="C119" s="58">
        <v>1939</v>
      </c>
      <c r="D119" s="57" t="s">
        <v>49</v>
      </c>
      <c r="E119" s="58">
        <v>78</v>
      </c>
      <c r="F119" s="58">
        <v>150496</v>
      </c>
      <c r="I119" s="57" t="s">
        <v>63</v>
      </c>
      <c r="J119" s="57" t="s">
        <v>61</v>
      </c>
      <c r="K119" s="57">
        <v>1939</v>
      </c>
      <c r="L119" s="57" t="s">
        <v>62</v>
      </c>
      <c r="M119" s="58">
        <v>28</v>
      </c>
      <c r="N119" s="58">
        <v>53989</v>
      </c>
    </row>
    <row r="120" spans="1:14" x14ac:dyDescent="0.2">
      <c r="A120" s="57" t="s">
        <v>63</v>
      </c>
      <c r="B120" s="57" t="s">
        <v>61</v>
      </c>
      <c r="C120" s="58">
        <v>1959</v>
      </c>
      <c r="D120" s="57" t="s">
        <v>49</v>
      </c>
      <c r="E120" s="58">
        <v>71</v>
      </c>
      <c r="F120" s="58">
        <v>138392</v>
      </c>
      <c r="I120" s="57" t="s">
        <v>63</v>
      </c>
      <c r="J120" s="57" t="s">
        <v>61</v>
      </c>
      <c r="K120" s="57">
        <v>1959</v>
      </c>
      <c r="L120" s="57" t="s">
        <v>62</v>
      </c>
      <c r="M120" s="58">
        <v>23</v>
      </c>
      <c r="N120" s="58">
        <v>44820</v>
      </c>
    </row>
    <row r="121" spans="1:14" x14ac:dyDescent="0.2">
      <c r="A121" s="57" t="s">
        <v>63</v>
      </c>
      <c r="B121" s="57" t="s">
        <v>61</v>
      </c>
      <c r="C121" s="58">
        <v>1979</v>
      </c>
      <c r="D121" s="57" t="s">
        <v>49</v>
      </c>
      <c r="E121" s="58">
        <v>75</v>
      </c>
      <c r="F121" s="58">
        <v>147728</v>
      </c>
      <c r="I121" s="57" t="s">
        <v>63</v>
      </c>
      <c r="J121" s="57" t="s">
        <v>61</v>
      </c>
      <c r="K121" s="57">
        <v>1979</v>
      </c>
      <c r="L121" s="57" t="s">
        <v>62</v>
      </c>
      <c r="M121" s="58">
        <v>28</v>
      </c>
      <c r="N121" s="58">
        <v>55118</v>
      </c>
    </row>
    <row r="122" spans="1:14" x14ac:dyDescent="0.2">
      <c r="A122" s="57" t="s">
        <v>63</v>
      </c>
      <c r="B122" s="57" t="s">
        <v>61</v>
      </c>
      <c r="C122" s="58">
        <v>1999</v>
      </c>
      <c r="D122" s="57" t="s">
        <v>49</v>
      </c>
      <c r="E122" s="58">
        <v>71</v>
      </c>
      <c r="F122" s="58">
        <v>141305</v>
      </c>
      <c r="I122" s="57" t="s">
        <v>63</v>
      </c>
      <c r="J122" s="57" t="s">
        <v>61</v>
      </c>
      <c r="K122" s="57">
        <v>1999</v>
      </c>
      <c r="L122" s="57" t="s">
        <v>62</v>
      </c>
      <c r="M122" s="58">
        <v>20</v>
      </c>
      <c r="N122" s="58">
        <v>39813</v>
      </c>
    </row>
    <row r="123" spans="1:14" x14ac:dyDescent="0.2">
      <c r="A123" s="57" t="s">
        <v>63</v>
      </c>
      <c r="B123" s="57" t="s">
        <v>61</v>
      </c>
      <c r="C123" s="58">
        <v>2019</v>
      </c>
      <c r="D123" s="57" t="s">
        <v>49</v>
      </c>
      <c r="E123" s="58">
        <v>77</v>
      </c>
      <c r="F123" s="58">
        <v>154650</v>
      </c>
      <c r="I123" s="57" t="s">
        <v>63</v>
      </c>
      <c r="J123" s="57" t="s">
        <v>61</v>
      </c>
      <c r="K123" s="57">
        <v>2019</v>
      </c>
      <c r="L123" s="57" t="s">
        <v>62</v>
      </c>
      <c r="M123" s="58">
        <v>26</v>
      </c>
      <c r="N123" s="58">
        <v>52234</v>
      </c>
    </row>
    <row r="124" spans="1:14" x14ac:dyDescent="0.2">
      <c r="A124" s="57" t="s">
        <v>63</v>
      </c>
      <c r="B124" s="57" t="s">
        <v>61</v>
      </c>
      <c r="C124" s="58">
        <v>2039</v>
      </c>
      <c r="D124" s="57" t="s">
        <v>49</v>
      </c>
      <c r="E124" s="58">
        <v>73</v>
      </c>
      <c r="F124" s="58">
        <v>148204</v>
      </c>
      <c r="I124" s="57" t="s">
        <v>63</v>
      </c>
      <c r="J124" s="57" t="s">
        <v>61</v>
      </c>
      <c r="K124" s="57">
        <v>2039</v>
      </c>
      <c r="L124" s="57" t="s">
        <v>62</v>
      </c>
      <c r="M124" s="58">
        <v>20</v>
      </c>
      <c r="N124" s="58">
        <v>40592</v>
      </c>
    </row>
    <row r="125" spans="1:14" x14ac:dyDescent="0.2">
      <c r="A125" s="57" t="s">
        <v>63</v>
      </c>
      <c r="B125" s="57" t="s">
        <v>61</v>
      </c>
      <c r="C125" s="58">
        <v>2059</v>
      </c>
      <c r="D125" s="57" t="s">
        <v>49</v>
      </c>
      <c r="E125" s="58">
        <v>86</v>
      </c>
      <c r="F125" s="58">
        <v>176318</v>
      </c>
      <c r="I125" s="57" t="s">
        <v>63</v>
      </c>
      <c r="J125" s="57" t="s">
        <v>61</v>
      </c>
      <c r="K125" s="57">
        <v>2059</v>
      </c>
      <c r="L125" s="57" t="s">
        <v>62</v>
      </c>
      <c r="M125" s="58">
        <v>29</v>
      </c>
      <c r="N125" s="58">
        <v>59439</v>
      </c>
    </row>
    <row r="126" spans="1:14" x14ac:dyDescent="0.2">
      <c r="A126" s="57" t="s">
        <v>63</v>
      </c>
      <c r="B126" s="57" t="s">
        <v>61</v>
      </c>
      <c r="C126" s="58">
        <v>2079</v>
      </c>
      <c r="D126" s="57" t="s">
        <v>49</v>
      </c>
      <c r="E126" s="58">
        <v>70</v>
      </c>
      <c r="F126" s="58">
        <v>144907</v>
      </c>
      <c r="I126" s="57" t="s">
        <v>63</v>
      </c>
      <c r="J126" s="57" t="s">
        <v>61</v>
      </c>
      <c r="K126" s="57">
        <v>2079</v>
      </c>
      <c r="L126" s="57" t="s">
        <v>62</v>
      </c>
      <c r="M126" s="58">
        <v>22</v>
      </c>
      <c r="N126" s="58">
        <v>45494</v>
      </c>
    </row>
    <row r="127" spans="1:14" x14ac:dyDescent="0.2">
      <c r="A127" s="57" t="s">
        <v>63</v>
      </c>
      <c r="B127" s="57" t="s">
        <v>61</v>
      </c>
      <c r="C127" s="58">
        <v>2099</v>
      </c>
      <c r="D127" s="57" t="s">
        <v>49</v>
      </c>
      <c r="E127" s="58">
        <v>76</v>
      </c>
      <c r="F127" s="58">
        <v>158806</v>
      </c>
      <c r="I127" s="57" t="s">
        <v>63</v>
      </c>
      <c r="J127" s="57" t="s">
        <v>61</v>
      </c>
      <c r="K127" s="57">
        <v>2099</v>
      </c>
      <c r="L127" s="57" t="s">
        <v>62</v>
      </c>
      <c r="M127" s="58">
        <v>19</v>
      </c>
      <c r="N127" s="58">
        <v>39726</v>
      </c>
    </row>
    <row r="128" spans="1:14" x14ac:dyDescent="0.2">
      <c r="A128" s="57" t="s">
        <v>63</v>
      </c>
      <c r="B128" s="57" t="s">
        <v>61</v>
      </c>
      <c r="C128" s="58">
        <v>2119</v>
      </c>
      <c r="D128" s="57" t="s">
        <v>49</v>
      </c>
      <c r="E128" s="58">
        <v>51</v>
      </c>
      <c r="F128" s="58">
        <v>107526</v>
      </c>
      <c r="I128" s="57" t="s">
        <v>63</v>
      </c>
      <c r="J128" s="57" t="s">
        <v>61</v>
      </c>
      <c r="K128" s="57">
        <v>2119</v>
      </c>
      <c r="L128" s="57" t="s">
        <v>62</v>
      </c>
      <c r="M128" s="58">
        <v>25</v>
      </c>
      <c r="N128" s="58">
        <v>52755</v>
      </c>
    </row>
    <row r="129" spans="1:14" x14ac:dyDescent="0.2">
      <c r="A129" s="57" t="s">
        <v>63</v>
      </c>
      <c r="B129" s="57" t="s">
        <v>61</v>
      </c>
      <c r="C129" s="58">
        <v>2139</v>
      </c>
      <c r="D129" s="57" t="s">
        <v>49</v>
      </c>
      <c r="E129" s="58">
        <v>59</v>
      </c>
      <c r="F129" s="58">
        <v>125613</v>
      </c>
      <c r="I129" s="57" t="s">
        <v>63</v>
      </c>
      <c r="J129" s="57" t="s">
        <v>61</v>
      </c>
      <c r="K129" s="57">
        <v>2139</v>
      </c>
      <c r="L129" s="57" t="s">
        <v>62</v>
      </c>
      <c r="M129" s="58">
        <v>12</v>
      </c>
      <c r="N129" s="58">
        <v>25589</v>
      </c>
    </row>
    <row r="130" spans="1:14" x14ac:dyDescent="0.2">
      <c r="A130" s="57" t="s">
        <v>63</v>
      </c>
      <c r="B130" s="57" t="s">
        <v>61</v>
      </c>
      <c r="C130" s="58">
        <v>2159</v>
      </c>
      <c r="D130" s="57" t="s">
        <v>49</v>
      </c>
      <c r="E130" s="58">
        <v>71</v>
      </c>
      <c r="F130" s="58">
        <v>152619</v>
      </c>
      <c r="I130" s="57" t="s">
        <v>63</v>
      </c>
      <c r="J130" s="57" t="s">
        <v>61</v>
      </c>
      <c r="K130" s="57">
        <v>2159</v>
      </c>
      <c r="L130" s="57" t="s">
        <v>62</v>
      </c>
      <c r="M130" s="58">
        <v>22</v>
      </c>
      <c r="N130" s="58">
        <v>47310</v>
      </c>
    </row>
    <row r="131" spans="1:14" x14ac:dyDescent="0.2">
      <c r="A131" s="57" t="s">
        <v>63</v>
      </c>
      <c r="B131" s="57" t="s">
        <v>61</v>
      </c>
      <c r="C131" s="58">
        <v>2179</v>
      </c>
      <c r="D131" s="57" t="s">
        <v>49</v>
      </c>
      <c r="E131" s="58">
        <v>73</v>
      </c>
      <c r="F131" s="58">
        <v>158366</v>
      </c>
      <c r="I131" s="57" t="s">
        <v>63</v>
      </c>
      <c r="J131" s="57" t="s">
        <v>61</v>
      </c>
      <c r="K131" s="57">
        <v>2179</v>
      </c>
      <c r="L131" s="57" t="s">
        <v>62</v>
      </c>
      <c r="M131" s="58">
        <v>21</v>
      </c>
      <c r="N131" s="58">
        <v>45551</v>
      </c>
    </row>
    <row r="132" spans="1:14" x14ac:dyDescent="0.2">
      <c r="A132" s="57" t="s">
        <v>63</v>
      </c>
      <c r="B132" s="57" t="s">
        <v>61</v>
      </c>
      <c r="C132" s="58">
        <v>2199</v>
      </c>
      <c r="D132" s="57" t="s">
        <v>49</v>
      </c>
      <c r="E132" s="58">
        <v>71</v>
      </c>
      <c r="F132" s="58">
        <v>155429</v>
      </c>
      <c r="I132" s="57" t="s">
        <v>63</v>
      </c>
      <c r="J132" s="57" t="s">
        <v>61</v>
      </c>
      <c r="K132" s="57">
        <v>2199</v>
      </c>
      <c r="L132" s="57" t="s">
        <v>62</v>
      </c>
      <c r="M132" s="58">
        <v>18</v>
      </c>
      <c r="N132" s="58">
        <v>39403</v>
      </c>
    </row>
    <row r="133" spans="1:14" x14ac:dyDescent="0.2">
      <c r="A133" s="57" t="s">
        <v>63</v>
      </c>
      <c r="B133" s="57" t="s">
        <v>61</v>
      </c>
      <c r="C133" s="58">
        <v>2219</v>
      </c>
      <c r="D133" s="57" t="s">
        <v>49</v>
      </c>
      <c r="E133" s="58">
        <v>51</v>
      </c>
      <c r="F133" s="58">
        <v>112630</v>
      </c>
      <c r="I133" s="57" t="s">
        <v>63</v>
      </c>
      <c r="J133" s="57" t="s">
        <v>61</v>
      </c>
      <c r="K133" s="57">
        <v>2219</v>
      </c>
      <c r="L133" s="57" t="s">
        <v>62</v>
      </c>
      <c r="M133" s="58">
        <v>19</v>
      </c>
      <c r="N133" s="58">
        <v>42021</v>
      </c>
    </row>
    <row r="134" spans="1:14" x14ac:dyDescent="0.2">
      <c r="A134" s="57" t="s">
        <v>63</v>
      </c>
      <c r="B134" s="57" t="s">
        <v>61</v>
      </c>
      <c r="C134" s="58">
        <v>2239</v>
      </c>
      <c r="D134" s="57" t="s">
        <v>49</v>
      </c>
      <c r="E134" s="58">
        <v>56</v>
      </c>
      <c r="F134" s="58">
        <v>124806</v>
      </c>
      <c r="I134" s="57" t="s">
        <v>63</v>
      </c>
      <c r="J134" s="57" t="s">
        <v>61</v>
      </c>
      <c r="K134" s="57">
        <v>2239</v>
      </c>
      <c r="L134" s="57" t="s">
        <v>62</v>
      </c>
      <c r="M134" s="58">
        <v>16</v>
      </c>
      <c r="N134" s="58">
        <v>35650</v>
      </c>
    </row>
    <row r="135" spans="1:14" x14ac:dyDescent="0.2">
      <c r="A135" s="57" t="s">
        <v>63</v>
      </c>
      <c r="B135" s="57" t="s">
        <v>61</v>
      </c>
      <c r="C135" s="58">
        <v>2259</v>
      </c>
      <c r="D135" s="57" t="s">
        <v>49</v>
      </c>
      <c r="E135" s="58">
        <v>67</v>
      </c>
      <c r="F135" s="58">
        <v>150744</v>
      </c>
      <c r="I135" s="57" t="s">
        <v>63</v>
      </c>
      <c r="J135" s="57" t="s">
        <v>61</v>
      </c>
      <c r="K135" s="57">
        <v>2259</v>
      </c>
      <c r="L135" s="57" t="s">
        <v>62</v>
      </c>
      <c r="M135" s="58">
        <v>11</v>
      </c>
      <c r="N135" s="58">
        <v>24771</v>
      </c>
    </row>
    <row r="136" spans="1:14" x14ac:dyDescent="0.2">
      <c r="A136" s="57" t="s">
        <v>63</v>
      </c>
      <c r="B136" s="57" t="s">
        <v>61</v>
      </c>
      <c r="C136" s="58">
        <v>2279</v>
      </c>
      <c r="D136" s="57" t="s">
        <v>49</v>
      </c>
      <c r="E136" s="58">
        <v>56</v>
      </c>
      <c r="F136" s="58">
        <v>127071</v>
      </c>
      <c r="I136" s="57" t="s">
        <v>63</v>
      </c>
      <c r="J136" s="57" t="s">
        <v>61</v>
      </c>
      <c r="K136" s="57">
        <v>2279</v>
      </c>
      <c r="L136" s="57" t="s">
        <v>62</v>
      </c>
      <c r="M136" s="58">
        <v>16</v>
      </c>
      <c r="N136" s="58">
        <v>36268</v>
      </c>
    </row>
    <row r="137" spans="1:14" x14ac:dyDescent="0.2">
      <c r="A137" s="57" t="s">
        <v>63</v>
      </c>
      <c r="B137" s="57" t="s">
        <v>61</v>
      </c>
      <c r="C137" s="58">
        <v>2299</v>
      </c>
      <c r="D137" s="57" t="s">
        <v>49</v>
      </c>
      <c r="E137" s="58">
        <v>52</v>
      </c>
      <c r="F137" s="58">
        <v>119057</v>
      </c>
      <c r="I137" s="57" t="s">
        <v>63</v>
      </c>
      <c r="J137" s="57" t="s">
        <v>61</v>
      </c>
      <c r="K137" s="57">
        <v>2299</v>
      </c>
      <c r="L137" s="57" t="s">
        <v>62</v>
      </c>
      <c r="M137" s="58">
        <v>18</v>
      </c>
      <c r="N137" s="58">
        <v>41218</v>
      </c>
    </row>
    <row r="138" spans="1:14" x14ac:dyDescent="0.2">
      <c r="A138" s="57" t="s">
        <v>63</v>
      </c>
      <c r="B138" s="57" t="s">
        <v>61</v>
      </c>
      <c r="C138" s="58">
        <v>2319</v>
      </c>
      <c r="D138" s="57" t="s">
        <v>49</v>
      </c>
      <c r="E138" s="58">
        <v>52</v>
      </c>
      <c r="F138" s="58">
        <v>120104</v>
      </c>
      <c r="I138" s="57" t="s">
        <v>63</v>
      </c>
      <c r="J138" s="57" t="s">
        <v>61</v>
      </c>
      <c r="K138" s="57">
        <v>2319</v>
      </c>
      <c r="L138" s="57" t="s">
        <v>62</v>
      </c>
      <c r="M138" s="58">
        <v>14</v>
      </c>
      <c r="N138" s="58">
        <v>32358</v>
      </c>
    </row>
    <row r="139" spans="1:14" x14ac:dyDescent="0.2">
      <c r="A139" s="57" t="s">
        <v>63</v>
      </c>
      <c r="B139" s="57" t="s">
        <v>61</v>
      </c>
      <c r="C139" s="58">
        <v>2339</v>
      </c>
      <c r="D139" s="57" t="s">
        <v>49</v>
      </c>
      <c r="E139" s="58">
        <v>58</v>
      </c>
      <c r="F139" s="58">
        <v>135185</v>
      </c>
      <c r="I139" s="57" t="s">
        <v>63</v>
      </c>
      <c r="J139" s="57" t="s">
        <v>61</v>
      </c>
      <c r="K139" s="57">
        <v>2339</v>
      </c>
      <c r="L139" s="57" t="s">
        <v>62</v>
      </c>
      <c r="M139" s="58">
        <v>17</v>
      </c>
      <c r="N139" s="58">
        <v>39594</v>
      </c>
    </row>
    <row r="140" spans="1:14" x14ac:dyDescent="0.2">
      <c r="A140" s="57" t="s">
        <v>63</v>
      </c>
      <c r="B140" s="57" t="s">
        <v>61</v>
      </c>
      <c r="C140" s="58">
        <v>2359</v>
      </c>
      <c r="D140" s="57" t="s">
        <v>49</v>
      </c>
      <c r="E140" s="58">
        <v>59</v>
      </c>
      <c r="F140" s="58">
        <v>138618</v>
      </c>
      <c r="I140" s="57" t="s">
        <v>63</v>
      </c>
      <c r="J140" s="57" t="s">
        <v>61</v>
      </c>
      <c r="K140" s="57">
        <v>2359</v>
      </c>
      <c r="L140" s="57" t="s">
        <v>62</v>
      </c>
      <c r="M140" s="58">
        <v>19</v>
      </c>
      <c r="N140" s="58">
        <v>44630</v>
      </c>
    </row>
    <row r="141" spans="1:14" x14ac:dyDescent="0.2">
      <c r="A141" s="57" t="s">
        <v>63</v>
      </c>
      <c r="B141" s="57" t="s">
        <v>61</v>
      </c>
      <c r="C141" s="58">
        <v>2379</v>
      </c>
      <c r="D141" s="57" t="s">
        <v>49</v>
      </c>
      <c r="E141" s="58">
        <v>38</v>
      </c>
      <c r="F141" s="58">
        <v>90001</v>
      </c>
      <c r="I141" s="57" t="s">
        <v>63</v>
      </c>
      <c r="J141" s="57" t="s">
        <v>61</v>
      </c>
      <c r="K141" s="57">
        <v>2379</v>
      </c>
      <c r="L141" s="57" t="s">
        <v>62</v>
      </c>
      <c r="M141" s="58">
        <v>17</v>
      </c>
      <c r="N141" s="58">
        <v>40289</v>
      </c>
    </row>
    <row r="142" spans="1:14" x14ac:dyDescent="0.2">
      <c r="A142" s="57" t="s">
        <v>63</v>
      </c>
      <c r="B142" s="57" t="s">
        <v>61</v>
      </c>
      <c r="C142" s="58">
        <v>2399</v>
      </c>
      <c r="D142" s="57" t="s">
        <v>49</v>
      </c>
      <c r="E142" s="58">
        <v>49</v>
      </c>
      <c r="F142" s="58">
        <v>117029</v>
      </c>
      <c r="I142" s="57" t="s">
        <v>63</v>
      </c>
      <c r="J142" s="57" t="s">
        <v>61</v>
      </c>
      <c r="K142" s="57">
        <v>2399</v>
      </c>
      <c r="L142" s="57" t="s">
        <v>62</v>
      </c>
      <c r="M142" s="58">
        <v>17</v>
      </c>
      <c r="N142" s="58">
        <v>40620</v>
      </c>
    </row>
    <row r="143" spans="1:14" x14ac:dyDescent="0.2">
      <c r="A143" s="57" t="s">
        <v>63</v>
      </c>
      <c r="B143" s="57" t="s">
        <v>61</v>
      </c>
      <c r="C143" s="58">
        <v>2419</v>
      </c>
      <c r="D143" s="57" t="s">
        <v>49</v>
      </c>
      <c r="E143" s="58">
        <v>44</v>
      </c>
      <c r="F143" s="58">
        <v>106014</v>
      </c>
      <c r="I143" s="57" t="s">
        <v>63</v>
      </c>
      <c r="J143" s="57" t="s">
        <v>61</v>
      </c>
      <c r="K143" s="57">
        <v>2419</v>
      </c>
      <c r="L143" s="57" t="s">
        <v>62</v>
      </c>
      <c r="M143" s="58">
        <v>22</v>
      </c>
      <c r="N143" s="58">
        <v>53027</v>
      </c>
    </row>
    <row r="144" spans="1:14" x14ac:dyDescent="0.2">
      <c r="A144" s="57" t="s">
        <v>63</v>
      </c>
      <c r="B144" s="57" t="s">
        <v>61</v>
      </c>
      <c r="C144" s="58">
        <v>2439</v>
      </c>
      <c r="D144" s="57" t="s">
        <v>49</v>
      </c>
      <c r="E144" s="58">
        <v>67</v>
      </c>
      <c r="F144" s="58">
        <v>162789</v>
      </c>
      <c r="I144" s="57" t="s">
        <v>63</v>
      </c>
      <c r="J144" s="57" t="s">
        <v>61</v>
      </c>
      <c r="K144" s="57">
        <v>2439</v>
      </c>
      <c r="L144" s="57" t="s">
        <v>62</v>
      </c>
      <c r="M144" s="58">
        <v>9</v>
      </c>
      <c r="N144" s="58">
        <v>21840</v>
      </c>
    </row>
    <row r="145" spans="1:14" x14ac:dyDescent="0.2">
      <c r="A145" s="57" t="s">
        <v>63</v>
      </c>
      <c r="B145" s="57" t="s">
        <v>61</v>
      </c>
      <c r="C145" s="58">
        <v>2459</v>
      </c>
      <c r="D145" s="57" t="s">
        <v>49</v>
      </c>
      <c r="E145" s="58">
        <v>44</v>
      </c>
      <c r="F145" s="58">
        <v>107821</v>
      </c>
      <c r="I145" s="57" t="s">
        <v>63</v>
      </c>
      <c r="J145" s="57" t="s">
        <v>61</v>
      </c>
      <c r="K145" s="57">
        <v>2459</v>
      </c>
      <c r="L145" s="57" t="s">
        <v>62</v>
      </c>
      <c r="M145" s="58">
        <v>16</v>
      </c>
      <c r="N145" s="58">
        <v>39215</v>
      </c>
    </row>
    <row r="146" spans="1:14" x14ac:dyDescent="0.2">
      <c r="A146" s="57" t="s">
        <v>63</v>
      </c>
      <c r="B146" s="57" t="s">
        <v>61</v>
      </c>
      <c r="C146" s="58">
        <v>2479</v>
      </c>
      <c r="D146" s="57" t="s">
        <v>49</v>
      </c>
      <c r="E146" s="58">
        <v>41</v>
      </c>
      <c r="F146" s="58">
        <v>101247</v>
      </c>
      <c r="I146" s="57" t="s">
        <v>63</v>
      </c>
      <c r="J146" s="57" t="s">
        <v>61</v>
      </c>
      <c r="K146" s="57">
        <v>2479</v>
      </c>
      <c r="L146" s="57" t="s">
        <v>62</v>
      </c>
      <c r="M146" s="58">
        <v>10</v>
      </c>
      <c r="N146" s="58">
        <v>24667</v>
      </c>
    </row>
    <row r="147" spans="1:14" x14ac:dyDescent="0.2">
      <c r="A147" s="57" t="s">
        <v>63</v>
      </c>
      <c r="B147" s="57" t="s">
        <v>61</v>
      </c>
      <c r="C147" s="58">
        <v>2499</v>
      </c>
      <c r="D147" s="57" t="s">
        <v>49</v>
      </c>
      <c r="E147" s="58">
        <v>34</v>
      </c>
      <c r="F147" s="58">
        <v>84708</v>
      </c>
      <c r="I147" s="57" t="s">
        <v>63</v>
      </c>
      <c r="J147" s="57" t="s">
        <v>61</v>
      </c>
      <c r="K147" s="57">
        <v>2499</v>
      </c>
      <c r="L147" s="57" t="s">
        <v>62</v>
      </c>
      <c r="M147" s="58">
        <v>11</v>
      </c>
      <c r="N147" s="58">
        <v>27379</v>
      </c>
    </row>
    <row r="148" spans="1:14" x14ac:dyDescent="0.2">
      <c r="A148" s="57" t="s">
        <v>63</v>
      </c>
      <c r="B148" s="57" t="s">
        <v>61</v>
      </c>
      <c r="C148" s="58">
        <v>2519</v>
      </c>
      <c r="D148" s="57" t="s">
        <v>49</v>
      </c>
      <c r="E148" s="58">
        <v>52</v>
      </c>
      <c r="F148" s="58">
        <v>130503</v>
      </c>
      <c r="I148" s="57" t="s">
        <v>63</v>
      </c>
      <c r="J148" s="57" t="s">
        <v>61</v>
      </c>
      <c r="K148" s="57">
        <v>2519</v>
      </c>
      <c r="L148" s="57" t="s">
        <v>62</v>
      </c>
      <c r="M148" s="58">
        <v>14</v>
      </c>
      <c r="N148" s="58">
        <v>35138</v>
      </c>
    </row>
    <row r="149" spans="1:14" x14ac:dyDescent="0.2">
      <c r="A149" s="57" t="s">
        <v>63</v>
      </c>
      <c r="B149" s="57" t="s">
        <v>61</v>
      </c>
      <c r="C149" s="58">
        <v>2539</v>
      </c>
      <c r="D149" s="57" t="s">
        <v>49</v>
      </c>
      <c r="E149" s="58">
        <v>40</v>
      </c>
      <c r="F149" s="58">
        <v>101216</v>
      </c>
      <c r="I149" s="57" t="s">
        <v>63</v>
      </c>
      <c r="J149" s="57" t="s">
        <v>61</v>
      </c>
      <c r="K149" s="57">
        <v>2539</v>
      </c>
      <c r="L149" s="57" t="s">
        <v>62</v>
      </c>
      <c r="M149" s="58">
        <v>15</v>
      </c>
      <c r="N149" s="58">
        <v>37974</v>
      </c>
    </row>
    <row r="150" spans="1:14" x14ac:dyDescent="0.2">
      <c r="A150" s="57" t="s">
        <v>63</v>
      </c>
      <c r="B150" s="57" t="s">
        <v>61</v>
      </c>
      <c r="C150" s="58">
        <v>2559</v>
      </c>
      <c r="D150" s="57" t="s">
        <v>49</v>
      </c>
      <c r="E150" s="58">
        <v>44</v>
      </c>
      <c r="F150" s="58">
        <v>112194</v>
      </c>
      <c r="I150" s="57" t="s">
        <v>63</v>
      </c>
      <c r="J150" s="57" t="s">
        <v>61</v>
      </c>
      <c r="K150" s="57">
        <v>2559</v>
      </c>
      <c r="L150" s="57" t="s">
        <v>62</v>
      </c>
      <c r="M150" s="58">
        <v>11</v>
      </c>
      <c r="N150" s="58">
        <v>28032</v>
      </c>
    </row>
    <row r="151" spans="1:14" x14ac:dyDescent="0.2">
      <c r="A151" s="57" t="s">
        <v>63</v>
      </c>
      <c r="B151" s="57" t="s">
        <v>61</v>
      </c>
      <c r="C151" s="58">
        <v>2579</v>
      </c>
      <c r="D151" s="57" t="s">
        <v>49</v>
      </c>
      <c r="E151" s="58">
        <v>40</v>
      </c>
      <c r="F151" s="58">
        <v>102785</v>
      </c>
      <c r="I151" s="57" t="s">
        <v>63</v>
      </c>
      <c r="J151" s="57" t="s">
        <v>61</v>
      </c>
      <c r="K151" s="57">
        <v>2579</v>
      </c>
      <c r="L151" s="57" t="s">
        <v>62</v>
      </c>
      <c r="M151" s="58">
        <v>18</v>
      </c>
      <c r="N151" s="58">
        <v>46260</v>
      </c>
    </row>
    <row r="152" spans="1:14" x14ac:dyDescent="0.2">
      <c r="A152" s="57" t="s">
        <v>63</v>
      </c>
      <c r="B152" s="57" t="s">
        <v>61</v>
      </c>
      <c r="C152" s="58">
        <v>2599</v>
      </c>
      <c r="D152" s="57" t="s">
        <v>49</v>
      </c>
      <c r="E152" s="58">
        <v>44</v>
      </c>
      <c r="F152" s="58">
        <v>113922</v>
      </c>
      <c r="I152" s="57" t="s">
        <v>63</v>
      </c>
      <c r="J152" s="57" t="s">
        <v>61</v>
      </c>
      <c r="K152" s="57">
        <v>2599</v>
      </c>
      <c r="L152" s="57" t="s">
        <v>62</v>
      </c>
      <c r="M152" s="58">
        <v>17</v>
      </c>
      <c r="N152" s="58">
        <v>44002</v>
      </c>
    </row>
    <row r="153" spans="1:14" x14ac:dyDescent="0.2">
      <c r="A153" s="57" t="s">
        <v>63</v>
      </c>
      <c r="B153" s="57" t="s">
        <v>61</v>
      </c>
      <c r="C153" s="58">
        <v>2619</v>
      </c>
      <c r="D153" s="57" t="s">
        <v>49</v>
      </c>
      <c r="E153" s="58">
        <v>32</v>
      </c>
      <c r="F153" s="58">
        <v>83531</v>
      </c>
      <c r="I153" s="57" t="s">
        <v>63</v>
      </c>
      <c r="J153" s="57" t="s">
        <v>61</v>
      </c>
      <c r="K153" s="57">
        <v>2619</v>
      </c>
      <c r="L153" s="57" t="s">
        <v>62</v>
      </c>
      <c r="M153" s="58">
        <v>12</v>
      </c>
      <c r="N153" s="58">
        <v>31333</v>
      </c>
    </row>
    <row r="154" spans="1:14" x14ac:dyDescent="0.2">
      <c r="A154" s="57" t="s">
        <v>63</v>
      </c>
      <c r="B154" s="57" t="s">
        <v>61</v>
      </c>
      <c r="C154" s="58">
        <v>2639</v>
      </c>
      <c r="D154" s="57" t="s">
        <v>49</v>
      </c>
      <c r="E154" s="58">
        <v>39</v>
      </c>
      <c r="F154" s="58">
        <v>102531</v>
      </c>
      <c r="I154" s="57" t="s">
        <v>63</v>
      </c>
      <c r="J154" s="57" t="s">
        <v>61</v>
      </c>
      <c r="K154" s="57">
        <v>2639</v>
      </c>
      <c r="L154" s="57" t="s">
        <v>62</v>
      </c>
      <c r="M154" s="58">
        <v>14</v>
      </c>
      <c r="N154" s="58">
        <v>36830</v>
      </c>
    </row>
    <row r="155" spans="1:14" x14ac:dyDescent="0.2">
      <c r="A155" s="57" t="s">
        <v>63</v>
      </c>
      <c r="B155" s="57" t="s">
        <v>61</v>
      </c>
      <c r="C155" s="58">
        <v>2659</v>
      </c>
      <c r="D155" s="57" t="s">
        <v>49</v>
      </c>
      <c r="E155" s="58">
        <v>38</v>
      </c>
      <c r="F155" s="58">
        <v>100656</v>
      </c>
      <c r="I155" s="57" t="s">
        <v>63</v>
      </c>
      <c r="J155" s="57" t="s">
        <v>61</v>
      </c>
      <c r="K155" s="57">
        <v>2659</v>
      </c>
      <c r="L155" s="57" t="s">
        <v>62</v>
      </c>
      <c r="M155" s="58">
        <v>9</v>
      </c>
      <c r="N155" s="58">
        <v>23833</v>
      </c>
    </row>
    <row r="156" spans="1:14" x14ac:dyDescent="0.2">
      <c r="A156" s="57" t="s">
        <v>63</v>
      </c>
      <c r="B156" s="57" t="s">
        <v>61</v>
      </c>
      <c r="C156" s="58">
        <v>2679</v>
      </c>
      <c r="D156" s="57" t="s">
        <v>49</v>
      </c>
      <c r="E156" s="58">
        <v>35</v>
      </c>
      <c r="F156" s="58">
        <v>93370</v>
      </c>
      <c r="I156" s="57" t="s">
        <v>63</v>
      </c>
      <c r="J156" s="57" t="s">
        <v>61</v>
      </c>
      <c r="K156" s="57">
        <v>2679</v>
      </c>
      <c r="L156" s="57" t="s">
        <v>62</v>
      </c>
      <c r="M156" s="58">
        <v>12</v>
      </c>
      <c r="N156" s="58">
        <v>32024</v>
      </c>
    </row>
    <row r="157" spans="1:14" x14ac:dyDescent="0.2">
      <c r="A157" s="57" t="s">
        <v>63</v>
      </c>
      <c r="B157" s="57" t="s">
        <v>61</v>
      </c>
      <c r="C157" s="58">
        <v>2699</v>
      </c>
      <c r="D157" s="57" t="s">
        <v>49</v>
      </c>
      <c r="E157" s="58">
        <v>39</v>
      </c>
      <c r="F157" s="58">
        <v>104887</v>
      </c>
      <c r="I157" s="57" t="s">
        <v>63</v>
      </c>
      <c r="J157" s="57" t="s">
        <v>61</v>
      </c>
      <c r="K157" s="57">
        <v>2699</v>
      </c>
      <c r="L157" s="57" t="s">
        <v>62</v>
      </c>
      <c r="M157" s="58">
        <v>6</v>
      </c>
      <c r="N157" s="58">
        <v>16160</v>
      </c>
    </row>
    <row r="158" spans="1:14" x14ac:dyDescent="0.2">
      <c r="A158" s="57" t="s">
        <v>63</v>
      </c>
      <c r="B158" s="57" t="s">
        <v>61</v>
      </c>
      <c r="C158" s="58">
        <v>2719</v>
      </c>
      <c r="D158" s="57" t="s">
        <v>49</v>
      </c>
      <c r="E158" s="58">
        <v>43</v>
      </c>
      <c r="F158" s="58">
        <v>116532</v>
      </c>
      <c r="I158" s="57" t="s">
        <v>63</v>
      </c>
      <c r="J158" s="57" t="s">
        <v>61</v>
      </c>
      <c r="K158" s="57">
        <v>2719</v>
      </c>
      <c r="L158" s="57" t="s">
        <v>62</v>
      </c>
      <c r="M158" s="58">
        <v>12</v>
      </c>
      <c r="N158" s="58">
        <v>32530</v>
      </c>
    </row>
    <row r="159" spans="1:14" x14ac:dyDescent="0.2">
      <c r="A159" s="57" t="s">
        <v>63</v>
      </c>
      <c r="B159" s="57" t="s">
        <v>61</v>
      </c>
      <c r="C159" s="58">
        <v>2739</v>
      </c>
      <c r="D159" s="57" t="s">
        <v>49</v>
      </c>
      <c r="E159" s="58">
        <v>41</v>
      </c>
      <c r="F159" s="58">
        <v>111975</v>
      </c>
      <c r="I159" s="57" t="s">
        <v>63</v>
      </c>
      <c r="J159" s="57" t="s">
        <v>61</v>
      </c>
      <c r="K159" s="57">
        <v>2739</v>
      </c>
      <c r="L159" s="57" t="s">
        <v>62</v>
      </c>
      <c r="M159" s="58">
        <v>14</v>
      </c>
      <c r="N159" s="58">
        <v>38205</v>
      </c>
    </row>
    <row r="160" spans="1:14" x14ac:dyDescent="0.2">
      <c r="A160" s="57" t="s">
        <v>63</v>
      </c>
      <c r="B160" s="57" t="s">
        <v>61</v>
      </c>
      <c r="C160" s="58">
        <v>2759</v>
      </c>
      <c r="D160" s="57" t="s">
        <v>49</v>
      </c>
      <c r="E160" s="58">
        <v>30</v>
      </c>
      <c r="F160" s="58">
        <v>82485</v>
      </c>
      <c r="I160" s="57" t="s">
        <v>63</v>
      </c>
      <c r="J160" s="57" t="s">
        <v>61</v>
      </c>
      <c r="K160" s="57">
        <v>2759</v>
      </c>
      <c r="L160" s="57" t="s">
        <v>62</v>
      </c>
      <c r="M160" s="58">
        <v>11</v>
      </c>
      <c r="N160" s="58">
        <v>30240</v>
      </c>
    </row>
    <row r="161" spans="1:14" x14ac:dyDescent="0.2">
      <c r="A161" s="57" t="s">
        <v>63</v>
      </c>
      <c r="B161" s="57" t="s">
        <v>61</v>
      </c>
      <c r="C161" s="58">
        <v>2779</v>
      </c>
      <c r="D161" s="57" t="s">
        <v>49</v>
      </c>
      <c r="E161" s="58">
        <v>36</v>
      </c>
      <c r="F161" s="58">
        <v>99713</v>
      </c>
      <c r="I161" s="57" t="s">
        <v>63</v>
      </c>
      <c r="J161" s="57" t="s">
        <v>61</v>
      </c>
      <c r="K161" s="57">
        <v>2779</v>
      </c>
      <c r="L161" s="57" t="s">
        <v>62</v>
      </c>
      <c r="M161" s="58">
        <v>12</v>
      </c>
      <c r="N161" s="58">
        <v>33233</v>
      </c>
    </row>
    <row r="162" spans="1:14" x14ac:dyDescent="0.2">
      <c r="A162" s="57" t="s">
        <v>63</v>
      </c>
      <c r="B162" s="57" t="s">
        <v>61</v>
      </c>
      <c r="C162" s="58">
        <v>2799</v>
      </c>
      <c r="D162" s="57" t="s">
        <v>49</v>
      </c>
      <c r="E162" s="58">
        <v>30</v>
      </c>
      <c r="F162" s="58">
        <v>83671</v>
      </c>
      <c r="I162" s="57" t="s">
        <v>63</v>
      </c>
      <c r="J162" s="57" t="s">
        <v>61</v>
      </c>
      <c r="K162" s="57">
        <v>2799</v>
      </c>
      <c r="L162" s="57" t="s">
        <v>62</v>
      </c>
      <c r="M162" s="58">
        <v>8</v>
      </c>
      <c r="N162" s="58">
        <v>22306</v>
      </c>
    </row>
    <row r="163" spans="1:14" x14ac:dyDescent="0.2">
      <c r="A163" s="57" t="s">
        <v>63</v>
      </c>
      <c r="B163" s="57" t="s">
        <v>61</v>
      </c>
      <c r="C163" s="58">
        <v>2819</v>
      </c>
      <c r="D163" s="57" t="s">
        <v>49</v>
      </c>
      <c r="E163" s="58">
        <v>36</v>
      </c>
      <c r="F163" s="58">
        <v>101180</v>
      </c>
      <c r="I163" s="57" t="s">
        <v>63</v>
      </c>
      <c r="J163" s="57" t="s">
        <v>61</v>
      </c>
      <c r="K163" s="57">
        <v>2819</v>
      </c>
      <c r="L163" s="57" t="s">
        <v>62</v>
      </c>
      <c r="M163" s="58">
        <v>12</v>
      </c>
      <c r="N163" s="58">
        <v>33766</v>
      </c>
    </row>
    <row r="164" spans="1:14" x14ac:dyDescent="0.2">
      <c r="A164" s="57" t="s">
        <v>63</v>
      </c>
      <c r="B164" s="57" t="s">
        <v>61</v>
      </c>
      <c r="C164" s="58">
        <v>2839</v>
      </c>
      <c r="D164" s="57" t="s">
        <v>49</v>
      </c>
      <c r="E164" s="58">
        <v>34</v>
      </c>
      <c r="F164" s="58">
        <v>96240</v>
      </c>
      <c r="I164" s="57" t="s">
        <v>63</v>
      </c>
      <c r="J164" s="57" t="s">
        <v>61</v>
      </c>
      <c r="K164" s="57">
        <v>2839</v>
      </c>
      <c r="L164" s="57" t="s">
        <v>62</v>
      </c>
      <c r="M164" s="58">
        <v>8</v>
      </c>
      <c r="N164" s="58">
        <v>22645</v>
      </c>
    </row>
    <row r="165" spans="1:14" x14ac:dyDescent="0.2">
      <c r="A165" s="57" t="s">
        <v>63</v>
      </c>
      <c r="B165" s="57" t="s">
        <v>61</v>
      </c>
      <c r="C165" s="58">
        <v>2859</v>
      </c>
      <c r="D165" s="57" t="s">
        <v>49</v>
      </c>
      <c r="E165" s="58">
        <v>27</v>
      </c>
      <c r="F165" s="58">
        <v>76947</v>
      </c>
      <c r="I165" s="57" t="s">
        <v>63</v>
      </c>
      <c r="J165" s="57" t="s">
        <v>61</v>
      </c>
      <c r="K165" s="57">
        <v>2859</v>
      </c>
      <c r="L165" s="57" t="s">
        <v>62</v>
      </c>
      <c r="M165" s="58">
        <v>13</v>
      </c>
      <c r="N165" s="58">
        <v>37027</v>
      </c>
    </row>
    <row r="166" spans="1:14" x14ac:dyDescent="0.2">
      <c r="A166" s="57" t="s">
        <v>63</v>
      </c>
      <c r="B166" s="57" t="s">
        <v>61</v>
      </c>
      <c r="C166" s="58">
        <v>2879</v>
      </c>
      <c r="D166" s="57" t="s">
        <v>49</v>
      </c>
      <c r="E166" s="58">
        <v>29</v>
      </c>
      <c r="F166" s="58">
        <v>83191</v>
      </c>
      <c r="I166" s="57" t="s">
        <v>63</v>
      </c>
      <c r="J166" s="57" t="s">
        <v>61</v>
      </c>
      <c r="K166" s="57">
        <v>2879</v>
      </c>
      <c r="L166" s="57" t="s">
        <v>62</v>
      </c>
      <c r="M166" s="58">
        <v>8</v>
      </c>
      <c r="N166" s="58">
        <v>22944</v>
      </c>
    </row>
    <row r="167" spans="1:14" x14ac:dyDescent="0.2">
      <c r="A167" s="57" t="s">
        <v>63</v>
      </c>
      <c r="B167" s="57" t="s">
        <v>61</v>
      </c>
      <c r="C167" s="58">
        <v>2899</v>
      </c>
      <c r="D167" s="57" t="s">
        <v>49</v>
      </c>
      <c r="E167" s="58">
        <v>30</v>
      </c>
      <c r="F167" s="58">
        <v>86683</v>
      </c>
      <c r="I167" s="57" t="s">
        <v>63</v>
      </c>
      <c r="J167" s="57" t="s">
        <v>61</v>
      </c>
      <c r="K167" s="57">
        <v>2899</v>
      </c>
      <c r="L167" s="57" t="s">
        <v>62</v>
      </c>
      <c r="M167" s="58">
        <v>12</v>
      </c>
      <c r="N167" s="58">
        <v>34671</v>
      </c>
    </row>
    <row r="168" spans="1:14" x14ac:dyDescent="0.2">
      <c r="A168" s="57" t="s">
        <v>63</v>
      </c>
      <c r="B168" s="57" t="s">
        <v>61</v>
      </c>
      <c r="C168" s="58">
        <v>2919</v>
      </c>
      <c r="D168" s="57" t="s">
        <v>49</v>
      </c>
      <c r="E168" s="58">
        <v>29</v>
      </c>
      <c r="F168" s="58">
        <v>84386</v>
      </c>
      <c r="I168" s="57" t="s">
        <v>63</v>
      </c>
      <c r="J168" s="57" t="s">
        <v>61</v>
      </c>
      <c r="K168" s="57">
        <v>2919</v>
      </c>
      <c r="L168" s="57" t="s">
        <v>62</v>
      </c>
      <c r="M168" s="58">
        <v>11</v>
      </c>
      <c r="N168" s="58">
        <v>32009</v>
      </c>
    </row>
    <row r="169" spans="1:14" x14ac:dyDescent="0.2">
      <c r="A169" s="57" t="s">
        <v>63</v>
      </c>
      <c r="B169" s="57" t="s">
        <v>61</v>
      </c>
      <c r="C169" s="58">
        <v>2939</v>
      </c>
      <c r="D169" s="57" t="s">
        <v>49</v>
      </c>
      <c r="E169" s="58">
        <v>36</v>
      </c>
      <c r="F169" s="58">
        <v>105467</v>
      </c>
      <c r="I169" s="57" t="s">
        <v>63</v>
      </c>
      <c r="J169" s="57" t="s">
        <v>61</v>
      </c>
      <c r="K169" s="57">
        <v>2939</v>
      </c>
      <c r="L169" s="57" t="s">
        <v>62</v>
      </c>
      <c r="M169" s="58">
        <v>8</v>
      </c>
      <c r="N169" s="58">
        <v>23413</v>
      </c>
    </row>
    <row r="170" spans="1:14" x14ac:dyDescent="0.2">
      <c r="A170" s="57" t="s">
        <v>63</v>
      </c>
      <c r="B170" s="57" t="s">
        <v>61</v>
      </c>
      <c r="C170" s="58">
        <v>2959</v>
      </c>
      <c r="D170" s="57" t="s">
        <v>49</v>
      </c>
      <c r="E170" s="58">
        <v>21</v>
      </c>
      <c r="F170" s="58">
        <v>61956</v>
      </c>
      <c r="I170" s="57" t="s">
        <v>63</v>
      </c>
      <c r="J170" s="57" t="s">
        <v>61</v>
      </c>
      <c r="K170" s="57">
        <v>2959</v>
      </c>
      <c r="L170" s="57" t="s">
        <v>62</v>
      </c>
      <c r="M170" s="58">
        <v>9</v>
      </c>
      <c r="N170" s="58">
        <v>26553</v>
      </c>
    </row>
    <row r="171" spans="1:14" x14ac:dyDescent="0.2">
      <c r="A171" s="57" t="s">
        <v>63</v>
      </c>
      <c r="B171" s="57" t="s">
        <v>61</v>
      </c>
      <c r="C171" s="58">
        <v>2979</v>
      </c>
      <c r="D171" s="57" t="s">
        <v>49</v>
      </c>
      <c r="E171" s="58">
        <v>32</v>
      </c>
      <c r="F171" s="58">
        <v>95025</v>
      </c>
      <c r="I171" s="57" t="s">
        <v>63</v>
      </c>
      <c r="J171" s="57" t="s">
        <v>61</v>
      </c>
      <c r="K171" s="57">
        <v>2979</v>
      </c>
      <c r="L171" s="57" t="s">
        <v>62</v>
      </c>
      <c r="M171" s="58">
        <v>13</v>
      </c>
      <c r="N171" s="58">
        <v>38602</v>
      </c>
    </row>
    <row r="172" spans="1:14" x14ac:dyDescent="0.2">
      <c r="A172" s="57" t="s">
        <v>63</v>
      </c>
      <c r="B172" s="57" t="s">
        <v>61</v>
      </c>
      <c r="C172" s="58">
        <v>2999</v>
      </c>
      <c r="D172" s="57" t="s">
        <v>49</v>
      </c>
      <c r="E172" s="58">
        <v>31</v>
      </c>
      <c r="F172" s="58">
        <v>92733</v>
      </c>
      <c r="I172" s="57" t="s">
        <v>63</v>
      </c>
      <c r="J172" s="57" t="s">
        <v>61</v>
      </c>
      <c r="K172" s="57">
        <v>2999</v>
      </c>
      <c r="L172" s="57" t="s">
        <v>62</v>
      </c>
      <c r="M172" s="58">
        <v>11</v>
      </c>
      <c r="N172" s="58">
        <v>32880</v>
      </c>
    </row>
    <row r="173" spans="1:14" x14ac:dyDescent="0.2">
      <c r="A173" s="57" t="s">
        <v>63</v>
      </c>
      <c r="B173" s="57" t="s">
        <v>61</v>
      </c>
      <c r="C173" s="58">
        <v>3019</v>
      </c>
      <c r="D173" s="57" t="s">
        <v>49</v>
      </c>
      <c r="E173" s="58">
        <v>42</v>
      </c>
      <c r="F173" s="58">
        <v>126344</v>
      </c>
      <c r="I173" s="57" t="s">
        <v>63</v>
      </c>
      <c r="J173" s="57" t="s">
        <v>61</v>
      </c>
      <c r="K173" s="57">
        <v>3019</v>
      </c>
      <c r="L173" s="57" t="s">
        <v>62</v>
      </c>
      <c r="M173" s="58">
        <v>8</v>
      </c>
      <c r="N173" s="58">
        <v>24096</v>
      </c>
    </row>
    <row r="174" spans="1:14" x14ac:dyDescent="0.2">
      <c r="A174" s="57" t="s">
        <v>63</v>
      </c>
      <c r="B174" s="57" t="s">
        <v>61</v>
      </c>
      <c r="C174" s="58">
        <v>3039</v>
      </c>
      <c r="D174" s="57" t="s">
        <v>49</v>
      </c>
      <c r="E174" s="58">
        <v>35</v>
      </c>
      <c r="F174" s="58">
        <v>106039</v>
      </c>
      <c r="I174" s="57" t="s">
        <v>63</v>
      </c>
      <c r="J174" s="57" t="s">
        <v>61</v>
      </c>
      <c r="K174" s="57">
        <v>3039</v>
      </c>
      <c r="L174" s="57" t="s">
        <v>62</v>
      </c>
      <c r="M174" s="58">
        <v>7</v>
      </c>
      <c r="N174" s="58">
        <v>21184</v>
      </c>
    </row>
    <row r="175" spans="1:14" x14ac:dyDescent="0.2">
      <c r="A175" s="57" t="s">
        <v>63</v>
      </c>
      <c r="B175" s="57" t="s">
        <v>61</v>
      </c>
      <c r="C175" s="58">
        <v>3059</v>
      </c>
      <c r="D175" s="57" t="s">
        <v>49</v>
      </c>
      <c r="E175" s="58">
        <v>34</v>
      </c>
      <c r="F175" s="58">
        <v>103688</v>
      </c>
      <c r="I175" s="57" t="s">
        <v>63</v>
      </c>
      <c r="J175" s="57" t="s">
        <v>61</v>
      </c>
      <c r="K175" s="57">
        <v>3059</v>
      </c>
      <c r="L175" s="57" t="s">
        <v>62</v>
      </c>
      <c r="M175" s="58">
        <v>13</v>
      </c>
      <c r="N175" s="58">
        <v>39673</v>
      </c>
    </row>
    <row r="176" spans="1:14" x14ac:dyDescent="0.2">
      <c r="A176" s="57" t="s">
        <v>63</v>
      </c>
      <c r="B176" s="57" t="s">
        <v>61</v>
      </c>
      <c r="C176" s="58">
        <v>3079</v>
      </c>
      <c r="D176" s="57" t="s">
        <v>49</v>
      </c>
      <c r="E176" s="58">
        <v>29</v>
      </c>
      <c r="F176" s="58">
        <v>89035</v>
      </c>
      <c r="I176" s="57" t="s">
        <v>63</v>
      </c>
      <c r="J176" s="57" t="s">
        <v>61</v>
      </c>
      <c r="K176" s="57">
        <v>3079</v>
      </c>
      <c r="L176" s="57" t="s">
        <v>62</v>
      </c>
      <c r="M176" s="58">
        <v>8</v>
      </c>
      <c r="N176" s="58">
        <v>24545</v>
      </c>
    </row>
    <row r="177" spans="1:14" x14ac:dyDescent="0.2">
      <c r="A177" s="57" t="s">
        <v>63</v>
      </c>
      <c r="B177" s="57" t="s">
        <v>61</v>
      </c>
      <c r="C177" s="58">
        <v>3099</v>
      </c>
      <c r="D177" s="57" t="s">
        <v>49</v>
      </c>
      <c r="E177" s="58">
        <v>20</v>
      </c>
      <c r="F177" s="58">
        <v>61797</v>
      </c>
      <c r="I177" s="57" t="s">
        <v>63</v>
      </c>
      <c r="J177" s="57" t="s">
        <v>61</v>
      </c>
      <c r="K177" s="57">
        <v>3099</v>
      </c>
      <c r="L177" s="57" t="s">
        <v>62</v>
      </c>
      <c r="M177" s="58">
        <v>6</v>
      </c>
      <c r="N177" s="58">
        <v>18549</v>
      </c>
    </row>
    <row r="178" spans="1:14" x14ac:dyDescent="0.2">
      <c r="A178" s="57" t="s">
        <v>63</v>
      </c>
      <c r="B178" s="57" t="s">
        <v>61</v>
      </c>
      <c r="C178" s="58">
        <v>3119</v>
      </c>
      <c r="D178" s="57" t="s">
        <v>49</v>
      </c>
      <c r="E178" s="58">
        <v>29</v>
      </c>
      <c r="F178" s="58">
        <v>90183</v>
      </c>
      <c r="I178" s="57" t="s">
        <v>63</v>
      </c>
      <c r="J178" s="57" t="s">
        <v>61</v>
      </c>
      <c r="K178" s="57">
        <v>3119</v>
      </c>
      <c r="L178" s="57" t="s">
        <v>62</v>
      </c>
      <c r="M178" s="58">
        <v>9</v>
      </c>
      <c r="N178" s="58">
        <v>27997</v>
      </c>
    </row>
    <row r="179" spans="1:14" x14ac:dyDescent="0.2">
      <c r="A179" s="57" t="s">
        <v>63</v>
      </c>
      <c r="B179" s="57" t="s">
        <v>61</v>
      </c>
      <c r="C179" s="58">
        <v>3139</v>
      </c>
      <c r="D179" s="57" t="s">
        <v>49</v>
      </c>
      <c r="E179" s="58">
        <v>19</v>
      </c>
      <c r="F179" s="58">
        <v>59486</v>
      </c>
      <c r="I179" s="57" t="s">
        <v>63</v>
      </c>
      <c r="J179" s="57" t="s">
        <v>61</v>
      </c>
      <c r="K179" s="57">
        <v>3139</v>
      </c>
      <c r="L179" s="57" t="s">
        <v>62</v>
      </c>
      <c r="M179" s="58">
        <v>8</v>
      </c>
      <c r="N179" s="58">
        <v>25030</v>
      </c>
    </row>
    <row r="180" spans="1:14" x14ac:dyDescent="0.2">
      <c r="A180" s="57" t="s">
        <v>63</v>
      </c>
      <c r="B180" s="57" t="s">
        <v>61</v>
      </c>
      <c r="C180" s="58">
        <v>3159</v>
      </c>
      <c r="D180" s="57" t="s">
        <v>49</v>
      </c>
      <c r="E180" s="58">
        <v>28</v>
      </c>
      <c r="F180" s="58">
        <v>88165</v>
      </c>
      <c r="I180" s="57" t="s">
        <v>63</v>
      </c>
      <c r="J180" s="57" t="s">
        <v>61</v>
      </c>
      <c r="K180" s="57">
        <v>3159</v>
      </c>
      <c r="L180" s="57" t="s">
        <v>62</v>
      </c>
      <c r="M180" s="58">
        <v>9</v>
      </c>
      <c r="N180" s="58">
        <v>28330</v>
      </c>
    </row>
    <row r="181" spans="1:14" x14ac:dyDescent="0.2">
      <c r="A181" s="57" t="s">
        <v>63</v>
      </c>
      <c r="B181" s="57" t="s">
        <v>61</v>
      </c>
      <c r="C181" s="58">
        <v>3179</v>
      </c>
      <c r="D181" s="57" t="s">
        <v>49</v>
      </c>
      <c r="E181" s="58">
        <v>24</v>
      </c>
      <c r="F181" s="58">
        <v>76096</v>
      </c>
      <c r="I181" s="57" t="s">
        <v>63</v>
      </c>
      <c r="J181" s="57" t="s">
        <v>61</v>
      </c>
      <c r="K181" s="57">
        <v>3179</v>
      </c>
      <c r="L181" s="57" t="s">
        <v>62</v>
      </c>
      <c r="M181" s="58">
        <v>12</v>
      </c>
      <c r="N181" s="58">
        <v>38033</v>
      </c>
    </row>
    <row r="182" spans="1:14" x14ac:dyDescent="0.2">
      <c r="A182" s="57" t="s">
        <v>63</v>
      </c>
      <c r="B182" s="57" t="s">
        <v>61</v>
      </c>
      <c r="C182" s="58">
        <v>3199</v>
      </c>
      <c r="D182" s="57" t="s">
        <v>49</v>
      </c>
      <c r="E182" s="58">
        <v>27</v>
      </c>
      <c r="F182" s="58">
        <v>86148</v>
      </c>
      <c r="I182" s="57" t="s">
        <v>63</v>
      </c>
      <c r="J182" s="57" t="s">
        <v>61</v>
      </c>
      <c r="K182" s="57">
        <v>3199</v>
      </c>
      <c r="L182" s="57" t="s">
        <v>62</v>
      </c>
      <c r="M182" s="58">
        <v>10</v>
      </c>
      <c r="N182" s="58">
        <v>31889</v>
      </c>
    </row>
    <row r="183" spans="1:14" x14ac:dyDescent="0.2">
      <c r="A183" s="57" t="s">
        <v>63</v>
      </c>
      <c r="B183" s="57" t="s">
        <v>61</v>
      </c>
      <c r="C183" s="58">
        <v>3219</v>
      </c>
      <c r="D183" s="57" t="s">
        <v>49</v>
      </c>
      <c r="E183" s="58">
        <v>19</v>
      </c>
      <c r="F183" s="58">
        <v>61013</v>
      </c>
      <c r="I183" s="57" t="s">
        <v>63</v>
      </c>
      <c r="J183" s="57" t="s">
        <v>61</v>
      </c>
      <c r="K183" s="57">
        <v>3219</v>
      </c>
      <c r="L183" s="57" t="s">
        <v>62</v>
      </c>
      <c r="M183" s="58">
        <v>7</v>
      </c>
      <c r="N183" s="58">
        <v>22450</v>
      </c>
    </row>
    <row r="184" spans="1:14" x14ac:dyDescent="0.2">
      <c r="A184" s="57" t="s">
        <v>63</v>
      </c>
      <c r="B184" s="57" t="s">
        <v>61</v>
      </c>
      <c r="C184" s="58">
        <v>3239</v>
      </c>
      <c r="D184" s="57" t="s">
        <v>49</v>
      </c>
      <c r="E184" s="58">
        <v>37</v>
      </c>
      <c r="F184" s="58">
        <v>119511</v>
      </c>
      <c r="I184" s="57" t="s">
        <v>63</v>
      </c>
      <c r="J184" s="57" t="s">
        <v>61</v>
      </c>
      <c r="K184" s="57">
        <v>3239</v>
      </c>
      <c r="L184" s="57" t="s">
        <v>62</v>
      </c>
      <c r="M184" s="58">
        <v>13</v>
      </c>
      <c r="N184" s="58">
        <v>42006</v>
      </c>
    </row>
    <row r="185" spans="1:14" x14ac:dyDescent="0.2">
      <c r="A185" s="57" t="s">
        <v>63</v>
      </c>
      <c r="B185" s="57" t="s">
        <v>61</v>
      </c>
      <c r="C185" s="58">
        <v>3259</v>
      </c>
      <c r="D185" s="57" t="s">
        <v>49</v>
      </c>
      <c r="E185" s="58">
        <v>23</v>
      </c>
      <c r="F185" s="58">
        <v>74742</v>
      </c>
      <c r="I185" s="57" t="s">
        <v>63</v>
      </c>
      <c r="J185" s="57" t="s">
        <v>61</v>
      </c>
      <c r="K185" s="57">
        <v>3259</v>
      </c>
      <c r="L185" s="57" t="s">
        <v>62</v>
      </c>
      <c r="M185" s="58">
        <v>7</v>
      </c>
      <c r="N185" s="58">
        <v>22770</v>
      </c>
    </row>
    <row r="186" spans="1:14" x14ac:dyDescent="0.2">
      <c r="A186" s="57" t="s">
        <v>63</v>
      </c>
      <c r="B186" s="57" t="s">
        <v>61</v>
      </c>
      <c r="C186" s="58">
        <v>3279</v>
      </c>
      <c r="D186" s="57" t="s">
        <v>49</v>
      </c>
      <c r="E186" s="58">
        <v>31</v>
      </c>
      <c r="F186" s="58">
        <v>101336</v>
      </c>
      <c r="I186" s="57" t="s">
        <v>63</v>
      </c>
      <c r="J186" s="57" t="s">
        <v>61</v>
      </c>
      <c r="K186" s="57">
        <v>3279</v>
      </c>
      <c r="L186" s="57" t="s">
        <v>62</v>
      </c>
      <c r="M186" s="58">
        <v>14</v>
      </c>
      <c r="N186" s="58">
        <v>45801</v>
      </c>
    </row>
    <row r="187" spans="1:14" x14ac:dyDescent="0.2">
      <c r="A187" s="57" t="s">
        <v>63</v>
      </c>
      <c r="B187" s="57" t="s">
        <v>61</v>
      </c>
      <c r="C187" s="58">
        <v>3299</v>
      </c>
      <c r="D187" s="57" t="s">
        <v>49</v>
      </c>
      <c r="E187" s="58">
        <v>28</v>
      </c>
      <c r="F187" s="58">
        <v>92056</v>
      </c>
      <c r="I187" s="57" t="s">
        <v>63</v>
      </c>
      <c r="J187" s="57" t="s">
        <v>61</v>
      </c>
      <c r="K187" s="57">
        <v>3299</v>
      </c>
      <c r="L187" s="57" t="s">
        <v>62</v>
      </c>
      <c r="M187" s="58">
        <v>15</v>
      </c>
      <c r="N187" s="58">
        <v>49358</v>
      </c>
    </row>
    <row r="188" spans="1:14" x14ac:dyDescent="0.2">
      <c r="A188" s="57" t="s">
        <v>63</v>
      </c>
      <c r="B188" s="57" t="s">
        <v>61</v>
      </c>
      <c r="C188" s="58">
        <v>3319</v>
      </c>
      <c r="D188" s="57" t="s">
        <v>49</v>
      </c>
      <c r="E188" s="58">
        <v>24</v>
      </c>
      <c r="F188" s="58">
        <v>79422</v>
      </c>
      <c r="I188" s="57" t="s">
        <v>63</v>
      </c>
      <c r="J188" s="57" t="s">
        <v>61</v>
      </c>
      <c r="K188" s="57">
        <v>3319</v>
      </c>
      <c r="L188" s="57" t="s">
        <v>62</v>
      </c>
      <c r="M188" s="58">
        <v>7</v>
      </c>
      <c r="N188" s="58">
        <v>23151</v>
      </c>
    </row>
    <row r="189" spans="1:14" x14ac:dyDescent="0.2">
      <c r="A189" s="57" t="s">
        <v>63</v>
      </c>
      <c r="B189" s="57" t="s">
        <v>61</v>
      </c>
      <c r="C189" s="58">
        <v>3339</v>
      </c>
      <c r="D189" s="57" t="s">
        <v>49</v>
      </c>
      <c r="E189" s="58">
        <v>19</v>
      </c>
      <c r="F189" s="58">
        <v>63272</v>
      </c>
      <c r="I189" s="57" t="s">
        <v>63</v>
      </c>
      <c r="J189" s="57" t="s">
        <v>61</v>
      </c>
      <c r="K189" s="57">
        <v>3339</v>
      </c>
      <c r="L189" s="57" t="s">
        <v>62</v>
      </c>
      <c r="M189" s="58">
        <v>10</v>
      </c>
      <c r="N189" s="58">
        <v>33292</v>
      </c>
    </row>
    <row r="190" spans="1:14" x14ac:dyDescent="0.2">
      <c r="A190" s="57" t="s">
        <v>63</v>
      </c>
      <c r="B190" s="57" t="s">
        <v>61</v>
      </c>
      <c r="C190" s="58">
        <v>3359</v>
      </c>
      <c r="D190" s="57" t="s">
        <v>49</v>
      </c>
      <c r="E190" s="58">
        <v>28</v>
      </c>
      <c r="F190" s="58">
        <v>93814</v>
      </c>
      <c r="I190" s="57" t="s">
        <v>63</v>
      </c>
      <c r="J190" s="57" t="s">
        <v>61</v>
      </c>
      <c r="K190" s="57">
        <v>3359</v>
      </c>
      <c r="L190" s="57" t="s">
        <v>62</v>
      </c>
      <c r="M190" s="58">
        <v>9</v>
      </c>
      <c r="N190" s="58">
        <v>30137</v>
      </c>
    </row>
    <row r="191" spans="1:14" x14ac:dyDescent="0.2">
      <c r="A191" s="57" t="s">
        <v>63</v>
      </c>
      <c r="B191" s="57" t="s">
        <v>61</v>
      </c>
      <c r="C191" s="58">
        <v>3379</v>
      </c>
      <c r="D191" s="57" t="s">
        <v>49</v>
      </c>
      <c r="E191" s="58">
        <v>23</v>
      </c>
      <c r="F191" s="58">
        <v>77461</v>
      </c>
      <c r="I191" s="57" t="s">
        <v>63</v>
      </c>
      <c r="J191" s="57" t="s">
        <v>61</v>
      </c>
      <c r="K191" s="57">
        <v>3379</v>
      </c>
      <c r="L191" s="57" t="s">
        <v>62</v>
      </c>
      <c r="M191" s="58">
        <v>10</v>
      </c>
      <c r="N191" s="58">
        <v>33690</v>
      </c>
    </row>
    <row r="192" spans="1:14" x14ac:dyDescent="0.2">
      <c r="A192" s="57" t="s">
        <v>63</v>
      </c>
      <c r="B192" s="57" t="s">
        <v>61</v>
      </c>
      <c r="C192" s="58">
        <v>3399</v>
      </c>
      <c r="D192" s="57" t="s">
        <v>49</v>
      </c>
      <c r="E192" s="58">
        <v>24</v>
      </c>
      <c r="F192" s="58">
        <v>81339</v>
      </c>
      <c r="I192" s="57" t="s">
        <v>63</v>
      </c>
      <c r="J192" s="57" t="s">
        <v>61</v>
      </c>
      <c r="K192" s="57">
        <v>3399</v>
      </c>
      <c r="L192" s="57" t="s">
        <v>62</v>
      </c>
      <c r="M192" s="58">
        <v>8</v>
      </c>
      <c r="N192" s="58">
        <v>27133</v>
      </c>
    </row>
    <row r="193" spans="1:14" x14ac:dyDescent="0.2">
      <c r="A193" s="57" t="s">
        <v>63</v>
      </c>
      <c r="B193" s="57" t="s">
        <v>61</v>
      </c>
      <c r="C193" s="58">
        <v>3419</v>
      </c>
      <c r="D193" s="57" t="s">
        <v>49</v>
      </c>
      <c r="E193" s="58">
        <v>19</v>
      </c>
      <c r="F193" s="58">
        <v>64748</v>
      </c>
      <c r="I193" s="57" t="s">
        <v>63</v>
      </c>
      <c r="J193" s="57" t="s">
        <v>61</v>
      </c>
      <c r="K193" s="57">
        <v>3419</v>
      </c>
      <c r="L193" s="57" t="s">
        <v>62</v>
      </c>
      <c r="M193" s="58">
        <v>12</v>
      </c>
      <c r="N193" s="58">
        <v>40934</v>
      </c>
    </row>
    <row r="194" spans="1:14" x14ac:dyDescent="0.2">
      <c r="A194" s="57" t="s">
        <v>63</v>
      </c>
      <c r="B194" s="57" t="s">
        <v>61</v>
      </c>
      <c r="C194" s="58">
        <v>3439</v>
      </c>
      <c r="D194" s="57" t="s">
        <v>49</v>
      </c>
      <c r="E194" s="58">
        <v>18</v>
      </c>
      <c r="F194" s="58">
        <v>61746</v>
      </c>
      <c r="I194" s="57" t="s">
        <v>63</v>
      </c>
      <c r="J194" s="57" t="s">
        <v>61</v>
      </c>
      <c r="K194" s="57">
        <v>3439</v>
      </c>
      <c r="L194" s="57" t="s">
        <v>62</v>
      </c>
      <c r="M194" s="58">
        <v>8</v>
      </c>
      <c r="N194" s="58">
        <v>27431</v>
      </c>
    </row>
    <row r="195" spans="1:14" x14ac:dyDescent="0.2">
      <c r="A195" s="57" t="s">
        <v>63</v>
      </c>
      <c r="B195" s="57" t="s">
        <v>61</v>
      </c>
      <c r="C195" s="58">
        <v>3459</v>
      </c>
      <c r="D195" s="57" t="s">
        <v>49</v>
      </c>
      <c r="E195" s="58">
        <v>25</v>
      </c>
      <c r="F195" s="58">
        <v>86157</v>
      </c>
      <c r="I195" s="57" t="s">
        <v>63</v>
      </c>
      <c r="J195" s="57" t="s">
        <v>61</v>
      </c>
      <c r="K195" s="57">
        <v>3459</v>
      </c>
      <c r="L195" s="57" t="s">
        <v>62</v>
      </c>
      <c r="M195" s="58">
        <v>6</v>
      </c>
      <c r="N195" s="58">
        <v>20695</v>
      </c>
    </row>
    <row r="196" spans="1:14" x14ac:dyDescent="0.2">
      <c r="A196" s="57" t="s">
        <v>63</v>
      </c>
      <c r="B196" s="57" t="s">
        <v>61</v>
      </c>
      <c r="C196" s="58">
        <v>3479</v>
      </c>
      <c r="D196" s="57" t="s">
        <v>49</v>
      </c>
      <c r="E196" s="58">
        <v>26</v>
      </c>
      <c r="F196" s="58">
        <v>90199</v>
      </c>
      <c r="I196" s="57" t="s">
        <v>63</v>
      </c>
      <c r="J196" s="57" t="s">
        <v>61</v>
      </c>
      <c r="K196" s="57">
        <v>3479</v>
      </c>
      <c r="L196" s="57" t="s">
        <v>62</v>
      </c>
      <c r="M196" s="58">
        <v>5</v>
      </c>
      <c r="N196" s="58">
        <v>17334</v>
      </c>
    </row>
    <row r="197" spans="1:14" x14ac:dyDescent="0.2">
      <c r="A197" s="57" t="s">
        <v>63</v>
      </c>
      <c r="B197" s="57" t="s">
        <v>61</v>
      </c>
      <c r="C197" s="58">
        <v>3499</v>
      </c>
      <c r="D197" s="57" t="s">
        <v>49</v>
      </c>
      <c r="E197" s="58">
        <v>20</v>
      </c>
      <c r="F197" s="58">
        <v>69791</v>
      </c>
      <c r="I197" s="57" t="s">
        <v>63</v>
      </c>
      <c r="J197" s="57" t="s">
        <v>61</v>
      </c>
      <c r="K197" s="57">
        <v>3499</v>
      </c>
      <c r="L197" s="57" t="s">
        <v>62</v>
      </c>
      <c r="M197" s="58">
        <v>2</v>
      </c>
      <c r="N197" s="58">
        <v>6983</v>
      </c>
    </row>
    <row r="198" spans="1:14" x14ac:dyDescent="0.2">
      <c r="A198" s="57" t="s">
        <v>63</v>
      </c>
      <c r="B198" s="57" t="s">
        <v>61</v>
      </c>
      <c r="C198" s="58">
        <v>3519</v>
      </c>
      <c r="D198" s="57" t="s">
        <v>49</v>
      </c>
      <c r="E198" s="58">
        <v>26</v>
      </c>
      <c r="F198" s="58">
        <v>91225</v>
      </c>
      <c r="I198" s="57" t="s">
        <v>63</v>
      </c>
      <c r="J198" s="57" t="s">
        <v>61</v>
      </c>
      <c r="K198" s="57">
        <v>3519</v>
      </c>
      <c r="L198" s="57" t="s">
        <v>62</v>
      </c>
      <c r="M198" s="58">
        <v>3</v>
      </c>
      <c r="N198" s="58">
        <v>10530</v>
      </c>
    </row>
    <row r="199" spans="1:14" x14ac:dyDescent="0.2">
      <c r="A199" s="57" t="s">
        <v>63</v>
      </c>
      <c r="B199" s="57" t="s">
        <v>61</v>
      </c>
      <c r="C199" s="58">
        <v>3539</v>
      </c>
      <c r="D199" s="57" t="s">
        <v>49</v>
      </c>
      <c r="E199" s="58">
        <v>23</v>
      </c>
      <c r="F199" s="58">
        <v>81206</v>
      </c>
      <c r="I199" s="57" t="s">
        <v>63</v>
      </c>
      <c r="J199" s="57" t="s">
        <v>61</v>
      </c>
      <c r="K199" s="57">
        <v>3539</v>
      </c>
      <c r="L199" s="57" t="s">
        <v>62</v>
      </c>
      <c r="M199" s="58">
        <v>4</v>
      </c>
      <c r="N199" s="58">
        <v>14110</v>
      </c>
    </row>
    <row r="200" spans="1:14" x14ac:dyDescent="0.2">
      <c r="A200" s="57" t="s">
        <v>63</v>
      </c>
      <c r="B200" s="57" t="s">
        <v>61</v>
      </c>
      <c r="C200" s="58">
        <v>3559</v>
      </c>
      <c r="D200" s="57" t="s">
        <v>49</v>
      </c>
      <c r="E200" s="58">
        <v>23</v>
      </c>
      <c r="F200" s="58">
        <v>81571</v>
      </c>
      <c r="I200" s="57" t="s">
        <v>63</v>
      </c>
      <c r="J200" s="57" t="s">
        <v>61</v>
      </c>
      <c r="K200" s="57">
        <v>3559</v>
      </c>
      <c r="L200" s="57" t="s">
        <v>62</v>
      </c>
      <c r="M200" s="58">
        <v>3</v>
      </c>
      <c r="N200" s="58">
        <v>10643</v>
      </c>
    </row>
    <row r="201" spans="1:14" x14ac:dyDescent="0.2">
      <c r="A201" s="57" t="s">
        <v>63</v>
      </c>
      <c r="B201" s="57" t="s">
        <v>61</v>
      </c>
      <c r="C201" s="58">
        <v>3579</v>
      </c>
      <c r="D201" s="57" t="s">
        <v>49</v>
      </c>
      <c r="E201" s="58">
        <v>19</v>
      </c>
      <c r="F201" s="58">
        <v>67799</v>
      </c>
      <c r="I201" s="57" t="s">
        <v>63</v>
      </c>
      <c r="J201" s="57" t="s">
        <v>61</v>
      </c>
      <c r="K201" s="57">
        <v>3579</v>
      </c>
      <c r="L201" s="57" t="s">
        <v>62</v>
      </c>
      <c r="M201" s="58">
        <v>5</v>
      </c>
      <c r="N201" s="58">
        <v>17853</v>
      </c>
    </row>
    <row r="202" spans="1:14" x14ac:dyDescent="0.2">
      <c r="A202" s="57" t="s">
        <v>63</v>
      </c>
      <c r="B202" s="57" t="s">
        <v>61</v>
      </c>
      <c r="C202" s="58">
        <v>3599</v>
      </c>
      <c r="D202" s="57" t="s">
        <v>49</v>
      </c>
      <c r="E202" s="58">
        <v>21</v>
      </c>
      <c r="F202" s="58">
        <v>75408</v>
      </c>
      <c r="I202" s="57" t="s">
        <v>63</v>
      </c>
      <c r="J202" s="57" t="s">
        <v>61</v>
      </c>
      <c r="K202" s="57">
        <v>3599</v>
      </c>
      <c r="L202" s="57" t="s">
        <v>62</v>
      </c>
      <c r="M202" s="58">
        <v>9</v>
      </c>
      <c r="N202" s="58">
        <v>32301</v>
      </c>
    </row>
    <row r="203" spans="1:14" x14ac:dyDescent="0.2">
      <c r="A203" s="57" t="s">
        <v>63</v>
      </c>
      <c r="B203" s="57" t="s">
        <v>61</v>
      </c>
      <c r="C203" s="58">
        <v>3619</v>
      </c>
      <c r="D203" s="57" t="s">
        <v>49</v>
      </c>
      <c r="E203" s="58">
        <v>14</v>
      </c>
      <c r="F203" s="58">
        <v>50531</v>
      </c>
      <c r="I203" s="57" t="s">
        <v>63</v>
      </c>
      <c r="J203" s="57" t="s">
        <v>61</v>
      </c>
      <c r="K203" s="57">
        <v>3619</v>
      </c>
      <c r="L203" s="57" t="s">
        <v>62</v>
      </c>
      <c r="M203" s="58">
        <v>9</v>
      </c>
      <c r="N203" s="58">
        <v>32482</v>
      </c>
    </row>
    <row r="204" spans="1:14" x14ac:dyDescent="0.2">
      <c r="A204" s="57" t="s">
        <v>63</v>
      </c>
      <c r="B204" s="57" t="s">
        <v>61</v>
      </c>
      <c r="C204" s="58">
        <v>3639</v>
      </c>
      <c r="D204" s="57" t="s">
        <v>49</v>
      </c>
      <c r="E204" s="58">
        <v>19</v>
      </c>
      <c r="F204" s="58">
        <v>68959</v>
      </c>
      <c r="I204" s="57" t="s">
        <v>63</v>
      </c>
      <c r="J204" s="57" t="s">
        <v>61</v>
      </c>
      <c r="K204" s="57">
        <v>3639</v>
      </c>
      <c r="L204" s="57" t="s">
        <v>62</v>
      </c>
      <c r="M204" s="58">
        <v>14</v>
      </c>
      <c r="N204" s="58">
        <v>50787</v>
      </c>
    </row>
    <row r="205" spans="1:14" x14ac:dyDescent="0.2">
      <c r="A205" s="57" t="s">
        <v>63</v>
      </c>
      <c r="B205" s="57" t="s">
        <v>61</v>
      </c>
      <c r="C205" s="58">
        <v>3659</v>
      </c>
      <c r="D205" s="57" t="s">
        <v>49</v>
      </c>
      <c r="E205" s="58">
        <v>21</v>
      </c>
      <c r="F205" s="58">
        <v>76632</v>
      </c>
      <c r="I205" s="57" t="s">
        <v>63</v>
      </c>
      <c r="J205" s="57" t="s">
        <v>61</v>
      </c>
      <c r="K205" s="57">
        <v>3659</v>
      </c>
      <c r="L205" s="57" t="s">
        <v>62</v>
      </c>
      <c r="M205" s="58">
        <v>4</v>
      </c>
      <c r="N205" s="58">
        <v>14605</v>
      </c>
    </row>
    <row r="206" spans="1:14" x14ac:dyDescent="0.2">
      <c r="A206" s="57" t="s">
        <v>63</v>
      </c>
      <c r="B206" s="57" t="s">
        <v>61</v>
      </c>
      <c r="C206" s="58">
        <v>3679</v>
      </c>
      <c r="D206" s="57" t="s">
        <v>49</v>
      </c>
      <c r="E206" s="58">
        <v>21</v>
      </c>
      <c r="F206" s="58">
        <v>77059</v>
      </c>
      <c r="I206" s="57" t="s">
        <v>63</v>
      </c>
      <c r="J206" s="57" t="s">
        <v>61</v>
      </c>
      <c r="K206" s="57">
        <v>3679</v>
      </c>
      <c r="L206" s="57" t="s">
        <v>62</v>
      </c>
      <c r="M206" s="58">
        <v>7</v>
      </c>
      <c r="N206" s="58">
        <v>25683</v>
      </c>
    </row>
    <row r="207" spans="1:14" x14ac:dyDescent="0.2">
      <c r="A207" s="57" t="s">
        <v>63</v>
      </c>
      <c r="B207" s="57" t="s">
        <v>61</v>
      </c>
      <c r="C207" s="58">
        <v>3699</v>
      </c>
      <c r="D207" s="57" t="s">
        <v>49</v>
      </c>
      <c r="E207" s="58">
        <v>25</v>
      </c>
      <c r="F207" s="58">
        <v>92216</v>
      </c>
      <c r="I207" s="57" t="s">
        <v>63</v>
      </c>
      <c r="J207" s="57" t="s">
        <v>61</v>
      </c>
      <c r="K207" s="57">
        <v>3699</v>
      </c>
      <c r="L207" s="57" t="s">
        <v>62</v>
      </c>
      <c r="M207" s="58">
        <v>5</v>
      </c>
      <c r="N207" s="58">
        <v>18460</v>
      </c>
    </row>
    <row r="208" spans="1:14" x14ac:dyDescent="0.2">
      <c r="A208" s="57" t="s">
        <v>63</v>
      </c>
      <c r="B208" s="57" t="s">
        <v>61</v>
      </c>
      <c r="C208" s="58">
        <v>3719</v>
      </c>
      <c r="D208" s="57" t="s">
        <v>49</v>
      </c>
      <c r="E208" s="58">
        <v>22</v>
      </c>
      <c r="F208" s="58">
        <v>81591</v>
      </c>
      <c r="I208" s="57" t="s">
        <v>63</v>
      </c>
      <c r="J208" s="57" t="s">
        <v>61</v>
      </c>
      <c r="K208" s="57">
        <v>3719</v>
      </c>
      <c r="L208" s="57" t="s">
        <v>62</v>
      </c>
      <c r="M208" s="58">
        <v>7</v>
      </c>
      <c r="N208" s="58">
        <v>25949</v>
      </c>
    </row>
    <row r="209" spans="1:14" x14ac:dyDescent="0.2">
      <c r="A209" s="57" t="s">
        <v>63</v>
      </c>
      <c r="B209" s="57" t="s">
        <v>61</v>
      </c>
      <c r="C209" s="58">
        <v>3739</v>
      </c>
      <c r="D209" s="57" t="s">
        <v>49</v>
      </c>
      <c r="E209" s="58">
        <v>13</v>
      </c>
      <c r="F209" s="58">
        <v>48520</v>
      </c>
      <c r="I209" s="57" t="s">
        <v>63</v>
      </c>
      <c r="J209" s="57" t="s">
        <v>61</v>
      </c>
      <c r="K209" s="57">
        <v>3739</v>
      </c>
      <c r="L209" s="57" t="s">
        <v>62</v>
      </c>
      <c r="M209" s="58">
        <v>8</v>
      </c>
      <c r="N209" s="58">
        <v>29815</v>
      </c>
    </row>
    <row r="210" spans="1:14" x14ac:dyDescent="0.2">
      <c r="A210" s="57" t="s">
        <v>63</v>
      </c>
      <c r="B210" s="57" t="s">
        <v>61</v>
      </c>
      <c r="C210" s="58">
        <v>3759</v>
      </c>
      <c r="D210" s="57" t="s">
        <v>49</v>
      </c>
      <c r="E210" s="58">
        <v>18</v>
      </c>
      <c r="F210" s="58">
        <v>67453</v>
      </c>
      <c r="I210" s="57" t="s">
        <v>63</v>
      </c>
      <c r="J210" s="57" t="s">
        <v>61</v>
      </c>
      <c r="K210" s="57">
        <v>3759</v>
      </c>
      <c r="L210" s="57" t="s">
        <v>62</v>
      </c>
      <c r="M210" s="58">
        <v>4</v>
      </c>
      <c r="N210" s="58">
        <v>15001</v>
      </c>
    </row>
    <row r="211" spans="1:14" x14ac:dyDescent="0.2">
      <c r="A211" s="57" t="s">
        <v>63</v>
      </c>
      <c r="B211" s="57" t="s">
        <v>61</v>
      </c>
      <c r="C211" s="58">
        <v>3779</v>
      </c>
      <c r="D211" s="57" t="s">
        <v>49</v>
      </c>
      <c r="E211" s="58">
        <v>15</v>
      </c>
      <c r="F211" s="58">
        <v>56564</v>
      </c>
      <c r="I211" s="57" t="s">
        <v>63</v>
      </c>
      <c r="J211" s="57" t="s">
        <v>61</v>
      </c>
      <c r="K211" s="57">
        <v>3779</v>
      </c>
      <c r="L211" s="57" t="s">
        <v>62</v>
      </c>
      <c r="M211" s="58">
        <v>8</v>
      </c>
      <c r="N211" s="58">
        <v>30161</v>
      </c>
    </row>
    <row r="212" spans="1:14" x14ac:dyDescent="0.2">
      <c r="A212" s="57" t="s">
        <v>63</v>
      </c>
      <c r="B212" s="57" t="s">
        <v>61</v>
      </c>
      <c r="C212" s="58">
        <v>3799</v>
      </c>
      <c r="D212" s="57" t="s">
        <v>49</v>
      </c>
      <c r="E212" s="58">
        <v>18</v>
      </c>
      <c r="F212" s="58">
        <v>68179</v>
      </c>
      <c r="I212" s="57" t="s">
        <v>63</v>
      </c>
      <c r="J212" s="57" t="s">
        <v>61</v>
      </c>
      <c r="K212" s="57">
        <v>3799</v>
      </c>
      <c r="L212" s="57" t="s">
        <v>62</v>
      </c>
      <c r="M212" s="58">
        <v>6</v>
      </c>
      <c r="N212" s="58">
        <v>22739</v>
      </c>
    </row>
    <row r="213" spans="1:14" x14ac:dyDescent="0.2">
      <c r="A213" s="57" t="s">
        <v>63</v>
      </c>
      <c r="B213" s="57" t="s">
        <v>61</v>
      </c>
      <c r="C213" s="58">
        <v>3819</v>
      </c>
      <c r="D213" s="57" t="s">
        <v>49</v>
      </c>
      <c r="E213" s="58">
        <v>25</v>
      </c>
      <c r="F213" s="58">
        <v>95253</v>
      </c>
      <c r="I213" s="57" t="s">
        <v>63</v>
      </c>
      <c r="J213" s="57" t="s">
        <v>61</v>
      </c>
      <c r="K213" s="57">
        <v>3819</v>
      </c>
      <c r="L213" s="57" t="s">
        <v>62</v>
      </c>
      <c r="M213" s="58">
        <v>6</v>
      </c>
      <c r="N213" s="58">
        <v>22867</v>
      </c>
    </row>
    <row r="214" spans="1:14" x14ac:dyDescent="0.2">
      <c r="A214" s="57" t="s">
        <v>63</v>
      </c>
      <c r="B214" s="57" t="s">
        <v>61</v>
      </c>
      <c r="C214" s="58">
        <v>3839</v>
      </c>
      <c r="D214" s="57" t="s">
        <v>49</v>
      </c>
      <c r="E214" s="58">
        <v>17</v>
      </c>
      <c r="F214" s="58">
        <v>65069</v>
      </c>
      <c r="I214" s="57" t="s">
        <v>63</v>
      </c>
      <c r="J214" s="57" t="s">
        <v>61</v>
      </c>
      <c r="K214" s="57">
        <v>3839</v>
      </c>
      <c r="L214" s="57" t="s">
        <v>62</v>
      </c>
      <c r="M214" s="58">
        <v>6</v>
      </c>
      <c r="N214" s="58">
        <v>22961</v>
      </c>
    </row>
    <row r="215" spans="1:14" x14ac:dyDescent="0.2">
      <c r="A215" s="57" t="s">
        <v>63</v>
      </c>
      <c r="B215" s="57" t="s">
        <v>61</v>
      </c>
      <c r="C215" s="58">
        <v>3859</v>
      </c>
      <c r="D215" s="57" t="s">
        <v>49</v>
      </c>
      <c r="E215" s="58">
        <v>19</v>
      </c>
      <c r="F215" s="58">
        <v>73158</v>
      </c>
      <c r="I215" s="57" t="s">
        <v>63</v>
      </c>
      <c r="J215" s="57" t="s">
        <v>61</v>
      </c>
      <c r="K215" s="57">
        <v>3859</v>
      </c>
      <c r="L215" s="57" t="s">
        <v>62</v>
      </c>
      <c r="M215" s="58">
        <v>4</v>
      </c>
      <c r="N215" s="58">
        <v>15389</v>
      </c>
    </row>
    <row r="216" spans="1:14" x14ac:dyDescent="0.2">
      <c r="A216" s="57" t="s">
        <v>63</v>
      </c>
      <c r="B216" s="57" t="s">
        <v>61</v>
      </c>
      <c r="C216" s="58">
        <v>3879</v>
      </c>
      <c r="D216" s="57" t="s">
        <v>49</v>
      </c>
      <c r="E216" s="58">
        <v>21</v>
      </c>
      <c r="F216" s="58">
        <v>81289</v>
      </c>
      <c r="I216" s="57" t="s">
        <v>63</v>
      </c>
      <c r="J216" s="57" t="s">
        <v>61</v>
      </c>
      <c r="K216" s="57">
        <v>3879</v>
      </c>
      <c r="L216" s="57" t="s">
        <v>62</v>
      </c>
      <c r="M216" s="58">
        <v>5</v>
      </c>
      <c r="N216" s="58">
        <v>19343</v>
      </c>
    </row>
    <row r="217" spans="1:14" x14ac:dyDescent="0.2">
      <c r="A217" s="57" t="s">
        <v>63</v>
      </c>
      <c r="B217" s="57" t="s">
        <v>61</v>
      </c>
      <c r="C217" s="58">
        <v>3899</v>
      </c>
      <c r="D217" s="57" t="s">
        <v>49</v>
      </c>
      <c r="E217" s="58">
        <v>22</v>
      </c>
      <c r="F217" s="58">
        <v>85575</v>
      </c>
      <c r="I217" s="57" t="s">
        <v>63</v>
      </c>
      <c r="J217" s="57" t="s">
        <v>61</v>
      </c>
      <c r="K217" s="57">
        <v>3899</v>
      </c>
      <c r="L217" s="57" t="s">
        <v>62</v>
      </c>
      <c r="M217" s="58">
        <v>5</v>
      </c>
      <c r="N217" s="58">
        <v>19442</v>
      </c>
    </row>
    <row r="218" spans="1:14" x14ac:dyDescent="0.2">
      <c r="A218" s="57" t="s">
        <v>63</v>
      </c>
      <c r="B218" s="57" t="s">
        <v>61</v>
      </c>
      <c r="C218" s="58">
        <v>3919</v>
      </c>
      <c r="D218" s="57" t="s">
        <v>49</v>
      </c>
      <c r="E218" s="58">
        <v>13</v>
      </c>
      <c r="F218" s="58">
        <v>50812</v>
      </c>
      <c r="I218" s="57" t="s">
        <v>63</v>
      </c>
      <c r="J218" s="57" t="s">
        <v>61</v>
      </c>
      <c r="K218" s="57">
        <v>3919</v>
      </c>
      <c r="L218" s="57" t="s">
        <v>62</v>
      </c>
      <c r="M218" s="58">
        <v>4</v>
      </c>
      <c r="N218" s="58">
        <v>15653</v>
      </c>
    </row>
    <row r="219" spans="1:14" x14ac:dyDescent="0.2">
      <c r="A219" s="57" t="s">
        <v>63</v>
      </c>
      <c r="B219" s="57" t="s">
        <v>61</v>
      </c>
      <c r="C219" s="58">
        <v>3939</v>
      </c>
      <c r="D219" s="57" t="s">
        <v>49</v>
      </c>
      <c r="E219" s="58">
        <v>10</v>
      </c>
      <c r="F219" s="58">
        <v>39298</v>
      </c>
      <c r="I219" s="57" t="s">
        <v>63</v>
      </c>
      <c r="J219" s="57" t="s">
        <v>61</v>
      </c>
      <c r="K219" s="57">
        <v>3939</v>
      </c>
      <c r="L219" s="57" t="s">
        <v>62</v>
      </c>
      <c r="M219" s="58">
        <v>3</v>
      </c>
      <c r="N219" s="58">
        <v>11805</v>
      </c>
    </row>
    <row r="220" spans="1:14" x14ac:dyDescent="0.2">
      <c r="A220" s="57" t="s">
        <v>63</v>
      </c>
      <c r="B220" s="57" t="s">
        <v>61</v>
      </c>
      <c r="C220" s="58">
        <v>3959</v>
      </c>
      <c r="D220" s="57" t="s">
        <v>49</v>
      </c>
      <c r="E220" s="58">
        <v>18</v>
      </c>
      <c r="F220" s="58">
        <v>71065</v>
      </c>
      <c r="I220" s="57" t="s">
        <v>63</v>
      </c>
      <c r="J220" s="57" t="s">
        <v>61</v>
      </c>
      <c r="K220" s="57">
        <v>3959</v>
      </c>
      <c r="L220" s="57" t="s">
        <v>62</v>
      </c>
      <c r="M220" s="58">
        <v>5</v>
      </c>
      <c r="N220" s="58">
        <v>19723</v>
      </c>
    </row>
    <row r="221" spans="1:14" x14ac:dyDescent="0.2">
      <c r="A221" s="57" t="s">
        <v>63</v>
      </c>
      <c r="B221" s="57" t="s">
        <v>61</v>
      </c>
      <c r="C221" s="58">
        <v>3979</v>
      </c>
      <c r="D221" s="57" t="s">
        <v>49</v>
      </c>
      <c r="E221" s="58">
        <v>16</v>
      </c>
      <c r="F221" s="58">
        <v>63500</v>
      </c>
      <c r="I221" s="57" t="s">
        <v>63</v>
      </c>
      <c r="J221" s="57" t="s">
        <v>61</v>
      </c>
      <c r="K221" s="57">
        <v>3979</v>
      </c>
      <c r="L221" s="57" t="s">
        <v>62</v>
      </c>
      <c r="M221" s="58">
        <v>6</v>
      </c>
      <c r="N221" s="58">
        <v>23810</v>
      </c>
    </row>
    <row r="222" spans="1:14" x14ac:dyDescent="0.2">
      <c r="A222" s="57" t="s">
        <v>63</v>
      </c>
      <c r="B222" s="57" t="s">
        <v>61</v>
      </c>
      <c r="C222" s="58">
        <v>3999</v>
      </c>
      <c r="D222" s="57" t="s">
        <v>49</v>
      </c>
      <c r="E222" s="58">
        <v>14</v>
      </c>
      <c r="F222" s="58">
        <v>55865</v>
      </c>
      <c r="I222" s="57" t="s">
        <v>63</v>
      </c>
      <c r="J222" s="57" t="s">
        <v>61</v>
      </c>
      <c r="K222" s="57">
        <v>3999</v>
      </c>
      <c r="L222" s="57" t="s">
        <v>62</v>
      </c>
      <c r="M222" s="58">
        <v>5</v>
      </c>
      <c r="N222" s="58">
        <v>19921</v>
      </c>
    </row>
    <row r="223" spans="1:14" x14ac:dyDescent="0.2">
      <c r="A223" s="57" t="s">
        <v>63</v>
      </c>
      <c r="B223" s="57" t="s">
        <v>61</v>
      </c>
      <c r="C223" s="58">
        <v>4019</v>
      </c>
      <c r="D223" s="57" t="s">
        <v>49</v>
      </c>
      <c r="E223" s="58">
        <v>20</v>
      </c>
      <c r="F223" s="58">
        <v>80203</v>
      </c>
      <c r="I223" s="57" t="s">
        <v>63</v>
      </c>
      <c r="J223" s="57" t="s">
        <v>61</v>
      </c>
      <c r="K223" s="57">
        <v>4019</v>
      </c>
      <c r="L223" s="57" t="s">
        <v>62</v>
      </c>
      <c r="M223" s="58">
        <v>3</v>
      </c>
      <c r="N223" s="58">
        <v>12002</v>
      </c>
    </row>
    <row r="224" spans="1:14" x14ac:dyDescent="0.2">
      <c r="A224" s="57" t="s">
        <v>63</v>
      </c>
      <c r="B224" s="57" t="s">
        <v>61</v>
      </c>
      <c r="C224" s="58">
        <v>4039</v>
      </c>
      <c r="D224" s="57" t="s">
        <v>49</v>
      </c>
      <c r="E224" s="58">
        <v>24</v>
      </c>
      <c r="F224" s="58">
        <v>96677</v>
      </c>
      <c r="I224" s="57" t="s">
        <v>63</v>
      </c>
      <c r="J224" s="57" t="s">
        <v>61</v>
      </c>
      <c r="K224" s="57">
        <v>4039</v>
      </c>
      <c r="L224" s="57" t="s">
        <v>62</v>
      </c>
      <c r="M224" s="58">
        <v>10</v>
      </c>
      <c r="N224" s="58">
        <v>40297</v>
      </c>
    </row>
    <row r="225" spans="1:14" x14ac:dyDescent="0.2">
      <c r="A225" s="57" t="s">
        <v>63</v>
      </c>
      <c r="B225" s="57" t="s">
        <v>61</v>
      </c>
      <c r="C225" s="58">
        <v>4059</v>
      </c>
      <c r="D225" s="57" t="s">
        <v>49</v>
      </c>
      <c r="E225" s="58">
        <v>15</v>
      </c>
      <c r="F225" s="58">
        <v>60727</v>
      </c>
      <c r="I225" s="57" t="s">
        <v>63</v>
      </c>
      <c r="J225" s="57" t="s">
        <v>61</v>
      </c>
      <c r="K225" s="57">
        <v>4059</v>
      </c>
      <c r="L225" s="57" t="s">
        <v>62</v>
      </c>
      <c r="M225" s="58">
        <v>6</v>
      </c>
      <c r="N225" s="58">
        <v>24306</v>
      </c>
    </row>
    <row r="226" spans="1:14" x14ac:dyDescent="0.2">
      <c r="A226" s="57" t="s">
        <v>63</v>
      </c>
      <c r="B226" s="57" t="s">
        <v>61</v>
      </c>
      <c r="C226" s="58">
        <v>4079</v>
      </c>
      <c r="D226" s="57" t="s">
        <v>49</v>
      </c>
      <c r="E226" s="58">
        <v>17</v>
      </c>
      <c r="F226" s="58">
        <v>69143</v>
      </c>
      <c r="I226" s="57" t="s">
        <v>63</v>
      </c>
      <c r="J226" s="57" t="s">
        <v>61</v>
      </c>
      <c r="K226" s="57">
        <v>4079</v>
      </c>
      <c r="L226" s="57" t="s">
        <v>62</v>
      </c>
      <c r="M226" s="58">
        <v>6</v>
      </c>
      <c r="N226" s="58">
        <v>24420</v>
      </c>
    </row>
    <row r="227" spans="1:14" x14ac:dyDescent="0.2">
      <c r="A227" s="57" t="s">
        <v>63</v>
      </c>
      <c r="B227" s="57" t="s">
        <v>61</v>
      </c>
      <c r="C227" s="58">
        <v>4099</v>
      </c>
      <c r="D227" s="57" t="s">
        <v>49</v>
      </c>
      <c r="E227" s="58">
        <v>15</v>
      </c>
      <c r="F227" s="58">
        <v>61378</v>
      </c>
      <c r="I227" s="57" t="s">
        <v>63</v>
      </c>
      <c r="J227" s="57" t="s">
        <v>61</v>
      </c>
      <c r="K227" s="57">
        <v>4099</v>
      </c>
      <c r="L227" s="57" t="s">
        <v>62</v>
      </c>
      <c r="M227" s="58">
        <v>4</v>
      </c>
      <c r="N227" s="58">
        <v>16369</v>
      </c>
    </row>
    <row r="228" spans="1:14" x14ac:dyDescent="0.2">
      <c r="A228" s="57" t="s">
        <v>63</v>
      </c>
      <c r="B228" s="57" t="s">
        <v>61</v>
      </c>
      <c r="C228" s="58">
        <v>4119</v>
      </c>
      <c r="D228" s="57" t="s">
        <v>49</v>
      </c>
      <c r="E228" s="58">
        <v>17</v>
      </c>
      <c r="F228" s="58">
        <v>69861</v>
      </c>
      <c r="I228" s="57" t="s">
        <v>63</v>
      </c>
      <c r="J228" s="57" t="s">
        <v>61</v>
      </c>
      <c r="K228" s="57">
        <v>4119</v>
      </c>
      <c r="L228" s="57" t="s">
        <v>62</v>
      </c>
      <c r="M228" s="58">
        <v>5</v>
      </c>
      <c r="N228" s="58">
        <v>20552</v>
      </c>
    </row>
    <row r="229" spans="1:14" x14ac:dyDescent="0.2">
      <c r="A229" s="57" t="s">
        <v>63</v>
      </c>
      <c r="B229" s="57" t="s">
        <v>61</v>
      </c>
      <c r="C229" s="58">
        <v>4139</v>
      </c>
      <c r="D229" s="57" t="s">
        <v>49</v>
      </c>
      <c r="E229" s="58">
        <v>12</v>
      </c>
      <c r="F229" s="58">
        <v>49536</v>
      </c>
      <c r="I229" s="57" t="s">
        <v>63</v>
      </c>
      <c r="J229" s="57" t="s">
        <v>61</v>
      </c>
      <c r="K229" s="57">
        <v>4139</v>
      </c>
      <c r="L229" s="57" t="s">
        <v>62</v>
      </c>
      <c r="M229" s="58">
        <v>7</v>
      </c>
      <c r="N229" s="58">
        <v>28889</v>
      </c>
    </row>
    <row r="230" spans="1:14" x14ac:dyDescent="0.2">
      <c r="A230" s="57" t="s">
        <v>63</v>
      </c>
      <c r="B230" s="57" t="s">
        <v>61</v>
      </c>
      <c r="C230" s="58">
        <v>4159</v>
      </c>
      <c r="D230" s="57" t="s">
        <v>49</v>
      </c>
      <c r="E230" s="58">
        <v>19</v>
      </c>
      <c r="F230" s="58">
        <v>78833</v>
      </c>
      <c r="I230" s="57" t="s">
        <v>63</v>
      </c>
      <c r="J230" s="57" t="s">
        <v>61</v>
      </c>
      <c r="K230" s="57">
        <v>4159</v>
      </c>
      <c r="L230" s="57" t="s">
        <v>62</v>
      </c>
      <c r="M230" s="58">
        <v>8</v>
      </c>
      <c r="N230" s="58">
        <v>33194</v>
      </c>
    </row>
    <row r="231" spans="1:14" x14ac:dyDescent="0.2">
      <c r="A231" s="57" t="s">
        <v>63</v>
      </c>
      <c r="B231" s="57" t="s">
        <v>61</v>
      </c>
      <c r="C231" s="58">
        <v>4179</v>
      </c>
      <c r="D231" s="57" t="s">
        <v>49</v>
      </c>
      <c r="E231" s="58">
        <v>15</v>
      </c>
      <c r="F231" s="58">
        <v>62540</v>
      </c>
      <c r="I231" s="57" t="s">
        <v>63</v>
      </c>
      <c r="J231" s="57" t="s">
        <v>61</v>
      </c>
      <c r="K231" s="57">
        <v>4179</v>
      </c>
      <c r="L231" s="57" t="s">
        <v>62</v>
      </c>
      <c r="M231" s="58">
        <v>5</v>
      </c>
      <c r="N231" s="58">
        <v>20853</v>
      </c>
    </row>
    <row r="232" spans="1:14" x14ac:dyDescent="0.2">
      <c r="A232" s="57" t="s">
        <v>63</v>
      </c>
      <c r="B232" s="57" t="s">
        <v>61</v>
      </c>
      <c r="C232" s="58">
        <v>4199</v>
      </c>
      <c r="D232" s="57" t="s">
        <v>49</v>
      </c>
      <c r="E232" s="58">
        <v>13</v>
      </c>
      <c r="F232" s="58">
        <v>54482</v>
      </c>
      <c r="I232" s="57" t="s">
        <v>63</v>
      </c>
      <c r="J232" s="57" t="s">
        <v>61</v>
      </c>
      <c r="K232" s="57">
        <v>4199</v>
      </c>
      <c r="L232" s="57" t="s">
        <v>62</v>
      </c>
      <c r="M232" s="58">
        <v>2</v>
      </c>
      <c r="N232" s="58">
        <v>8378</v>
      </c>
    </row>
    <row r="233" spans="1:14" x14ac:dyDescent="0.2">
      <c r="A233" s="57" t="s">
        <v>63</v>
      </c>
      <c r="B233" s="57" t="s">
        <v>61</v>
      </c>
      <c r="C233" s="58">
        <v>4219</v>
      </c>
      <c r="D233" s="57" t="s">
        <v>49</v>
      </c>
      <c r="E233" s="58">
        <v>5</v>
      </c>
      <c r="F233" s="58">
        <v>21018</v>
      </c>
      <c r="I233" s="57" t="s">
        <v>63</v>
      </c>
      <c r="J233" s="57" t="s">
        <v>61</v>
      </c>
      <c r="K233" s="57">
        <v>4219</v>
      </c>
      <c r="L233" s="57" t="s">
        <v>62</v>
      </c>
      <c r="M233" s="58">
        <v>6</v>
      </c>
      <c r="N233" s="58">
        <v>25255</v>
      </c>
    </row>
    <row r="234" spans="1:14" x14ac:dyDescent="0.2">
      <c r="A234" s="57" t="s">
        <v>63</v>
      </c>
      <c r="B234" s="57" t="s">
        <v>61</v>
      </c>
      <c r="C234" s="58">
        <v>4239</v>
      </c>
      <c r="D234" s="57" t="s">
        <v>49</v>
      </c>
      <c r="E234" s="58">
        <v>17</v>
      </c>
      <c r="F234" s="58">
        <v>71907</v>
      </c>
      <c r="I234" s="57" t="s">
        <v>63</v>
      </c>
      <c r="J234" s="57" t="s">
        <v>61</v>
      </c>
      <c r="K234" s="57">
        <v>4239</v>
      </c>
      <c r="L234" s="57" t="s">
        <v>62</v>
      </c>
      <c r="M234" s="58">
        <v>2</v>
      </c>
      <c r="N234" s="58">
        <v>8470</v>
      </c>
    </row>
    <row r="235" spans="1:14" x14ac:dyDescent="0.2">
      <c r="A235" s="57" t="s">
        <v>63</v>
      </c>
      <c r="B235" s="57" t="s">
        <v>61</v>
      </c>
      <c r="C235" s="58">
        <v>4259</v>
      </c>
      <c r="D235" s="57" t="s">
        <v>49</v>
      </c>
      <c r="E235" s="58">
        <v>22</v>
      </c>
      <c r="F235" s="58">
        <v>93480</v>
      </c>
      <c r="I235" s="57" t="s">
        <v>63</v>
      </c>
      <c r="J235" s="57" t="s">
        <v>61</v>
      </c>
      <c r="K235" s="57">
        <v>4259</v>
      </c>
      <c r="L235" s="57" t="s">
        <v>62</v>
      </c>
      <c r="M235" s="58">
        <v>4</v>
      </c>
      <c r="N235" s="58">
        <v>17005</v>
      </c>
    </row>
    <row r="236" spans="1:14" x14ac:dyDescent="0.2">
      <c r="A236" s="57" t="s">
        <v>63</v>
      </c>
      <c r="B236" s="57" t="s">
        <v>61</v>
      </c>
      <c r="C236" s="58">
        <v>4279</v>
      </c>
      <c r="D236" s="57" t="s">
        <v>49</v>
      </c>
      <c r="E236" s="58">
        <v>14</v>
      </c>
      <c r="F236" s="58">
        <v>59782</v>
      </c>
      <c r="I236" s="57" t="s">
        <v>63</v>
      </c>
      <c r="J236" s="57" t="s">
        <v>61</v>
      </c>
      <c r="K236" s="57">
        <v>4279</v>
      </c>
      <c r="L236" s="57" t="s">
        <v>62</v>
      </c>
      <c r="M236" s="58">
        <v>6</v>
      </c>
      <c r="N236" s="58">
        <v>25611</v>
      </c>
    </row>
    <row r="237" spans="1:14" x14ac:dyDescent="0.2">
      <c r="A237" s="57" t="s">
        <v>63</v>
      </c>
      <c r="B237" s="57" t="s">
        <v>61</v>
      </c>
      <c r="C237" s="58">
        <v>4299</v>
      </c>
      <c r="D237" s="57" t="s">
        <v>49</v>
      </c>
      <c r="E237" s="58">
        <v>19</v>
      </c>
      <c r="F237" s="58">
        <v>81451</v>
      </c>
      <c r="I237" s="57" t="s">
        <v>63</v>
      </c>
      <c r="J237" s="57" t="s">
        <v>61</v>
      </c>
      <c r="K237" s="57">
        <v>4299</v>
      </c>
      <c r="L237" s="57" t="s">
        <v>62</v>
      </c>
      <c r="M237" s="58">
        <v>3</v>
      </c>
      <c r="N237" s="58">
        <v>12884</v>
      </c>
    </row>
    <row r="238" spans="1:14" x14ac:dyDescent="0.2">
      <c r="A238" s="57" t="s">
        <v>63</v>
      </c>
      <c r="B238" s="57" t="s">
        <v>61</v>
      </c>
      <c r="C238" s="58">
        <v>4319</v>
      </c>
      <c r="D238" s="57" t="s">
        <v>49</v>
      </c>
      <c r="E238" s="58">
        <v>7</v>
      </c>
      <c r="F238" s="58">
        <v>30157</v>
      </c>
      <c r="I238" s="57" t="s">
        <v>63</v>
      </c>
      <c r="J238" s="57" t="s">
        <v>61</v>
      </c>
      <c r="K238" s="57">
        <v>4319</v>
      </c>
      <c r="L238" s="57" t="s">
        <v>62</v>
      </c>
      <c r="M238" s="58">
        <v>5</v>
      </c>
      <c r="N238" s="58">
        <v>21539</v>
      </c>
    </row>
    <row r="239" spans="1:14" x14ac:dyDescent="0.2">
      <c r="A239" s="57" t="s">
        <v>63</v>
      </c>
      <c r="B239" s="57" t="s">
        <v>61</v>
      </c>
      <c r="C239" s="58">
        <v>4339</v>
      </c>
      <c r="D239" s="57" t="s">
        <v>49</v>
      </c>
      <c r="E239" s="58">
        <v>12</v>
      </c>
      <c r="F239" s="58">
        <v>51947</v>
      </c>
      <c r="I239" s="57" t="s">
        <v>63</v>
      </c>
      <c r="J239" s="57" t="s">
        <v>61</v>
      </c>
      <c r="K239" s="57">
        <v>4339</v>
      </c>
      <c r="L239" s="57" t="s">
        <v>62</v>
      </c>
      <c r="M239" s="58">
        <v>4</v>
      </c>
      <c r="N239" s="58">
        <v>17310</v>
      </c>
    </row>
    <row r="240" spans="1:14" x14ac:dyDescent="0.2">
      <c r="A240" s="57" t="s">
        <v>63</v>
      </c>
      <c r="B240" s="57" t="s">
        <v>61</v>
      </c>
      <c r="C240" s="58">
        <v>4359</v>
      </c>
      <c r="D240" s="57" t="s">
        <v>49</v>
      </c>
      <c r="E240" s="58">
        <v>20</v>
      </c>
      <c r="F240" s="58">
        <v>87030</v>
      </c>
      <c r="I240" s="57" t="s">
        <v>63</v>
      </c>
      <c r="J240" s="57" t="s">
        <v>61</v>
      </c>
      <c r="K240" s="57">
        <v>4359</v>
      </c>
      <c r="L240" s="57" t="s">
        <v>62</v>
      </c>
      <c r="M240" s="58">
        <v>2</v>
      </c>
      <c r="N240" s="58">
        <v>8705</v>
      </c>
    </row>
    <row r="241" spans="1:14" x14ac:dyDescent="0.2">
      <c r="A241" s="57" t="s">
        <v>63</v>
      </c>
      <c r="B241" s="57" t="s">
        <v>61</v>
      </c>
      <c r="C241" s="58">
        <v>4379</v>
      </c>
      <c r="D241" s="57" t="s">
        <v>49</v>
      </c>
      <c r="E241" s="58">
        <v>13</v>
      </c>
      <c r="F241" s="58">
        <v>56824</v>
      </c>
      <c r="I241" s="57" t="s">
        <v>63</v>
      </c>
      <c r="J241" s="57" t="s">
        <v>61</v>
      </c>
      <c r="K241" s="57">
        <v>4379</v>
      </c>
      <c r="L241" s="57" t="s">
        <v>62</v>
      </c>
      <c r="M241" s="58">
        <v>7</v>
      </c>
      <c r="N241" s="58">
        <v>30589</v>
      </c>
    </row>
    <row r="242" spans="1:14" x14ac:dyDescent="0.2">
      <c r="A242" s="57" t="s">
        <v>63</v>
      </c>
      <c r="B242" s="57" t="s">
        <v>61</v>
      </c>
      <c r="C242" s="58">
        <v>4399</v>
      </c>
      <c r="D242" s="57" t="s">
        <v>49</v>
      </c>
      <c r="E242" s="58">
        <v>13</v>
      </c>
      <c r="F242" s="58">
        <v>57055</v>
      </c>
      <c r="I242" s="57" t="s">
        <v>63</v>
      </c>
      <c r="J242" s="57" t="s">
        <v>61</v>
      </c>
      <c r="K242" s="57">
        <v>4399</v>
      </c>
      <c r="L242" s="57" t="s">
        <v>62</v>
      </c>
      <c r="M242" s="58">
        <v>1</v>
      </c>
      <c r="N242" s="58">
        <v>4384</v>
      </c>
    </row>
    <row r="243" spans="1:14" x14ac:dyDescent="0.2">
      <c r="A243" s="57" t="s">
        <v>63</v>
      </c>
      <c r="B243" s="57" t="s">
        <v>61</v>
      </c>
      <c r="C243" s="58">
        <v>4419</v>
      </c>
      <c r="D243" s="57" t="s">
        <v>49</v>
      </c>
      <c r="E243" s="58">
        <v>11</v>
      </c>
      <c r="F243" s="58">
        <v>48508</v>
      </c>
      <c r="I243" s="57" t="s">
        <v>63</v>
      </c>
      <c r="J243" s="57" t="s">
        <v>61</v>
      </c>
      <c r="K243" s="57">
        <v>4419</v>
      </c>
      <c r="L243" s="57" t="s">
        <v>62</v>
      </c>
      <c r="M243" s="58">
        <v>2</v>
      </c>
      <c r="N243" s="58">
        <v>8822</v>
      </c>
    </row>
    <row r="244" spans="1:14" x14ac:dyDescent="0.2">
      <c r="A244" s="57" t="s">
        <v>63</v>
      </c>
      <c r="B244" s="57" t="s">
        <v>61</v>
      </c>
      <c r="C244" s="58">
        <v>4439</v>
      </c>
      <c r="D244" s="57" t="s">
        <v>49</v>
      </c>
      <c r="E244" s="58">
        <v>13</v>
      </c>
      <c r="F244" s="58">
        <v>57530</v>
      </c>
      <c r="I244" s="57" t="s">
        <v>63</v>
      </c>
      <c r="J244" s="57" t="s">
        <v>61</v>
      </c>
      <c r="K244" s="57">
        <v>4439</v>
      </c>
      <c r="L244" s="57" t="s">
        <v>62</v>
      </c>
      <c r="M244" s="58">
        <v>3</v>
      </c>
      <c r="N244" s="58">
        <v>13301</v>
      </c>
    </row>
    <row r="245" spans="1:14" x14ac:dyDescent="0.2">
      <c r="A245" s="57" t="s">
        <v>63</v>
      </c>
      <c r="B245" s="57" t="s">
        <v>61</v>
      </c>
      <c r="C245" s="58">
        <v>4459</v>
      </c>
      <c r="D245" s="57" t="s">
        <v>49</v>
      </c>
      <c r="E245" s="58">
        <v>17</v>
      </c>
      <c r="F245" s="58">
        <v>75641</v>
      </c>
      <c r="I245" s="57" t="s">
        <v>63</v>
      </c>
      <c r="J245" s="57" t="s">
        <v>61</v>
      </c>
      <c r="K245" s="57">
        <v>4459</v>
      </c>
      <c r="L245" s="57" t="s">
        <v>62</v>
      </c>
      <c r="M245" s="58">
        <v>4</v>
      </c>
      <c r="N245" s="58">
        <v>17779</v>
      </c>
    </row>
    <row r="246" spans="1:14" x14ac:dyDescent="0.2">
      <c r="A246" s="57" t="s">
        <v>63</v>
      </c>
      <c r="B246" s="57" t="s">
        <v>61</v>
      </c>
      <c r="C246" s="58">
        <v>4479</v>
      </c>
      <c r="D246" s="57" t="s">
        <v>49</v>
      </c>
      <c r="E246" s="58">
        <v>10</v>
      </c>
      <c r="F246" s="58">
        <v>44707</v>
      </c>
      <c r="I246" s="57" t="s">
        <v>63</v>
      </c>
      <c r="J246" s="57" t="s">
        <v>61</v>
      </c>
      <c r="K246" s="57">
        <v>4479</v>
      </c>
      <c r="L246" s="57" t="s">
        <v>62</v>
      </c>
      <c r="M246" s="58">
        <v>5</v>
      </c>
      <c r="N246" s="58">
        <v>22341</v>
      </c>
    </row>
    <row r="247" spans="1:14" x14ac:dyDescent="0.2">
      <c r="A247" s="57" t="s">
        <v>63</v>
      </c>
      <c r="B247" s="57" t="s">
        <v>61</v>
      </c>
      <c r="C247" s="58">
        <v>4499</v>
      </c>
      <c r="D247" s="57" t="s">
        <v>49</v>
      </c>
      <c r="E247" s="58">
        <v>17</v>
      </c>
      <c r="F247" s="58">
        <v>76316</v>
      </c>
      <c r="I247" s="57" t="s">
        <v>63</v>
      </c>
      <c r="J247" s="57" t="s">
        <v>61</v>
      </c>
      <c r="K247" s="57">
        <v>4499</v>
      </c>
      <c r="L247" s="57" t="s">
        <v>62</v>
      </c>
      <c r="M247" s="58">
        <v>1</v>
      </c>
      <c r="N247" s="58">
        <v>4492</v>
      </c>
    </row>
    <row r="248" spans="1:14" x14ac:dyDescent="0.2">
      <c r="A248" s="57" t="s">
        <v>63</v>
      </c>
      <c r="B248" s="57" t="s">
        <v>61</v>
      </c>
      <c r="C248" s="58">
        <v>4519</v>
      </c>
      <c r="D248" s="57" t="s">
        <v>49</v>
      </c>
      <c r="E248" s="58">
        <v>13</v>
      </c>
      <c r="F248" s="58">
        <v>58634</v>
      </c>
      <c r="I248" s="57" t="s">
        <v>63</v>
      </c>
      <c r="J248" s="57" t="s">
        <v>61</v>
      </c>
      <c r="K248" s="57">
        <v>4519</v>
      </c>
      <c r="L248" s="57" t="s">
        <v>62</v>
      </c>
      <c r="M248" s="58">
        <v>2</v>
      </c>
      <c r="N248" s="58">
        <v>9012</v>
      </c>
    </row>
    <row r="249" spans="1:14" x14ac:dyDescent="0.2">
      <c r="A249" s="57" t="s">
        <v>63</v>
      </c>
      <c r="B249" s="57" t="s">
        <v>61</v>
      </c>
      <c r="C249" s="58">
        <v>4539</v>
      </c>
      <c r="D249" s="57" t="s">
        <v>49</v>
      </c>
      <c r="E249" s="58">
        <v>10</v>
      </c>
      <c r="F249" s="58">
        <v>45299</v>
      </c>
      <c r="I249" s="57" t="s">
        <v>63</v>
      </c>
      <c r="J249" s="57" t="s">
        <v>61</v>
      </c>
      <c r="K249" s="57">
        <v>4539</v>
      </c>
      <c r="L249" s="57" t="s">
        <v>62</v>
      </c>
      <c r="M249" s="58">
        <v>3</v>
      </c>
      <c r="N249" s="58">
        <v>13582</v>
      </c>
    </row>
    <row r="250" spans="1:14" x14ac:dyDescent="0.2">
      <c r="A250" s="57" t="s">
        <v>63</v>
      </c>
      <c r="B250" s="57" t="s">
        <v>61</v>
      </c>
      <c r="C250" s="58">
        <v>4559</v>
      </c>
      <c r="D250" s="57" t="s">
        <v>49</v>
      </c>
      <c r="E250" s="58">
        <v>8</v>
      </c>
      <c r="F250" s="58">
        <v>36368</v>
      </c>
      <c r="I250" s="57" t="s">
        <v>63</v>
      </c>
      <c r="J250" s="57" t="s">
        <v>61</v>
      </c>
      <c r="K250" s="57">
        <v>4559</v>
      </c>
      <c r="L250" s="57" t="s">
        <v>62</v>
      </c>
      <c r="M250" s="58">
        <v>5</v>
      </c>
      <c r="N250" s="58">
        <v>22762</v>
      </c>
    </row>
    <row r="251" spans="1:14" x14ac:dyDescent="0.2">
      <c r="A251" s="57" t="s">
        <v>63</v>
      </c>
      <c r="B251" s="57" t="s">
        <v>61</v>
      </c>
      <c r="C251" s="58">
        <v>4579</v>
      </c>
      <c r="D251" s="57" t="s">
        <v>49</v>
      </c>
      <c r="E251" s="58">
        <v>10</v>
      </c>
      <c r="F251" s="58">
        <v>45695</v>
      </c>
      <c r="I251" s="57" t="s">
        <v>63</v>
      </c>
      <c r="J251" s="57" t="s">
        <v>61</v>
      </c>
      <c r="K251" s="57">
        <v>4579</v>
      </c>
      <c r="L251" s="57" t="s">
        <v>62</v>
      </c>
      <c r="M251" s="58">
        <v>1</v>
      </c>
      <c r="N251" s="58">
        <v>4573</v>
      </c>
    </row>
    <row r="252" spans="1:14" x14ac:dyDescent="0.2">
      <c r="A252" s="57" t="s">
        <v>63</v>
      </c>
      <c r="B252" s="57" t="s">
        <v>61</v>
      </c>
      <c r="C252" s="58">
        <v>4599</v>
      </c>
      <c r="D252" s="57" t="s">
        <v>49</v>
      </c>
      <c r="E252" s="58">
        <v>12</v>
      </c>
      <c r="F252" s="58">
        <v>55091</v>
      </c>
      <c r="I252" s="57" t="s">
        <v>63</v>
      </c>
      <c r="J252" s="57" t="s">
        <v>61</v>
      </c>
      <c r="K252" s="57">
        <v>4599</v>
      </c>
      <c r="L252" s="57" t="s">
        <v>62</v>
      </c>
      <c r="M252" s="58">
        <v>3</v>
      </c>
      <c r="N252" s="58">
        <v>13768</v>
      </c>
    </row>
    <row r="253" spans="1:14" x14ac:dyDescent="0.2">
      <c r="A253" s="57" t="s">
        <v>63</v>
      </c>
      <c r="B253" s="57" t="s">
        <v>61</v>
      </c>
      <c r="C253" s="58">
        <v>4619</v>
      </c>
      <c r="D253" s="57" t="s">
        <v>49</v>
      </c>
      <c r="E253" s="58">
        <v>15</v>
      </c>
      <c r="F253" s="58">
        <v>69185</v>
      </c>
      <c r="I253" s="57" t="s">
        <v>63</v>
      </c>
      <c r="J253" s="57" t="s">
        <v>61</v>
      </c>
      <c r="K253" s="57">
        <v>4639</v>
      </c>
      <c r="L253" s="57" t="s">
        <v>62</v>
      </c>
      <c r="M253" s="58">
        <v>1</v>
      </c>
      <c r="N253" s="58">
        <v>4624</v>
      </c>
    </row>
    <row r="254" spans="1:14" x14ac:dyDescent="0.2">
      <c r="A254" s="57" t="s">
        <v>63</v>
      </c>
      <c r="B254" s="57" t="s">
        <v>61</v>
      </c>
      <c r="C254" s="58">
        <v>4639</v>
      </c>
      <c r="D254" s="57" t="s">
        <v>49</v>
      </c>
      <c r="E254" s="58">
        <v>7</v>
      </c>
      <c r="F254" s="58">
        <v>32400</v>
      </c>
      <c r="I254" s="57" t="s">
        <v>63</v>
      </c>
      <c r="J254" s="57" t="s">
        <v>61</v>
      </c>
      <c r="K254" s="57">
        <v>4659</v>
      </c>
      <c r="L254" s="57" t="s">
        <v>62</v>
      </c>
      <c r="M254" s="58">
        <v>3</v>
      </c>
      <c r="N254" s="58">
        <v>13958</v>
      </c>
    </row>
    <row r="255" spans="1:14" x14ac:dyDescent="0.2">
      <c r="A255" s="57" t="s">
        <v>63</v>
      </c>
      <c r="B255" s="57" t="s">
        <v>61</v>
      </c>
      <c r="C255" s="58">
        <v>4659</v>
      </c>
      <c r="D255" s="57" t="s">
        <v>49</v>
      </c>
      <c r="E255" s="58">
        <v>18</v>
      </c>
      <c r="F255" s="58">
        <v>83627</v>
      </c>
      <c r="I255" s="57" t="s">
        <v>63</v>
      </c>
      <c r="J255" s="57" t="s">
        <v>61</v>
      </c>
      <c r="K255" s="57">
        <v>4679</v>
      </c>
      <c r="L255" s="57" t="s">
        <v>62</v>
      </c>
      <c r="M255" s="58">
        <v>2</v>
      </c>
      <c r="N255" s="58">
        <v>9336</v>
      </c>
    </row>
    <row r="256" spans="1:14" x14ac:dyDescent="0.2">
      <c r="A256" s="57" t="s">
        <v>63</v>
      </c>
      <c r="B256" s="57" t="s">
        <v>61</v>
      </c>
      <c r="C256" s="58">
        <v>4679</v>
      </c>
      <c r="D256" s="57" t="s">
        <v>49</v>
      </c>
      <c r="E256" s="58">
        <v>5</v>
      </c>
      <c r="F256" s="58">
        <v>23358</v>
      </c>
      <c r="I256" s="57" t="s">
        <v>63</v>
      </c>
      <c r="J256" s="57" t="s">
        <v>61</v>
      </c>
      <c r="K256" s="57">
        <v>4699</v>
      </c>
      <c r="L256" s="57" t="s">
        <v>62</v>
      </c>
      <c r="M256" s="58">
        <v>3</v>
      </c>
      <c r="N256" s="58">
        <v>14074</v>
      </c>
    </row>
    <row r="257" spans="1:14" x14ac:dyDescent="0.2">
      <c r="A257" s="57" t="s">
        <v>63</v>
      </c>
      <c r="B257" s="57" t="s">
        <v>61</v>
      </c>
      <c r="C257" s="58">
        <v>4699</v>
      </c>
      <c r="D257" s="57" t="s">
        <v>49</v>
      </c>
      <c r="E257" s="58">
        <v>10</v>
      </c>
      <c r="F257" s="58">
        <v>46911</v>
      </c>
      <c r="I257" s="57" t="s">
        <v>63</v>
      </c>
      <c r="J257" s="57" t="s">
        <v>61</v>
      </c>
      <c r="K257" s="57">
        <v>4719</v>
      </c>
      <c r="L257" s="57" t="s">
        <v>62</v>
      </c>
      <c r="M257" s="58">
        <v>4</v>
      </c>
      <c r="N257" s="58">
        <v>18840</v>
      </c>
    </row>
    <row r="258" spans="1:14" x14ac:dyDescent="0.2">
      <c r="A258" s="57" t="s">
        <v>63</v>
      </c>
      <c r="B258" s="57" t="s">
        <v>61</v>
      </c>
      <c r="C258" s="58">
        <v>4719</v>
      </c>
      <c r="D258" s="57" t="s">
        <v>49</v>
      </c>
      <c r="E258" s="58">
        <v>11</v>
      </c>
      <c r="F258" s="58">
        <v>51789</v>
      </c>
      <c r="I258" s="57" t="s">
        <v>63</v>
      </c>
      <c r="J258" s="57" t="s">
        <v>61</v>
      </c>
      <c r="K258" s="57">
        <v>4739</v>
      </c>
      <c r="L258" s="57" t="s">
        <v>62</v>
      </c>
      <c r="M258" s="58">
        <v>7</v>
      </c>
      <c r="N258" s="58">
        <v>33087</v>
      </c>
    </row>
    <row r="259" spans="1:14" x14ac:dyDescent="0.2">
      <c r="A259" s="57" t="s">
        <v>63</v>
      </c>
      <c r="B259" s="57" t="s">
        <v>61</v>
      </c>
      <c r="C259" s="58">
        <v>4739</v>
      </c>
      <c r="D259" s="57" t="s">
        <v>49</v>
      </c>
      <c r="E259" s="58">
        <v>5</v>
      </c>
      <c r="F259" s="58">
        <v>23625</v>
      </c>
      <c r="I259" s="57" t="s">
        <v>63</v>
      </c>
      <c r="J259" s="57" t="s">
        <v>61</v>
      </c>
      <c r="K259" s="57">
        <v>4779</v>
      </c>
      <c r="L259" s="57" t="s">
        <v>62</v>
      </c>
      <c r="M259" s="58">
        <v>3</v>
      </c>
      <c r="N259" s="58">
        <v>14301</v>
      </c>
    </row>
    <row r="260" spans="1:14" x14ac:dyDescent="0.2">
      <c r="A260" s="57" t="s">
        <v>63</v>
      </c>
      <c r="B260" s="57" t="s">
        <v>61</v>
      </c>
      <c r="C260" s="58">
        <v>4759</v>
      </c>
      <c r="D260" s="57" t="s">
        <v>49</v>
      </c>
      <c r="E260" s="58">
        <v>5</v>
      </c>
      <c r="F260" s="58">
        <v>23746</v>
      </c>
      <c r="I260" s="57" t="s">
        <v>63</v>
      </c>
      <c r="J260" s="57" t="s">
        <v>61</v>
      </c>
      <c r="K260" s="57">
        <v>4799</v>
      </c>
      <c r="L260" s="57" t="s">
        <v>62</v>
      </c>
      <c r="M260" s="58">
        <v>7</v>
      </c>
      <c r="N260" s="58">
        <v>33515</v>
      </c>
    </row>
    <row r="261" spans="1:14" x14ac:dyDescent="0.2">
      <c r="A261" s="57" t="s">
        <v>63</v>
      </c>
      <c r="B261" s="57" t="s">
        <v>61</v>
      </c>
      <c r="C261" s="58">
        <v>4779</v>
      </c>
      <c r="D261" s="57" t="s">
        <v>49</v>
      </c>
      <c r="E261" s="58">
        <v>8</v>
      </c>
      <c r="F261" s="58">
        <v>38182</v>
      </c>
      <c r="I261" s="57" t="s">
        <v>63</v>
      </c>
      <c r="J261" s="57" t="s">
        <v>61</v>
      </c>
      <c r="K261" s="57">
        <v>4819</v>
      </c>
      <c r="L261" s="57" t="s">
        <v>62</v>
      </c>
      <c r="M261" s="58">
        <v>7</v>
      </c>
      <c r="N261" s="58">
        <v>33685</v>
      </c>
    </row>
    <row r="262" spans="1:14" x14ac:dyDescent="0.2">
      <c r="A262" s="57" t="s">
        <v>63</v>
      </c>
      <c r="B262" s="57" t="s">
        <v>61</v>
      </c>
      <c r="C262" s="58">
        <v>4799</v>
      </c>
      <c r="D262" s="57" t="s">
        <v>49</v>
      </c>
      <c r="E262" s="58">
        <v>8</v>
      </c>
      <c r="F262" s="58">
        <v>38309</v>
      </c>
      <c r="I262" s="57" t="s">
        <v>63</v>
      </c>
      <c r="J262" s="57" t="s">
        <v>61</v>
      </c>
      <c r="K262" s="57">
        <v>4839</v>
      </c>
      <c r="L262" s="57" t="s">
        <v>62</v>
      </c>
      <c r="M262" s="58">
        <v>2</v>
      </c>
      <c r="N262" s="58">
        <v>9660</v>
      </c>
    </row>
    <row r="263" spans="1:14" x14ac:dyDescent="0.2">
      <c r="A263" s="57" t="s">
        <v>63</v>
      </c>
      <c r="B263" s="57" t="s">
        <v>61</v>
      </c>
      <c r="C263" s="58">
        <v>4819</v>
      </c>
      <c r="D263" s="57" t="s">
        <v>49</v>
      </c>
      <c r="E263" s="58">
        <v>5</v>
      </c>
      <c r="F263" s="58">
        <v>24040</v>
      </c>
      <c r="I263" s="57" t="s">
        <v>63</v>
      </c>
      <c r="J263" s="57" t="s">
        <v>61</v>
      </c>
      <c r="K263" s="57">
        <v>4859</v>
      </c>
      <c r="L263" s="57" t="s">
        <v>62</v>
      </c>
      <c r="M263" s="58">
        <v>2</v>
      </c>
      <c r="N263" s="58">
        <v>9703</v>
      </c>
    </row>
    <row r="264" spans="1:14" x14ac:dyDescent="0.2">
      <c r="A264" s="57" t="s">
        <v>63</v>
      </c>
      <c r="B264" s="57" t="s">
        <v>61</v>
      </c>
      <c r="C264" s="58">
        <v>4839</v>
      </c>
      <c r="D264" s="57" t="s">
        <v>49</v>
      </c>
      <c r="E264" s="58">
        <v>8</v>
      </c>
      <c r="F264" s="58">
        <v>38639</v>
      </c>
      <c r="I264" s="57" t="s">
        <v>63</v>
      </c>
      <c r="J264" s="57" t="s">
        <v>61</v>
      </c>
      <c r="K264" s="57">
        <v>4879</v>
      </c>
      <c r="L264" s="57" t="s">
        <v>62</v>
      </c>
      <c r="M264" s="58">
        <v>2</v>
      </c>
      <c r="N264" s="58">
        <v>9737</v>
      </c>
    </row>
    <row r="265" spans="1:14" x14ac:dyDescent="0.2">
      <c r="A265" s="57" t="s">
        <v>63</v>
      </c>
      <c r="B265" s="57" t="s">
        <v>61</v>
      </c>
      <c r="C265" s="58">
        <v>4859</v>
      </c>
      <c r="D265" s="57" t="s">
        <v>49</v>
      </c>
      <c r="E265" s="58">
        <v>11</v>
      </c>
      <c r="F265" s="58">
        <v>53331</v>
      </c>
      <c r="I265" s="57" t="s">
        <v>63</v>
      </c>
      <c r="J265" s="57" t="s">
        <v>61</v>
      </c>
      <c r="K265" s="57">
        <v>4899</v>
      </c>
      <c r="L265" s="57" t="s">
        <v>62</v>
      </c>
      <c r="M265" s="58">
        <v>1</v>
      </c>
      <c r="N265" s="58">
        <v>4883</v>
      </c>
    </row>
    <row r="266" spans="1:14" x14ac:dyDescent="0.2">
      <c r="A266" s="57" t="s">
        <v>63</v>
      </c>
      <c r="B266" s="57" t="s">
        <v>61</v>
      </c>
      <c r="C266" s="58">
        <v>4879</v>
      </c>
      <c r="D266" s="57" t="s">
        <v>49</v>
      </c>
      <c r="E266" s="58">
        <v>7</v>
      </c>
      <c r="F266" s="58">
        <v>34083</v>
      </c>
      <c r="I266" s="57" t="s">
        <v>63</v>
      </c>
      <c r="J266" s="57" t="s">
        <v>61</v>
      </c>
      <c r="K266" s="57">
        <v>4919</v>
      </c>
      <c r="L266" s="57" t="s">
        <v>62</v>
      </c>
      <c r="M266" s="58">
        <v>2</v>
      </c>
      <c r="N266" s="58">
        <v>9818</v>
      </c>
    </row>
    <row r="267" spans="1:14" x14ac:dyDescent="0.2">
      <c r="A267" s="57" t="s">
        <v>63</v>
      </c>
      <c r="B267" s="57" t="s">
        <v>61</v>
      </c>
      <c r="C267" s="58">
        <v>4899</v>
      </c>
      <c r="D267" s="57" t="s">
        <v>49</v>
      </c>
      <c r="E267" s="58">
        <v>9</v>
      </c>
      <c r="F267" s="58">
        <v>44010</v>
      </c>
      <c r="I267" s="57" t="s">
        <v>63</v>
      </c>
      <c r="J267" s="57" t="s">
        <v>61</v>
      </c>
      <c r="K267" s="57">
        <v>4939</v>
      </c>
      <c r="L267" s="57" t="s">
        <v>62</v>
      </c>
      <c r="M267" s="58">
        <v>3</v>
      </c>
      <c r="N267" s="58">
        <v>14805</v>
      </c>
    </row>
    <row r="268" spans="1:14" x14ac:dyDescent="0.2">
      <c r="A268" s="57" t="s">
        <v>63</v>
      </c>
      <c r="B268" s="57" t="s">
        <v>61</v>
      </c>
      <c r="C268" s="58">
        <v>4919</v>
      </c>
      <c r="D268" s="57" t="s">
        <v>49</v>
      </c>
      <c r="E268" s="58">
        <v>12</v>
      </c>
      <c r="F268" s="58">
        <v>58922</v>
      </c>
      <c r="I268" s="57" t="s">
        <v>63</v>
      </c>
      <c r="J268" s="57" t="s">
        <v>61</v>
      </c>
      <c r="K268" s="57">
        <v>4959</v>
      </c>
      <c r="L268" s="57" t="s">
        <v>62</v>
      </c>
      <c r="M268" s="58">
        <v>5</v>
      </c>
      <c r="N268" s="58">
        <v>24742</v>
      </c>
    </row>
    <row r="269" spans="1:14" x14ac:dyDescent="0.2">
      <c r="A269" s="57" t="s">
        <v>63</v>
      </c>
      <c r="B269" s="57" t="s">
        <v>61</v>
      </c>
      <c r="C269" s="58">
        <v>4939</v>
      </c>
      <c r="D269" s="57" t="s">
        <v>49</v>
      </c>
      <c r="E269" s="58">
        <v>7</v>
      </c>
      <c r="F269" s="58">
        <v>34499</v>
      </c>
      <c r="I269" s="57" t="s">
        <v>63</v>
      </c>
      <c r="J269" s="57" t="s">
        <v>61</v>
      </c>
      <c r="K269" s="57">
        <v>4979</v>
      </c>
      <c r="L269" s="57" t="s">
        <v>62</v>
      </c>
      <c r="M269" s="58">
        <v>2</v>
      </c>
      <c r="N269" s="58">
        <v>9943</v>
      </c>
    </row>
    <row r="270" spans="1:14" x14ac:dyDescent="0.2">
      <c r="A270" s="57" t="s">
        <v>63</v>
      </c>
      <c r="B270" s="57" t="s">
        <v>61</v>
      </c>
      <c r="C270" s="58">
        <v>4959</v>
      </c>
      <c r="D270" s="57" t="s">
        <v>49</v>
      </c>
      <c r="E270" s="58">
        <v>14</v>
      </c>
      <c r="F270" s="58">
        <v>69283</v>
      </c>
      <c r="I270" s="57" t="s">
        <v>63</v>
      </c>
      <c r="J270" s="57" t="s">
        <v>61</v>
      </c>
      <c r="K270" s="57">
        <v>4999</v>
      </c>
      <c r="L270" s="57" t="s">
        <v>62</v>
      </c>
      <c r="M270" s="58">
        <v>5</v>
      </c>
      <c r="N270" s="58">
        <v>24948</v>
      </c>
    </row>
    <row r="271" spans="1:14" x14ac:dyDescent="0.2">
      <c r="A271" s="57" t="s">
        <v>63</v>
      </c>
      <c r="B271" s="57" t="s">
        <v>61</v>
      </c>
      <c r="C271" s="58">
        <v>4979</v>
      </c>
      <c r="D271" s="57" t="s">
        <v>49</v>
      </c>
      <c r="E271" s="58">
        <v>9</v>
      </c>
      <c r="F271" s="58">
        <v>44739</v>
      </c>
      <c r="I271" s="57" t="s">
        <v>63</v>
      </c>
      <c r="J271" s="57" t="s">
        <v>61</v>
      </c>
      <c r="K271" s="57">
        <v>5019</v>
      </c>
      <c r="L271" s="57" t="s">
        <v>62</v>
      </c>
      <c r="M271" s="58">
        <v>2</v>
      </c>
      <c r="N271" s="58">
        <v>10017</v>
      </c>
    </row>
    <row r="272" spans="1:14" x14ac:dyDescent="0.2">
      <c r="A272" s="57" t="s">
        <v>63</v>
      </c>
      <c r="B272" s="57" t="s">
        <v>61</v>
      </c>
      <c r="C272" s="58">
        <v>4999</v>
      </c>
      <c r="D272" s="57" t="s">
        <v>49</v>
      </c>
      <c r="E272" s="58">
        <v>5</v>
      </c>
      <c r="F272" s="58">
        <v>24942</v>
      </c>
      <c r="I272" s="57" t="s">
        <v>63</v>
      </c>
      <c r="J272" s="57" t="s">
        <v>61</v>
      </c>
      <c r="K272" s="57">
        <v>5039</v>
      </c>
      <c r="L272" s="57" t="s">
        <v>62</v>
      </c>
      <c r="M272" s="58">
        <v>2</v>
      </c>
      <c r="N272" s="58">
        <v>10062</v>
      </c>
    </row>
    <row r="273" spans="1:14" x14ac:dyDescent="0.2">
      <c r="A273" s="57" t="s">
        <v>63</v>
      </c>
      <c r="B273" s="57" t="s">
        <v>61</v>
      </c>
      <c r="C273" s="58">
        <v>5019</v>
      </c>
      <c r="D273" s="57" t="s">
        <v>49</v>
      </c>
      <c r="E273" s="58">
        <v>10</v>
      </c>
      <c r="F273" s="58">
        <v>50108</v>
      </c>
      <c r="I273" s="57" t="s">
        <v>63</v>
      </c>
      <c r="J273" s="57" t="s">
        <v>61</v>
      </c>
      <c r="K273" s="57">
        <v>5059</v>
      </c>
      <c r="L273" s="57" t="s">
        <v>62</v>
      </c>
      <c r="M273" s="58">
        <v>3</v>
      </c>
      <c r="N273" s="58">
        <v>15153</v>
      </c>
    </row>
    <row r="274" spans="1:14" x14ac:dyDescent="0.2">
      <c r="A274" s="57" t="s">
        <v>63</v>
      </c>
      <c r="B274" s="57" t="s">
        <v>61</v>
      </c>
      <c r="C274" s="58">
        <v>5039</v>
      </c>
      <c r="D274" s="57" t="s">
        <v>49</v>
      </c>
      <c r="E274" s="58">
        <v>12</v>
      </c>
      <c r="F274" s="58">
        <v>60367</v>
      </c>
      <c r="I274" s="57" t="s">
        <v>63</v>
      </c>
      <c r="J274" s="57" t="s">
        <v>61</v>
      </c>
      <c r="K274" s="57">
        <v>5079</v>
      </c>
      <c r="L274" s="57" t="s">
        <v>62</v>
      </c>
      <c r="M274" s="58">
        <v>3</v>
      </c>
      <c r="N274" s="58">
        <v>15217</v>
      </c>
    </row>
    <row r="275" spans="1:14" x14ac:dyDescent="0.2">
      <c r="A275" s="57" t="s">
        <v>63</v>
      </c>
      <c r="B275" s="57" t="s">
        <v>61</v>
      </c>
      <c r="C275" s="58">
        <v>5059</v>
      </c>
      <c r="D275" s="57" t="s">
        <v>49</v>
      </c>
      <c r="E275" s="58">
        <v>11</v>
      </c>
      <c r="F275" s="58">
        <v>55535</v>
      </c>
      <c r="I275" s="57" t="s">
        <v>63</v>
      </c>
      <c r="J275" s="57" t="s">
        <v>61</v>
      </c>
      <c r="K275" s="57">
        <v>5099</v>
      </c>
      <c r="L275" s="57" t="s">
        <v>62</v>
      </c>
      <c r="M275" s="58">
        <v>3</v>
      </c>
      <c r="N275" s="58">
        <v>15262</v>
      </c>
    </row>
    <row r="276" spans="1:14" x14ac:dyDescent="0.2">
      <c r="A276" s="57" t="s">
        <v>63</v>
      </c>
      <c r="B276" s="57" t="s">
        <v>61</v>
      </c>
      <c r="C276" s="58">
        <v>5079</v>
      </c>
      <c r="D276" s="57" t="s">
        <v>49</v>
      </c>
      <c r="E276" s="58">
        <v>13</v>
      </c>
      <c r="F276" s="58">
        <v>65853</v>
      </c>
      <c r="I276" s="57" t="s">
        <v>63</v>
      </c>
      <c r="J276" s="57" t="s">
        <v>61</v>
      </c>
      <c r="K276" s="57">
        <v>5119</v>
      </c>
      <c r="L276" s="57" t="s">
        <v>62</v>
      </c>
      <c r="M276" s="58">
        <v>1</v>
      </c>
      <c r="N276" s="58">
        <v>5119</v>
      </c>
    </row>
    <row r="277" spans="1:14" x14ac:dyDescent="0.2">
      <c r="A277" s="57" t="s">
        <v>63</v>
      </c>
      <c r="B277" s="57" t="s">
        <v>61</v>
      </c>
      <c r="C277" s="58">
        <v>5099</v>
      </c>
      <c r="D277" s="57" t="s">
        <v>49</v>
      </c>
      <c r="E277" s="58">
        <v>6</v>
      </c>
      <c r="F277" s="58">
        <v>30538</v>
      </c>
      <c r="I277" s="57" t="s">
        <v>63</v>
      </c>
      <c r="J277" s="57" t="s">
        <v>61</v>
      </c>
      <c r="K277" s="57">
        <v>5139</v>
      </c>
      <c r="L277" s="57" t="s">
        <v>62</v>
      </c>
      <c r="M277" s="58">
        <v>4</v>
      </c>
      <c r="N277" s="58">
        <v>20539</v>
      </c>
    </row>
    <row r="278" spans="1:14" x14ac:dyDescent="0.2">
      <c r="A278" s="57" t="s">
        <v>63</v>
      </c>
      <c r="B278" s="57" t="s">
        <v>61</v>
      </c>
      <c r="C278" s="58">
        <v>5119</v>
      </c>
      <c r="D278" s="57" t="s">
        <v>49</v>
      </c>
      <c r="E278" s="58">
        <v>9</v>
      </c>
      <c r="F278" s="58">
        <v>45966</v>
      </c>
      <c r="I278" s="57" t="s">
        <v>63</v>
      </c>
      <c r="J278" s="57" t="s">
        <v>61</v>
      </c>
      <c r="K278" s="57">
        <v>5159</v>
      </c>
      <c r="L278" s="57" t="s">
        <v>62</v>
      </c>
      <c r="M278" s="58">
        <v>3</v>
      </c>
      <c r="N278" s="58">
        <v>15464</v>
      </c>
    </row>
    <row r="279" spans="1:14" x14ac:dyDescent="0.2">
      <c r="A279" s="57" t="s">
        <v>63</v>
      </c>
      <c r="B279" s="57" t="s">
        <v>61</v>
      </c>
      <c r="C279" s="58">
        <v>5139</v>
      </c>
      <c r="D279" s="57" t="s">
        <v>49</v>
      </c>
      <c r="E279" s="58">
        <v>14</v>
      </c>
      <c r="F279" s="58">
        <v>71821</v>
      </c>
      <c r="I279" s="57" t="s">
        <v>63</v>
      </c>
      <c r="J279" s="57" t="s">
        <v>61</v>
      </c>
      <c r="K279" s="57">
        <v>5179</v>
      </c>
      <c r="L279" s="57" t="s">
        <v>62</v>
      </c>
      <c r="M279" s="58">
        <v>1</v>
      </c>
      <c r="N279" s="58">
        <v>5177</v>
      </c>
    </row>
    <row r="280" spans="1:14" x14ac:dyDescent="0.2">
      <c r="A280" s="57" t="s">
        <v>63</v>
      </c>
      <c r="B280" s="57" t="s">
        <v>61</v>
      </c>
      <c r="C280" s="58">
        <v>5159</v>
      </c>
      <c r="D280" s="57" t="s">
        <v>49</v>
      </c>
      <c r="E280" s="58">
        <v>11</v>
      </c>
      <c r="F280" s="58">
        <v>56621</v>
      </c>
      <c r="I280" s="57" t="s">
        <v>63</v>
      </c>
      <c r="J280" s="57" t="s">
        <v>61</v>
      </c>
      <c r="K280" s="57">
        <v>5199</v>
      </c>
      <c r="L280" s="57" t="s">
        <v>62</v>
      </c>
      <c r="M280" s="58">
        <v>2</v>
      </c>
      <c r="N280" s="58">
        <v>10364</v>
      </c>
    </row>
    <row r="281" spans="1:14" x14ac:dyDescent="0.2">
      <c r="A281" s="57" t="s">
        <v>63</v>
      </c>
      <c r="B281" s="57" t="s">
        <v>61</v>
      </c>
      <c r="C281" s="58">
        <v>5179</v>
      </c>
      <c r="D281" s="57" t="s">
        <v>49</v>
      </c>
      <c r="E281" s="58">
        <v>9</v>
      </c>
      <c r="F281" s="58">
        <v>46550</v>
      </c>
      <c r="I281" s="57" t="s">
        <v>63</v>
      </c>
      <c r="J281" s="57" t="s">
        <v>61</v>
      </c>
      <c r="K281" s="57">
        <v>5219</v>
      </c>
      <c r="L281" s="57" t="s">
        <v>62</v>
      </c>
      <c r="M281" s="58">
        <v>2</v>
      </c>
      <c r="N281" s="58">
        <v>10417</v>
      </c>
    </row>
    <row r="282" spans="1:14" x14ac:dyDescent="0.2">
      <c r="A282" s="57" t="s">
        <v>63</v>
      </c>
      <c r="B282" s="57" t="s">
        <v>61</v>
      </c>
      <c r="C282" s="58">
        <v>5199</v>
      </c>
      <c r="D282" s="57" t="s">
        <v>49</v>
      </c>
      <c r="E282" s="58">
        <v>10</v>
      </c>
      <c r="F282" s="58">
        <v>51874</v>
      </c>
      <c r="I282" s="57" t="s">
        <v>63</v>
      </c>
      <c r="J282" s="57" t="s">
        <v>61</v>
      </c>
      <c r="K282" s="57">
        <v>5239</v>
      </c>
      <c r="L282" s="57" t="s">
        <v>62</v>
      </c>
      <c r="M282" s="58">
        <v>3</v>
      </c>
      <c r="N282" s="58">
        <v>15689</v>
      </c>
    </row>
    <row r="283" spans="1:14" x14ac:dyDescent="0.2">
      <c r="A283" s="57" t="s">
        <v>63</v>
      </c>
      <c r="B283" s="57" t="s">
        <v>61</v>
      </c>
      <c r="C283" s="58">
        <v>5219</v>
      </c>
      <c r="D283" s="57" t="s">
        <v>49</v>
      </c>
      <c r="E283" s="58">
        <v>12</v>
      </c>
      <c r="F283" s="58">
        <v>62545</v>
      </c>
      <c r="I283" s="57" t="s">
        <v>63</v>
      </c>
      <c r="J283" s="57" t="s">
        <v>61</v>
      </c>
      <c r="K283" s="57">
        <v>5259</v>
      </c>
      <c r="L283" s="57" t="s">
        <v>62</v>
      </c>
      <c r="M283" s="58">
        <v>2</v>
      </c>
      <c r="N283" s="58">
        <v>10500</v>
      </c>
    </row>
    <row r="284" spans="1:14" x14ac:dyDescent="0.2">
      <c r="A284" s="57" t="s">
        <v>63</v>
      </c>
      <c r="B284" s="57" t="s">
        <v>61</v>
      </c>
      <c r="C284" s="58">
        <v>5239</v>
      </c>
      <c r="D284" s="57" t="s">
        <v>49</v>
      </c>
      <c r="E284" s="58">
        <v>7</v>
      </c>
      <c r="F284" s="58">
        <v>36598</v>
      </c>
      <c r="I284" s="57" t="s">
        <v>63</v>
      </c>
      <c r="J284" s="57" t="s">
        <v>61</v>
      </c>
      <c r="K284" s="57">
        <v>5279</v>
      </c>
      <c r="L284" s="57" t="s">
        <v>62</v>
      </c>
      <c r="M284" s="58">
        <v>3</v>
      </c>
      <c r="N284" s="58">
        <v>15817</v>
      </c>
    </row>
    <row r="285" spans="1:14" x14ac:dyDescent="0.2">
      <c r="A285" s="57" t="s">
        <v>63</v>
      </c>
      <c r="B285" s="57" t="s">
        <v>61</v>
      </c>
      <c r="C285" s="58">
        <v>5259</v>
      </c>
      <c r="D285" s="57" t="s">
        <v>49</v>
      </c>
      <c r="E285" s="58">
        <v>7</v>
      </c>
      <c r="F285" s="58">
        <v>36761</v>
      </c>
      <c r="I285" s="57" t="s">
        <v>63</v>
      </c>
      <c r="J285" s="57" t="s">
        <v>61</v>
      </c>
      <c r="K285" s="57">
        <v>5299</v>
      </c>
      <c r="L285" s="57" t="s">
        <v>62</v>
      </c>
      <c r="M285" s="58">
        <v>2</v>
      </c>
      <c r="N285" s="58">
        <v>10587</v>
      </c>
    </row>
    <row r="286" spans="1:14" x14ac:dyDescent="0.2">
      <c r="A286" s="57" t="s">
        <v>63</v>
      </c>
      <c r="B286" s="57" t="s">
        <v>61</v>
      </c>
      <c r="C286" s="58">
        <v>5279</v>
      </c>
      <c r="D286" s="57" t="s">
        <v>49</v>
      </c>
      <c r="E286" s="58">
        <v>14</v>
      </c>
      <c r="F286" s="58">
        <v>73794</v>
      </c>
      <c r="I286" s="57" t="s">
        <v>63</v>
      </c>
      <c r="J286" s="57" t="s">
        <v>61</v>
      </c>
      <c r="K286" s="57">
        <v>5319</v>
      </c>
      <c r="L286" s="57" t="s">
        <v>62</v>
      </c>
      <c r="M286" s="58">
        <v>5</v>
      </c>
      <c r="N286" s="58">
        <v>26562</v>
      </c>
    </row>
    <row r="287" spans="1:14" x14ac:dyDescent="0.2">
      <c r="A287" s="57" t="s">
        <v>63</v>
      </c>
      <c r="B287" s="57" t="s">
        <v>61</v>
      </c>
      <c r="C287" s="58">
        <v>5299</v>
      </c>
      <c r="D287" s="57" t="s">
        <v>49</v>
      </c>
      <c r="E287" s="58">
        <v>6</v>
      </c>
      <c r="F287" s="58">
        <v>31750</v>
      </c>
      <c r="I287" s="57" t="s">
        <v>63</v>
      </c>
      <c r="J287" s="57" t="s">
        <v>61</v>
      </c>
      <c r="K287" s="57">
        <v>5339</v>
      </c>
      <c r="L287" s="57" t="s">
        <v>62</v>
      </c>
      <c r="M287" s="58">
        <v>2</v>
      </c>
      <c r="N287" s="58">
        <v>10653</v>
      </c>
    </row>
    <row r="288" spans="1:14" x14ac:dyDescent="0.2">
      <c r="A288" s="57" t="s">
        <v>63</v>
      </c>
      <c r="B288" s="57" t="s">
        <v>61</v>
      </c>
      <c r="C288" s="58">
        <v>5319</v>
      </c>
      <c r="D288" s="57" t="s">
        <v>49</v>
      </c>
      <c r="E288" s="58">
        <v>8</v>
      </c>
      <c r="F288" s="58">
        <v>42470</v>
      </c>
      <c r="I288" s="57" t="s">
        <v>63</v>
      </c>
      <c r="J288" s="57" t="s">
        <v>61</v>
      </c>
      <c r="K288" s="57">
        <v>5359</v>
      </c>
      <c r="L288" s="57" t="s">
        <v>62</v>
      </c>
      <c r="M288" s="58">
        <v>4</v>
      </c>
      <c r="N288" s="58">
        <v>21399</v>
      </c>
    </row>
    <row r="289" spans="1:14" x14ac:dyDescent="0.2">
      <c r="A289" s="57" t="s">
        <v>63</v>
      </c>
      <c r="B289" s="57" t="s">
        <v>61</v>
      </c>
      <c r="C289" s="58">
        <v>5339</v>
      </c>
      <c r="D289" s="57" t="s">
        <v>49</v>
      </c>
      <c r="E289" s="58">
        <v>8</v>
      </c>
      <c r="F289" s="58">
        <v>42665</v>
      </c>
      <c r="I289" s="57" t="s">
        <v>63</v>
      </c>
      <c r="J289" s="57" t="s">
        <v>61</v>
      </c>
      <c r="K289" s="57">
        <v>5379</v>
      </c>
      <c r="L289" s="57" t="s">
        <v>62</v>
      </c>
      <c r="M289" s="58">
        <v>4</v>
      </c>
      <c r="N289" s="58">
        <v>21470</v>
      </c>
    </row>
    <row r="290" spans="1:14" x14ac:dyDescent="0.2">
      <c r="A290" s="57" t="s">
        <v>63</v>
      </c>
      <c r="B290" s="57" t="s">
        <v>61</v>
      </c>
      <c r="C290" s="58">
        <v>5359</v>
      </c>
      <c r="D290" s="57" t="s">
        <v>49</v>
      </c>
      <c r="E290" s="58">
        <v>9</v>
      </c>
      <c r="F290" s="58">
        <v>48151</v>
      </c>
      <c r="I290" s="57" t="s">
        <v>63</v>
      </c>
      <c r="J290" s="57" t="s">
        <v>61</v>
      </c>
      <c r="K290" s="57">
        <v>5419</v>
      </c>
      <c r="L290" s="57" t="s">
        <v>62</v>
      </c>
      <c r="M290" s="58">
        <v>4</v>
      </c>
      <c r="N290" s="58">
        <v>21619</v>
      </c>
    </row>
    <row r="291" spans="1:14" x14ac:dyDescent="0.2">
      <c r="A291" s="57" t="s">
        <v>63</v>
      </c>
      <c r="B291" s="57" t="s">
        <v>61</v>
      </c>
      <c r="C291" s="58">
        <v>5379</v>
      </c>
      <c r="D291" s="57" t="s">
        <v>49</v>
      </c>
      <c r="E291" s="58">
        <v>9</v>
      </c>
      <c r="F291" s="58">
        <v>48309</v>
      </c>
      <c r="I291" s="57" t="s">
        <v>63</v>
      </c>
      <c r="J291" s="57" t="s">
        <v>61</v>
      </c>
      <c r="K291" s="57">
        <v>5439</v>
      </c>
      <c r="L291" s="57" t="s">
        <v>62</v>
      </c>
      <c r="M291" s="58">
        <v>3</v>
      </c>
      <c r="N291" s="58">
        <v>16301</v>
      </c>
    </row>
    <row r="292" spans="1:14" x14ac:dyDescent="0.2">
      <c r="A292" s="57" t="s">
        <v>63</v>
      </c>
      <c r="B292" s="57" t="s">
        <v>61</v>
      </c>
      <c r="C292" s="58">
        <v>5399</v>
      </c>
      <c r="D292" s="57" t="s">
        <v>49</v>
      </c>
      <c r="E292" s="58">
        <v>10</v>
      </c>
      <c r="F292" s="58">
        <v>53907</v>
      </c>
      <c r="I292" s="57" t="s">
        <v>63</v>
      </c>
      <c r="J292" s="57" t="s">
        <v>61</v>
      </c>
      <c r="K292" s="57">
        <v>5459</v>
      </c>
      <c r="L292" s="57" t="s">
        <v>62</v>
      </c>
      <c r="M292" s="58">
        <v>3</v>
      </c>
      <c r="N292" s="58">
        <v>16340</v>
      </c>
    </row>
    <row r="293" spans="1:14" x14ac:dyDescent="0.2">
      <c r="A293" s="57" t="s">
        <v>63</v>
      </c>
      <c r="B293" s="57" t="s">
        <v>61</v>
      </c>
      <c r="C293" s="58">
        <v>5419</v>
      </c>
      <c r="D293" s="57" t="s">
        <v>49</v>
      </c>
      <c r="E293" s="58">
        <v>9</v>
      </c>
      <c r="F293" s="58">
        <v>48683</v>
      </c>
      <c r="I293" s="57" t="s">
        <v>63</v>
      </c>
      <c r="J293" s="57" t="s">
        <v>61</v>
      </c>
      <c r="K293" s="57">
        <v>5479</v>
      </c>
      <c r="L293" s="57" t="s">
        <v>62</v>
      </c>
      <c r="M293" s="58">
        <v>3</v>
      </c>
      <c r="N293" s="58">
        <v>16420</v>
      </c>
    </row>
    <row r="294" spans="1:14" x14ac:dyDescent="0.2">
      <c r="A294" s="57" t="s">
        <v>63</v>
      </c>
      <c r="B294" s="57" t="s">
        <v>61</v>
      </c>
      <c r="C294" s="58">
        <v>5439</v>
      </c>
      <c r="D294" s="57" t="s">
        <v>49</v>
      </c>
      <c r="E294" s="58">
        <v>11</v>
      </c>
      <c r="F294" s="58">
        <v>59750</v>
      </c>
      <c r="I294" s="57" t="s">
        <v>63</v>
      </c>
      <c r="J294" s="57" t="s">
        <v>61</v>
      </c>
      <c r="K294" s="57">
        <v>5499</v>
      </c>
      <c r="L294" s="57" t="s">
        <v>62</v>
      </c>
      <c r="M294" s="58">
        <v>3</v>
      </c>
      <c r="N294" s="58">
        <v>16475</v>
      </c>
    </row>
    <row r="295" spans="1:14" x14ac:dyDescent="0.2">
      <c r="A295" s="57" t="s">
        <v>63</v>
      </c>
      <c r="B295" s="57" t="s">
        <v>61</v>
      </c>
      <c r="C295" s="58">
        <v>5459</v>
      </c>
      <c r="D295" s="57" t="s">
        <v>49</v>
      </c>
      <c r="E295" s="58">
        <v>8</v>
      </c>
      <c r="F295" s="58">
        <v>43585</v>
      </c>
      <c r="I295" s="57" t="s">
        <v>63</v>
      </c>
      <c r="J295" s="57" t="s">
        <v>61</v>
      </c>
      <c r="K295" s="57">
        <v>5519</v>
      </c>
      <c r="L295" s="57" t="s">
        <v>62</v>
      </c>
      <c r="M295" s="58">
        <v>2</v>
      </c>
      <c r="N295" s="58">
        <v>11008</v>
      </c>
    </row>
    <row r="296" spans="1:14" x14ac:dyDescent="0.2">
      <c r="A296" s="57" t="s">
        <v>63</v>
      </c>
      <c r="B296" s="57" t="s">
        <v>61</v>
      </c>
      <c r="C296" s="58">
        <v>5479</v>
      </c>
      <c r="D296" s="57" t="s">
        <v>49</v>
      </c>
      <c r="E296" s="58">
        <v>7</v>
      </c>
      <c r="F296" s="58">
        <v>38277</v>
      </c>
      <c r="I296" s="57" t="s">
        <v>63</v>
      </c>
      <c r="J296" s="57" t="s">
        <v>61</v>
      </c>
      <c r="K296" s="57">
        <v>5539</v>
      </c>
      <c r="L296" s="57" t="s">
        <v>62</v>
      </c>
      <c r="M296" s="58">
        <v>2</v>
      </c>
      <c r="N296" s="58">
        <v>11057</v>
      </c>
    </row>
    <row r="297" spans="1:14" x14ac:dyDescent="0.2">
      <c r="A297" s="57" t="s">
        <v>63</v>
      </c>
      <c r="B297" s="57" t="s">
        <v>61</v>
      </c>
      <c r="C297" s="58">
        <v>5499</v>
      </c>
      <c r="D297" s="57" t="s">
        <v>49</v>
      </c>
      <c r="E297" s="58">
        <v>14</v>
      </c>
      <c r="F297" s="58">
        <v>76874</v>
      </c>
      <c r="I297" s="57" t="s">
        <v>63</v>
      </c>
      <c r="J297" s="57" t="s">
        <v>61</v>
      </c>
      <c r="K297" s="57">
        <v>5559</v>
      </c>
      <c r="L297" s="57" t="s">
        <v>62</v>
      </c>
      <c r="M297" s="58">
        <v>4</v>
      </c>
      <c r="N297" s="58">
        <v>22198</v>
      </c>
    </row>
    <row r="298" spans="1:14" x14ac:dyDescent="0.2">
      <c r="A298" s="57" t="s">
        <v>63</v>
      </c>
      <c r="B298" s="57" t="s">
        <v>61</v>
      </c>
      <c r="C298" s="58">
        <v>5519</v>
      </c>
      <c r="D298" s="57" t="s">
        <v>49</v>
      </c>
      <c r="E298" s="58">
        <v>9</v>
      </c>
      <c r="F298" s="58">
        <v>49603</v>
      </c>
      <c r="I298" s="57" t="s">
        <v>63</v>
      </c>
      <c r="J298" s="57" t="s">
        <v>61</v>
      </c>
      <c r="K298" s="57">
        <v>5579</v>
      </c>
      <c r="L298" s="57" t="s">
        <v>62</v>
      </c>
      <c r="M298" s="58">
        <v>3</v>
      </c>
      <c r="N298" s="58">
        <v>16711</v>
      </c>
    </row>
    <row r="299" spans="1:14" x14ac:dyDescent="0.2">
      <c r="A299" s="57" t="s">
        <v>63</v>
      </c>
      <c r="B299" s="57" t="s">
        <v>61</v>
      </c>
      <c r="C299" s="58">
        <v>5539</v>
      </c>
      <c r="D299" s="57" t="s">
        <v>49</v>
      </c>
      <c r="E299" s="58">
        <v>7</v>
      </c>
      <c r="F299" s="58">
        <v>38703</v>
      </c>
      <c r="I299" s="57" t="s">
        <v>63</v>
      </c>
      <c r="J299" s="57" t="s">
        <v>61</v>
      </c>
      <c r="K299" s="57">
        <v>5599</v>
      </c>
      <c r="L299" s="57" t="s">
        <v>62</v>
      </c>
      <c r="M299" s="58">
        <v>4</v>
      </c>
      <c r="N299" s="58">
        <v>22365</v>
      </c>
    </row>
    <row r="300" spans="1:14" x14ac:dyDescent="0.2">
      <c r="A300" s="57" t="s">
        <v>63</v>
      </c>
      <c r="B300" s="57" t="s">
        <v>61</v>
      </c>
      <c r="C300" s="58">
        <v>5559</v>
      </c>
      <c r="D300" s="57" t="s">
        <v>49</v>
      </c>
      <c r="E300" s="58">
        <v>10</v>
      </c>
      <c r="F300" s="58">
        <v>55513</v>
      </c>
      <c r="I300" s="57" t="s">
        <v>63</v>
      </c>
      <c r="J300" s="57" t="s">
        <v>61</v>
      </c>
      <c r="K300" s="57">
        <v>5619</v>
      </c>
      <c r="L300" s="57" t="s">
        <v>62</v>
      </c>
      <c r="M300" s="58">
        <v>2</v>
      </c>
      <c r="N300" s="58">
        <v>11222</v>
      </c>
    </row>
    <row r="301" spans="1:14" x14ac:dyDescent="0.2">
      <c r="A301" s="57" t="s">
        <v>63</v>
      </c>
      <c r="B301" s="57" t="s">
        <v>61</v>
      </c>
      <c r="C301" s="58">
        <v>5579</v>
      </c>
      <c r="D301" s="57" t="s">
        <v>49</v>
      </c>
      <c r="E301" s="58">
        <v>3</v>
      </c>
      <c r="F301" s="58">
        <v>16691</v>
      </c>
      <c r="I301" s="57" t="s">
        <v>63</v>
      </c>
      <c r="J301" s="57" t="s">
        <v>61</v>
      </c>
      <c r="K301" s="57">
        <v>5639</v>
      </c>
      <c r="L301" s="57" t="s">
        <v>62</v>
      </c>
      <c r="M301" s="58">
        <v>2</v>
      </c>
      <c r="N301" s="58">
        <v>11256</v>
      </c>
    </row>
    <row r="302" spans="1:14" x14ac:dyDescent="0.2">
      <c r="A302" s="57" t="s">
        <v>63</v>
      </c>
      <c r="B302" s="57" t="s">
        <v>61</v>
      </c>
      <c r="C302" s="58">
        <v>5599</v>
      </c>
      <c r="D302" s="57" t="s">
        <v>49</v>
      </c>
      <c r="E302" s="58">
        <v>6</v>
      </c>
      <c r="F302" s="58">
        <v>33542</v>
      </c>
      <c r="I302" s="57" t="s">
        <v>63</v>
      </c>
      <c r="J302" s="57" t="s">
        <v>61</v>
      </c>
      <c r="K302" s="57">
        <v>5659</v>
      </c>
      <c r="L302" s="57" t="s">
        <v>62</v>
      </c>
      <c r="M302" s="58">
        <v>1</v>
      </c>
      <c r="N302" s="58">
        <v>5640</v>
      </c>
    </row>
    <row r="303" spans="1:14" x14ac:dyDescent="0.2">
      <c r="A303" s="57" t="s">
        <v>63</v>
      </c>
      <c r="B303" s="57" t="s">
        <v>61</v>
      </c>
      <c r="C303" s="58">
        <v>5619</v>
      </c>
      <c r="D303" s="57" t="s">
        <v>49</v>
      </c>
      <c r="E303" s="58">
        <v>4</v>
      </c>
      <c r="F303" s="58">
        <v>22449</v>
      </c>
      <c r="I303" s="57" t="s">
        <v>63</v>
      </c>
      <c r="J303" s="57" t="s">
        <v>61</v>
      </c>
      <c r="K303" s="57">
        <v>5679</v>
      </c>
      <c r="L303" s="57" t="s">
        <v>62</v>
      </c>
      <c r="M303" s="58">
        <v>3</v>
      </c>
      <c r="N303" s="58">
        <v>17016</v>
      </c>
    </row>
    <row r="304" spans="1:14" x14ac:dyDescent="0.2">
      <c r="A304" s="57" t="s">
        <v>63</v>
      </c>
      <c r="B304" s="57" t="s">
        <v>61</v>
      </c>
      <c r="C304" s="58">
        <v>5639</v>
      </c>
      <c r="D304" s="57" t="s">
        <v>49</v>
      </c>
      <c r="E304" s="58">
        <v>6</v>
      </c>
      <c r="F304" s="58">
        <v>33799</v>
      </c>
      <c r="I304" s="57" t="s">
        <v>63</v>
      </c>
      <c r="J304" s="57" t="s">
        <v>61</v>
      </c>
      <c r="K304" s="57">
        <v>5699</v>
      </c>
      <c r="L304" s="57" t="s">
        <v>62</v>
      </c>
      <c r="M304" s="58">
        <v>3</v>
      </c>
      <c r="N304" s="58">
        <v>17064</v>
      </c>
    </row>
    <row r="305" spans="1:14" x14ac:dyDescent="0.2">
      <c r="A305" s="57" t="s">
        <v>63</v>
      </c>
      <c r="B305" s="57" t="s">
        <v>61</v>
      </c>
      <c r="C305" s="58">
        <v>5659</v>
      </c>
      <c r="D305" s="57" t="s">
        <v>49</v>
      </c>
      <c r="E305" s="58">
        <v>6</v>
      </c>
      <c r="F305" s="58">
        <v>33895</v>
      </c>
      <c r="I305" s="57" t="s">
        <v>63</v>
      </c>
      <c r="J305" s="57" t="s">
        <v>61</v>
      </c>
      <c r="K305" s="57">
        <v>5719</v>
      </c>
      <c r="L305" s="57" t="s">
        <v>62</v>
      </c>
      <c r="M305" s="58">
        <v>1</v>
      </c>
      <c r="N305" s="58">
        <v>5714</v>
      </c>
    </row>
    <row r="306" spans="1:14" x14ac:dyDescent="0.2">
      <c r="A306" s="57" t="s">
        <v>63</v>
      </c>
      <c r="B306" s="57" t="s">
        <v>61</v>
      </c>
      <c r="C306" s="58">
        <v>5679</v>
      </c>
      <c r="D306" s="57" t="s">
        <v>49</v>
      </c>
      <c r="E306" s="58">
        <v>11</v>
      </c>
      <c r="F306" s="58">
        <v>62355</v>
      </c>
      <c r="I306" s="57" t="s">
        <v>63</v>
      </c>
      <c r="J306" s="57" t="s">
        <v>61</v>
      </c>
      <c r="K306" s="57">
        <v>5739</v>
      </c>
      <c r="L306" s="57" t="s">
        <v>62</v>
      </c>
      <c r="M306" s="58">
        <v>4</v>
      </c>
      <c r="N306" s="58">
        <v>22913</v>
      </c>
    </row>
    <row r="307" spans="1:14" x14ac:dyDescent="0.2">
      <c r="A307" s="57" t="s">
        <v>63</v>
      </c>
      <c r="B307" s="57" t="s">
        <v>61</v>
      </c>
      <c r="C307" s="58">
        <v>5699</v>
      </c>
      <c r="D307" s="57" t="s">
        <v>49</v>
      </c>
      <c r="E307" s="58">
        <v>8</v>
      </c>
      <c r="F307" s="58">
        <v>45526</v>
      </c>
      <c r="I307" s="57" t="s">
        <v>63</v>
      </c>
      <c r="J307" s="57" t="s">
        <v>61</v>
      </c>
      <c r="K307" s="57">
        <v>5759</v>
      </c>
      <c r="L307" s="57" t="s">
        <v>62</v>
      </c>
      <c r="M307" s="58">
        <v>1</v>
      </c>
      <c r="N307" s="58">
        <v>5759</v>
      </c>
    </row>
    <row r="308" spans="1:14" x14ac:dyDescent="0.2">
      <c r="A308" s="57" t="s">
        <v>63</v>
      </c>
      <c r="B308" s="57" t="s">
        <v>61</v>
      </c>
      <c r="C308" s="58">
        <v>5719</v>
      </c>
      <c r="D308" s="57" t="s">
        <v>49</v>
      </c>
      <c r="E308" s="58">
        <v>13</v>
      </c>
      <c r="F308" s="58">
        <v>74238</v>
      </c>
      <c r="I308" s="57" t="s">
        <v>63</v>
      </c>
      <c r="J308" s="57" t="s">
        <v>61</v>
      </c>
      <c r="K308" s="57">
        <v>5779</v>
      </c>
      <c r="L308" s="57" t="s">
        <v>62</v>
      </c>
      <c r="M308" s="58">
        <v>3</v>
      </c>
      <c r="N308" s="58">
        <v>17306</v>
      </c>
    </row>
    <row r="309" spans="1:14" x14ac:dyDescent="0.2">
      <c r="A309" s="57" t="s">
        <v>63</v>
      </c>
      <c r="B309" s="57" t="s">
        <v>61</v>
      </c>
      <c r="C309" s="58">
        <v>5739</v>
      </c>
      <c r="D309" s="57" t="s">
        <v>49</v>
      </c>
      <c r="E309" s="58">
        <v>4</v>
      </c>
      <c r="F309" s="58">
        <v>22924</v>
      </c>
      <c r="I309" s="57" t="s">
        <v>63</v>
      </c>
      <c r="J309" s="57" t="s">
        <v>61</v>
      </c>
      <c r="K309" s="57">
        <v>5799</v>
      </c>
      <c r="L309" s="57" t="s">
        <v>62</v>
      </c>
      <c r="M309" s="58">
        <v>3</v>
      </c>
      <c r="N309" s="58">
        <v>17360</v>
      </c>
    </row>
    <row r="310" spans="1:14" x14ac:dyDescent="0.2">
      <c r="A310" s="57" t="s">
        <v>63</v>
      </c>
      <c r="B310" s="57" t="s">
        <v>61</v>
      </c>
      <c r="C310" s="58">
        <v>5759</v>
      </c>
      <c r="D310" s="57" t="s">
        <v>49</v>
      </c>
      <c r="E310" s="58">
        <v>7</v>
      </c>
      <c r="F310" s="58">
        <v>40259</v>
      </c>
      <c r="I310" s="57" t="s">
        <v>63</v>
      </c>
      <c r="J310" s="57" t="s">
        <v>61</v>
      </c>
      <c r="K310" s="57">
        <v>5819</v>
      </c>
      <c r="L310" s="57" t="s">
        <v>62</v>
      </c>
      <c r="M310" s="58">
        <v>3</v>
      </c>
      <c r="N310" s="58">
        <v>17420</v>
      </c>
    </row>
    <row r="311" spans="1:14" x14ac:dyDescent="0.2">
      <c r="A311" s="57" t="s">
        <v>63</v>
      </c>
      <c r="B311" s="57" t="s">
        <v>61</v>
      </c>
      <c r="C311" s="58">
        <v>5779</v>
      </c>
      <c r="D311" s="57" t="s">
        <v>49</v>
      </c>
      <c r="E311" s="58">
        <v>10</v>
      </c>
      <c r="F311" s="58">
        <v>57658</v>
      </c>
      <c r="I311" s="57" t="s">
        <v>63</v>
      </c>
      <c r="J311" s="57" t="s">
        <v>61</v>
      </c>
      <c r="K311" s="57">
        <v>5839</v>
      </c>
      <c r="L311" s="57" t="s">
        <v>62</v>
      </c>
      <c r="M311" s="58">
        <v>2</v>
      </c>
      <c r="N311" s="58">
        <v>11666</v>
      </c>
    </row>
    <row r="312" spans="1:14" x14ac:dyDescent="0.2">
      <c r="A312" s="57" t="s">
        <v>63</v>
      </c>
      <c r="B312" s="57" t="s">
        <v>61</v>
      </c>
      <c r="C312" s="58">
        <v>5799</v>
      </c>
      <c r="D312" s="57" t="s">
        <v>49</v>
      </c>
      <c r="E312" s="58">
        <v>11</v>
      </c>
      <c r="F312" s="58">
        <v>63668</v>
      </c>
      <c r="I312" s="57" t="s">
        <v>63</v>
      </c>
      <c r="J312" s="57" t="s">
        <v>61</v>
      </c>
      <c r="K312" s="57">
        <v>5859</v>
      </c>
      <c r="L312" s="57" t="s">
        <v>62</v>
      </c>
      <c r="M312" s="58">
        <v>1</v>
      </c>
      <c r="N312" s="58">
        <v>5846</v>
      </c>
    </row>
    <row r="313" spans="1:14" x14ac:dyDescent="0.2">
      <c r="A313" s="57" t="s">
        <v>63</v>
      </c>
      <c r="B313" s="57" t="s">
        <v>61</v>
      </c>
      <c r="C313" s="58">
        <v>5819</v>
      </c>
      <c r="D313" s="57" t="s">
        <v>49</v>
      </c>
      <c r="E313" s="58">
        <v>8</v>
      </c>
      <c r="F313" s="58">
        <v>46457</v>
      </c>
      <c r="I313" s="57" t="s">
        <v>63</v>
      </c>
      <c r="J313" s="57" t="s">
        <v>61</v>
      </c>
      <c r="K313" s="57">
        <v>5879</v>
      </c>
      <c r="L313" s="57" t="s">
        <v>62</v>
      </c>
      <c r="M313" s="58">
        <v>4</v>
      </c>
      <c r="N313" s="58">
        <v>23461</v>
      </c>
    </row>
    <row r="314" spans="1:14" x14ac:dyDescent="0.2">
      <c r="A314" s="57" t="s">
        <v>63</v>
      </c>
      <c r="B314" s="57" t="s">
        <v>61</v>
      </c>
      <c r="C314" s="58">
        <v>5839</v>
      </c>
      <c r="D314" s="57" t="s">
        <v>49</v>
      </c>
      <c r="E314" s="58">
        <v>4</v>
      </c>
      <c r="F314" s="58">
        <v>23317</v>
      </c>
      <c r="I314" s="57" t="s">
        <v>63</v>
      </c>
      <c r="J314" s="57" t="s">
        <v>61</v>
      </c>
      <c r="K314" s="57">
        <v>5899</v>
      </c>
      <c r="L314" s="57" t="s">
        <v>62</v>
      </c>
      <c r="M314" s="58">
        <v>2</v>
      </c>
      <c r="N314" s="58">
        <v>11774</v>
      </c>
    </row>
    <row r="315" spans="1:14" x14ac:dyDescent="0.2">
      <c r="A315" s="57" t="s">
        <v>63</v>
      </c>
      <c r="B315" s="57" t="s">
        <v>61</v>
      </c>
      <c r="C315" s="58">
        <v>5859</v>
      </c>
      <c r="D315" s="57" t="s">
        <v>49</v>
      </c>
      <c r="E315" s="58">
        <v>7</v>
      </c>
      <c r="F315" s="58">
        <v>40979</v>
      </c>
      <c r="I315" s="57" t="s">
        <v>63</v>
      </c>
      <c r="J315" s="57" t="s">
        <v>61</v>
      </c>
      <c r="K315" s="57">
        <v>5919</v>
      </c>
      <c r="L315" s="57" t="s">
        <v>62</v>
      </c>
      <c r="M315" s="58">
        <v>1</v>
      </c>
      <c r="N315" s="58">
        <v>5904</v>
      </c>
    </row>
    <row r="316" spans="1:14" x14ac:dyDescent="0.2">
      <c r="A316" s="57" t="s">
        <v>63</v>
      </c>
      <c r="B316" s="57" t="s">
        <v>61</v>
      </c>
      <c r="C316" s="58">
        <v>5879</v>
      </c>
      <c r="D316" s="57" t="s">
        <v>49</v>
      </c>
      <c r="E316" s="58">
        <v>5</v>
      </c>
      <c r="F316" s="58">
        <v>29329</v>
      </c>
      <c r="I316" s="57" t="s">
        <v>63</v>
      </c>
      <c r="J316" s="57" t="s">
        <v>61</v>
      </c>
      <c r="K316" s="57">
        <v>5959</v>
      </c>
      <c r="L316" s="57" t="s">
        <v>62</v>
      </c>
      <c r="M316" s="58">
        <v>2</v>
      </c>
      <c r="N316" s="58">
        <v>11892</v>
      </c>
    </row>
    <row r="317" spans="1:14" x14ac:dyDescent="0.2">
      <c r="A317" s="57" t="s">
        <v>63</v>
      </c>
      <c r="B317" s="57" t="s">
        <v>61</v>
      </c>
      <c r="C317" s="58">
        <v>5899</v>
      </c>
      <c r="D317" s="57" t="s">
        <v>49</v>
      </c>
      <c r="E317" s="58">
        <v>8</v>
      </c>
      <c r="F317" s="58">
        <v>47114</v>
      </c>
      <c r="I317" s="57" t="s">
        <v>63</v>
      </c>
      <c r="J317" s="57" t="s">
        <v>61</v>
      </c>
      <c r="K317" s="57">
        <v>5979</v>
      </c>
      <c r="L317" s="57" t="s">
        <v>62</v>
      </c>
      <c r="M317" s="58">
        <v>4</v>
      </c>
      <c r="N317" s="58">
        <v>23868</v>
      </c>
    </row>
    <row r="318" spans="1:14" x14ac:dyDescent="0.2">
      <c r="A318" s="57" t="s">
        <v>63</v>
      </c>
      <c r="B318" s="57" t="s">
        <v>61</v>
      </c>
      <c r="C318" s="58">
        <v>5919</v>
      </c>
      <c r="D318" s="57" t="s">
        <v>49</v>
      </c>
      <c r="E318" s="58">
        <v>4</v>
      </c>
      <c r="F318" s="58">
        <v>23645</v>
      </c>
      <c r="I318" s="57" t="s">
        <v>63</v>
      </c>
      <c r="J318" s="57" t="s">
        <v>61</v>
      </c>
      <c r="K318" s="57">
        <v>5999</v>
      </c>
      <c r="L318" s="57" t="s">
        <v>62</v>
      </c>
      <c r="M318" s="58">
        <v>4</v>
      </c>
      <c r="N318" s="58">
        <v>23957</v>
      </c>
    </row>
    <row r="319" spans="1:14" x14ac:dyDescent="0.2">
      <c r="A319" s="57" t="s">
        <v>63</v>
      </c>
      <c r="B319" s="57" t="s">
        <v>61</v>
      </c>
      <c r="C319" s="58">
        <v>5939</v>
      </c>
      <c r="D319" s="57" t="s">
        <v>49</v>
      </c>
      <c r="E319" s="58">
        <v>7</v>
      </c>
      <c r="F319" s="58">
        <v>41487</v>
      </c>
      <c r="I319" s="57" t="s">
        <v>63</v>
      </c>
      <c r="J319" s="57" t="s">
        <v>61</v>
      </c>
      <c r="K319" s="57">
        <v>6039</v>
      </c>
      <c r="L319" s="57" t="s">
        <v>62</v>
      </c>
      <c r="M319" s="58">
        <v>2</v>
      </c>
      <c r="N319" s="58">
        <v>12066</v>
      </c>
    </row>
    <row r="320" spans="1:14" x14ac:dyDescent="0.2">
      <c r="A320" s="57" t="s">
        <v>63</v>
      </c>
      <c r="B320" s="57" t="s">
        <v>61</v>
      </c>
      <c r="C320" s="58">
        <v>5959</v>
      </c>
      <c r="D320" s="57" t="s">
        <v>49</v>
      </c>
      <c r="E320" s="58">
        <v>5</v>
      </c>
      <c r="F320" s="58">
        <v>29758</v>
      </c>
      <c r="I320" s="57" t="s">
        <v>63</v>
      </c>
      <c r="J320" s="57" t="s">
        <v>61</v>
      </c>
      <c r="K320" s="57">
        <v>6059</v>
      </c>
      <c r="L320" s="57" t="s">
        <v>62</v>
      </c>
      <c r="M320" s="58">
        <v>3</v>
      </c>
      <c r="N320" s="58">
        <v>18127</v>
      </c>
    </row>
    <row r="321" spans="1:14" x14ac:dyDescent="0.2">
      <c r="A321" s="57" t="s">
        <v>63</v>
      </c>
      <c r="B321" s="57" t="s">
        <v>61</v>
      </c>
      <c r="C321" s="58">
        <v>5979</v>
      </c>
      <c r="D321" s="57" t="s">
        <v>49</v>
      </c>
      <c r="E321" s="58">
        <v>6</v>
      </c>
      <c r="F321" s="58">
        <v>35806</v>
      </c>
      <c r="I321" s="57" t="s">
        <v>63</v>
      </c>
      <c r="J321" s="57" t="s">
        <v>61</v>
      </c>
      <c r="K321" s="57">
        <v>6079</v>
      </c>
      <c r="L321" s="57" t="s">
        <v>62</v>
      </c>
      <c r="M321" s="58">
        <v>2</v>
      </c>
      <c r="N321" s="58">
        <v>12142</v>
      </c>
    </row>
    <row r="322" spans="1:14" x14ac:dyDescent="0.2">
      <c r="A322" s="57" t="s">
        <v>63</v>
      </c>
      <c r="B322" s="57" t="s">
        <v>61</v>
      </c>
      <c r="C322" s="58">
        <v>5999</v>
      </c>
      <c r="D322" s="57" t="s">
        <v>49</v>
      </c>
      <c r="E322" s="58">
        <v>13</v>
      </c>
      <c r="F322" s="58">
        <v>77868</v>
      </c>
      <c r="I322" s="57" t="s">
        <v>63</v>
      </c>
      <c r="J322" s="57" t="s">
        <v>61</v>
      </c>
      <c r="K322" s="57">
        <v>6099</v>
      </c>
      <c r="L322" s="57" t="s">
        <v>62</v>
      </c>
      <c r="M322" s="58">
        <v>2</v>
      </c>
      <c r="N322" s="58">
        <v>12175</v>
      </c>
    </row>
    <row r="323" spans="1:14" x14ac:dyDescent="0.2">
      <c r="A323" s="57" t="s">
        <v>63</v>
      </c>
      <c r="B323" s="57" t="s">
        <v>61</v>
      </c>
      <c r="C323" s="58">
        <v>6019</v>
      </c>
      <c r="D323" s="57" t="s">
        <v>49</v>
      </c>
      <c r="E323" s="58">
        <v>9</v>
      </c>
      <c r="F323" s="58">
        <v>54087</v>
      </c>
      <c r="I323" s="57" t="s">
        <v>63</v>
      </c>
      <c r="J323" s="57" t="s">
        <v>61</v>
      </c>
      <c r="K323" s="57">
        <v>6119</v>
      </c>
      <c r="L323" s="57" t="s">
        <v>62</v>
      </c>
      <c r="M323" s="58">
        <v>3</v>
      </c>
      <c r="N323" s="58">
        <v>18326</v>
      </c>
    </row>
    <row r="324" spans="1:14" x14ac:dyDescent="0.2">
      <c r="A324" s="57" t="s">
        <v>63</v>
      </c>
      <c r="B324" s="57" t="s">
        <v>61</v>
      </c>
      <c r="C324" s="58">
        <v>6039</v>
      </c>
      <c r="D324" s="57" t="s">
        <v>49</v>
      </c>
      <c r="E324" s="58">
        <v>2</v>
      </c>
      <c r="F324" s="58">
        <v>12045</v>
      </c>
      <c r="I324" s="57" t="s">
        <v>63</v>
      </c>
      <c r="J324" s="57" t="s">
        <v>61</v>
      </c>
      <c r="K324" s="57">
        <v>6159</v>
      </c>
      <c r="L324" s="57" t="s">
        <v>62</v>
      </c>
      <c r="M324" s="58">
        <v>2</v>
      </c>
      <c r="N324" s="58">
        <v>12299</v>
      </c>
    </row>
    <row r="325" spans="1:14" x14ac:dyDescent="0.2">
      <c r="A325" s="57" t="s">
        <v>63</v>
      </c>
      <c r="B325" s="57" t="s">
        <v>61</v>
      </c>
      <c r="C325" s="58">
        <v>6059</v>
      </c>
      <c r="D325" s="57" t="s">
        <v>49</v>
      </c>
      <c r="E325" s="58">
        <v>3</v>
      </c>
      <c r="F325" s="58">
        <v>18140</v>
      </c>
      <c r="I325" s="57" t="s">
        <v>63</v>
      </c>
      <c r="J325" s="57" t="s">
        <v>61</v>
      </c>
      <c r="K325" s="57">
        <v>6179</v>
      </c>
      <c r="L325" s="57" t="s">
        <v>62</v>
      </c>
      <c r="M325" s="58">
        <v>2</v>
      </c>
      <c r="N325" s="58">
        <v>12336</v>
      </c>
    </row>
    <row r="326" spans="1:14" x14ac:dyDescent="0.2">
      <c r="A326" s="57" t="s">
        <v>63</v>
      </c>
      <c r="B326" s="57" t="s">
        <v>61</v>
      </c>
      <c r="C326" s="58">
        <v>6079</v>
      </c>
      <c r="D326" s="57" t="s">
        <v>49</v>
      </c>
      <c r="E326" s="58">
        <v>7</v>
      </c>
      <c r="F326" s="58">
        <v>42501</v>
      </c>
      <c r="I326" s="57" t="s">
        <v>63</v>
      </c>
      <c r="J326" s="57" t="s">
        <v>61</v>
      </c>
      <c r="K326" s="57">
        <v>6219</v>
      </c>
      <c r="L326" s="57" t="s">
        <v>62</v>
      </c>
      <c r="M326" s="58">
        <v>1</v>
      </c>
      <c r="N326" s="58">
        <v>6200</v>
      </c>
    </row>
    <row r="327" spans="1:14" x14ac:dyDescent="0.2">
      <c r="A327" s="57" t="s">
        <v>63</v>
      </c>
      <c r="B327" s="57" t="s">
        <v>61</v>
      </c>
      <c r="C327" s="58">
        <v>6099</v>
      </c>
      <c r="D327" s="57" t="s">
        <v>49</v>
      </c>
      <c r="E327" s="58">
        <v>5</v>
      </c>
      <c r="F327" s="58">
        <v>30434</v>
      </c>
      <c r="I327" s="57" t="s">
        <v>63</v>
      </c>
      <c r="J327" s="57" t="s">
        <v>61</v>
      </c>
      <c r="K327" s="57">
        <v>6239</v>
      </c>
      <c r="L327" s="57" t="s">
        <v>62</v>
      </c>
      <c r="M327" s="58">
        <v>1</v>
      </c>
      <c r="N327" s="58">
        <v>6236</v>
      </c>
    </row>
    <row r="328" spans="1:14" x14ac:dyDescent="0.2">
      <c r="A328" s="57" t="s">
        <v>63</v>
      </c>
      <c r="B328" s="57" t="s">
        <v>61</v>
      </c>
      <c r="C328" s="58">
        <v>6119</v>
      </c>
      <c r="D328" s="57" t="s">
        <v>49</v>
      </c>
      <c r="E328" s="58">
        <v>4</v>
      </c>
      <c r="F328" s="58">
        <v>24427</v>
      </c>
      <c r="I328" s="57" t="s">
        <v>63</v>
      </c>
      <c r="J328" s="57" t="s">
        <v>61</v>
      </c>
      <c r="K328" s="57">
        <v>6259</v>
      </c>
      <c r="L328" s="57" t="s">
        <v>62</v>
      </c>
      <c r="M328" s="58">
        <v>2</v>
      </c>
      <c r="N328" s="58">
        <v>12503</v>
      </c>
    </row>
    <row r="329" spans="1:14" x14ac:dyDescent="0.2">
      <c r="A329" s="57" t="s">
        <v>63</v>
      </c>
      <c r="B329" s="57" t="s">
        <v>61</v>
      </c>
      <c r="C329" s="58">
        <v>6139</v>
      </c>
      <c r="D329" s="57" t="s">
        <v>49</v>
      </c>
      <c r="E329" s="58">
        <v>6</v>
      </c>
      <c r="F329" s="58">
        <v>36752</v>
      </c>
      <c r="I329" s="57" t="s">
        <v>63</v>
      </c>
      <c r="J329" s="57" t="s">
        <v>61</v>
      </c>
      <c r="K329" s="57">
        <v>6279</v>
      </c>
      <c r="L329" s="57" t="s">
        <v>62</v>
      </c>
      <c r="M329" s="58">
        <v>1</v>
      </c>
      <c r="N329" s="58">
        <v>6266</v>
      </c>
    </row>
    <row r="330" spans="1:14" x14ac:dyDescent="0.2">
      <c r="A330" s="57" t="s">
        <v>63</v>
      </c>
      <c r="B330" s="57" t="s">
        <v>61</v>
      </c>
      <c r="C330" s="58">
        <v>6159</v>
      </c>
      <c r="D330" s="57" t="s">
        <v>49</v>
      </c>
      <c r="E330" s="58">
        <v>3</v>
      </c>
      <c r="F330" s="58">
        <v>18457</v>
      </c>
      <c r="I330" s="57" t="s">
        <v>63</v>
      </c>
      <c r="J330" s="57" t="s">
        <v>61</v>
      </c>
      <c r="K330" s="57">
        <v>6319</v>
      </c>
      <c r="L330" s="57" t="s">
        <v>62</v>
      </c>
      <c r="M330" s="58">
        <v>4</v>
      </c>
      <c r="N330" s="58">
        <v>25231</v>
      </c>
    </row>
    <row r="331" spans="1:14" x14ac:dyDescent="0.2">
      <c r="A331" s="57" t="s">
        <v>63</v>
      </c>
      <c r="B331" s="57" t="s">
        <v>61</v>
      </c>
      <c r="C331" s="58">
        <v>6179</v>
      </c>
      <c r="D331" s="57" t="s">
        <v>49</v>
      </c>
      <c r="E331" s="58">
        <v>1</v>
      </c>
      <c r="F331" s="58">
        <v>6164</v>
      </c>
      <c r="I331" s="57" t="s">
        <v>63</v>
      </c>
      <c r="J331" s="57" t="s">
        <v>61</v>
      </c>
      <c r="K331" s="57">
        <v>6359</v>
      </c>
      <c r="L331" s="57" t="s">
        <v>62</v>
      </c>
      <c r="M331" s="58">
        <v>1</v>
      </c>
      <c r="N331" s="58">
        <v>6346</v>
      </c>
    </row>
    <row r="332" spans="1:14" x14ac:dyDescent="0.2">
      <c r="A332" s="57" t="s">
        <v>63</v>
      </c>
      <c r="B332" s="57" t="s">
        <v>61</v>
      </c>
      <c r="C332" s="58">
        <v>6199</v>
      </c>
      <c r="D332" s="57" t="s">
        <v>49</v>
      </c>
      <c r="E332" s="58">
        <v>7</v>
      </c>
      <c r="F332" s="58">
        <v>43334</v>
      </c>
      <c r="I332" s="57" t="s">
        <v>63</v>
      </c>
      <c r="J332" s="57" t="s">
        <v>61</v>
      </c>
      <c r="K332" s="57">
        <v>6379</v>
      </c>
      <c r="L332" s="57" t="s">
        <v>62</v>
      </c>
      <c r="M332" s="58">
        <v>4</v>
      </c>
      <c r="N332" s="58">
        <v>25465</v>
      </c>
    </row>
    <row r="333" spans="1:14" x14ac:dyDescent="0.2">
      <c r="A333" s="57" t="s">
        <v>63</v>
      </c>
      <c r="B333" s="57" t="s">
        <v>61</v>
      </c>
      <c r="C333" s="58">
        <v>6219</v>
      </c>
      <c r="D333" s="57" t="s">
        <v>49</v>
      </c>
      <c r="E333" s="58">
        <v>7</v>
      </c>
      <c r="F333" s="58">
        <v>43484</v>
      </c>
      <c r="I333" s="57" t="s">
        <v>63</v>
      </c>
      <c r="J333" s="57" t="s">
        <v>61</v>
      </c>
      <c r="K333" s="57">
        <v>6399</v>
      </c>
      <c r="L333" s="57" t="s">
        <v>62</v>
      </c>
      <c r="M333" s="58">
        <v>4</v>
      </c>
      <c r="N333" s="58">
        <v>25569</v>
      </c>
    </row>
    <row r="334" spans="1:14" x14ac:dyDescent="0.2">
      <c r="A334" s="57" t="s">
        <v>63</v>
      </c>
      <c r="B334" s="57" t="s">
        <v>61</v>
      </c>
      <c r="C334" s="58">
        <v>6239</v>
      </c>
      <c r="D334" s="57" t="s">
        <v>49</v>
      </c>
      <c r="E334" s="58">
        <v>7</v>
      </c>
      <c r="F334" s="58">
        <v>43608</v>
      </c>
      <c r="I334" s="57" t="s">
        <v>63</v>
      </c>
      <c r="J334" s="57" t="s">
        <v>61</v>
      </c>
      <c r="K334" s="57">
        <v>6439</v>
      </c>
      <c r="L334" s="57" t="s">
        <v>62</v>
      </c>
      <c r="M334" s="58">
        <v>1</v>
      </c>
      <c r="N334" s="58">
        <v>6426</v>
      </c>
    </row>
    <row r="335" spans="1:14" x14ac:dyDescent="0.2">
      <c r="A335" s="57" t="s">
        <v>63</v>
      </c>
      <c r="B335" s="57" t="s">
        <v>61</v>
      </c>
      <c r="C335" s="58">
        <v>6259</v>
      </c>
      <c r="D335" s="57" t="s">
        <v>49</v>
      </c>
      <c r="E335" s="58">
        <v>7</v>
      </c>
      <c r="F335" s="58">
        <v>43745</v>
      </c>
      <c r="I335" s="57" t="s">
        <v>63</v>
      </c>
      <c r="J335" s="57" t="s">
        <v>61</v>
      </c>
      <c r="K335" s="57">
        <v>6459</v>
      </c>
      <c r="L335" s="57" t="s">
        <v>62</v>
      </c>
      <c r="M335" s="58">
        <v>3</v>
      </c>
      <c r="N335" s="58">
        <v>19352</v>
      </c>
    </row>
    <row r="336" spans="1:14" x14ac:dyDescent="0.2">
      <c r="A336" s="57" t="s">
        <v>63</v>
      </c>
      <c r="B336" s="57" t="s">
        <v>61</v>
      </c>
      <c r="C336" s="58">
        <v>6279</v>
      </c>
      <c r="D336" s="57" t="s">
        <v>49</v>
      </c>
      <c r="E336" s="58">
        <v>4</v>
      </c>
      <c r="F336" s="58">
        <v>25083</v>
      </c>
      <c r="I336" s="57" t="s">
        <v>63</v>
      </c>
      <c r="J336" s="57" t="s">
        <v>61</v>
      </c>
      <c r="K336" s="57">
        <v>6499</v>
      </c>
      <c r="L336" s="57" t="s">
        <v>62</v>
      </c>
      <c r="M336" s="58">
        <v>2</v>
      </c>
      <c r="N336" s="58">
        <v>12973</v>
      </c>
    </row>
    <row r="337" spans="1:14" x14ac:dyDescent="0.2">
      <c r="A337" s="57" t="s">
        <v>63</v>
      </c>
      <c r="B337" s="57" t="s">
        <v>61</v>
      </c>
      <c r="C337" s="58">
        <v>6299</v>
      </c>
      <c r="D337" s="57" t="s">
        <v>49</v>
      </c>
      <c r="E337" s="58">
        <v>7</v>
      </c>
      <c r="F337" s="58">
        <v>44037</v>
      </c>
      <c r="I337" s="57" t="s">
        <v>63</v>
      </c>
      <c r="J337" s="57" t="s">
        <v>61</v>
      </c>
      <c r="K337" s="57">
        <v>6519</v>
      </c>
      <c r="L337" s="57" t="s">
        <v>62</v>
      </c>
      <c r="M337" s="58">
        <v>3</v>
      </c>
      <c r="N337" s="58">
        <v>19521</v>
      </c>
    </row>
    <row r="338" spans="1:14" x14ac:dyDescent="0.2">
      <c r="A338" s="57" t="s">
        <v>63</v>
      </c>
      <c r="B338" s="57" t="s">
        <v>61</v>
      </c>
      <c r="C338" s="58">
        <v>6319</v>
      </c>
      <c r="D338" s="57" t="s">
        <v>49</v>
      </c>
      <c r="E338" s="58">
        <v>3</v>
      </c>
      <c r="F338" s="58">
        <v>18919</v>
      </c>
      <c r="I338" s="57" t="s">
        <v>63</v>
      </c>
      <c r="J338" s="57" t="s">
        <v>61</v>
      </c>
      <c r="K338" s="57">
        <v>6539</v>
      </c>
      <c r="L338" s="57" t="s">
        <v>62</v>
      </c>
      <c r="M338" s="58">
        <v>2</v>
      </c>
      <c r="N338" s="58">
        <v>13063</v>
      </c>
    </row>
    <row r="339" spans="1:14" x14ac:dyDescent="0.2">
      <c r="A339" s="57" t="s">
        <v>63</v>
      </c>
      <c r="B339" s="57" t="s">
        <v>61</v>
      </c>
      <c r="C339" s="58">
        <v>6339</v>
      </c>
      <c r="D339" s="57" t="s">
        <v>49</v>
      </c>
      <c r="E339" s="58">
        <v>8</v>
      </c>
      <c r="F339" s="58">
        <v>50631</v>
      </c>
      <c r="I339" s="57" t="s">
        <v>63</v>
      </c>
      <c r="J339" s="57" t="s">
        <v>61</v>
      </c>
      <c r="K339" s="57">
        <v>6579</v>
      </c>
      <c r="L339" s="57" t="s">
        <v>62</v>
      </c>
      <c r="M339" s="58">
        <v>1</v>
      </c>
      <c r="N339" s="58">
        <v>6572</v>
      </c>
    </row>
    <row r="340" spans="1:14" x14ac:dyDescent="0.2">
      <c r="A340" s="57" t="s">
        <v>63</v>
      </c>
      <c r="B340" s="57" t="s">
        <v>61</v>
      </c>
      <c r="C340" s="58">
        <v>6359</v>
      </c>
      <c r="D340" s="57" t="s">
        <v>49</v>
      </c>
      <c r="E340" s="58">
        <v>5</v>
      </c>
      <c r="F340" s="58">
        <v>31723</v>
      </c>
      <c r="I340" s="57" t="s">
        <v>63</v>
      </c>
      <c r="J340" s="57" t="s">
        <v>61</v>
      </c>
      <c r="K340" s="57">
        <v>6599</v>
      </c>
      <c r="L340" s="57" t="s">
        <v>62</v>
      </c>
      <c r="M340" s="58">
        <v>1</v>
      </c>
      <c r="N340" s="58">
        <v>6585</v>
      </c>
    </row>
    <row r="341" spans="1:14" x14ac:dyDescent="0.2">
      <c r="A341" s="57" t="s">
        <v>63</v>
      </c>
      <c r="B341" s="57" t="s">
        <v>61</v>
      </c>
      <c r="C341" s="58">
        <v>6379</v>
      </c>
      <c r="D341" s="57" t="s">
        <v>49</v>
      </c>
      <c r="E341" s="58">
        <v>10</v>
      </c>
      <c r="F341" s="58">
        <v>63674</v>
      </c>
      <c r="I341" s="57" t="s">
        <v>63</v>
      </c>
      <c r="J341" s="57" t="s">
        <v>61</v>
      </c>
      <c r="K341" s="57">
        <v>6619</v>
      </c>
      <c r="L341" s="57" t="s">
        <v>62</v>
      </c>
      <c r="M341" s="58">
        <v>4</v>
      </c>
      <c r="N341" s="58">
        <v>26414</v>
      </c>
    </row>
    <row r="342" spans="1:14" x14ac:dyDescent="0.2">
      <c r="A342" s="57" t="s">
        <v>63</v>
      </c>
      <c r="B342" s="57" t="s">
        <v>61</v>
      </c>
      <c r="C342" s="58">
        <v>6399</v>
      </c>
      <c r="D342" s="57" t="s">
        <v>49</v>
      </c>
      <c r="E342" s="58">
        <v>5</v>
      </c>
      <c r="F342" s="58">
        <v>31955</v>
      </c>
      <c r="I342" s="57" t="s">
        <v>63</v>
      </c>
      <c r="J342" s="57" t="s">
        <v>61</v>
      </c>
      <c r="K342" s="57">
        <v>6639</v>
      </c>
      <c r="L342" s="57" t="s">
        <v>62</v>
      </c>
      <c r="M342" s="58">
        <v>1</v>
      </c>
      <c r="N342" s="58">
        <v>6628</v>
      </c>
    </row>
    <row r="343" spans="1:14" x14ac:dyDescent="0.2">
      <c r="A343" s="57" t="s">
        <v>63</v>
      </c>
      <c r="B343" s="57" t="s">
        <v>61</v>
      </c>
      <c r="C343" s="58">
        <v>6419</v>
      </c>
      <c r="D343" s="57" t="s">
        <v>49</v>
      </c>
      <c r="E343" s="58">
        <v>4</v>
      </c>
      <c r="F343" s="58">
        <v>25620</v>
      </c>
      <c r="I343" s="57" t="s">
        <v>63</v>
      </c>
      <c r="J343" s="57" t="s">
        <v>61</v>
      </c>
      <c r="K343" s="57">
        <v>6679</v>
      </c>
      <c r="L343" s="57" t="s">
        <v>62</v>
      </c>
      <c r="M343" s="58">
        <v>1</v>
      </c>
      <c r="N343" s="58">
        <v>6662</v>
      </c>
    </row>
    <row r="344" spans="1:14" x14ac:dyDescent="0.2">
      <c r="A344" s="57" t="s">
        <v>63</v>
      </c>
      <c r="B344" s="57" t="s">
        <v>61</v>
      </c>
      <c r="C344" s="58">
        <v>6439</v>
      </c>
      <c r="D344" s="57" t="s">
        <v>49</v>
      </c>
      <c r="E344" s="58">
        <v>4</v>
      </c>
      <c r="F344" s="58">
        <v>25726</v>
      </c>
      <c r="I344" s="57" t="s">
        <v>63</v>
      </c>
      <c r="J344" s="57" t="s">
        <v>61</v>
      </c>
      <c r="K344" s="57">
        <v>6699</v>
      </c>
      <c r="L344" s="57" t="s">
        <v>62</v>
      </c>
      <c r="M344" s="58">
        <v>2</v>
      </c>
      <c r="N344" s="58">
        <v>13376</v>
      </c>
    </row>
    <row r="345" spans="1:14" x14ac:dyDescent="0.2">
      <c r="A345" s="57" t="s">
        <v>63</v>
      </c>
      <c r="B345" s="57" t="s">
        <v>61</v>
      </c>
      <c r="C345" s="58">
        <v>6459</v>
      </c>
      <c r="D345" s="57" t="s">
        <v>49</v>
      </c>
      <c r="E345" s="58">
        <v>2</v>
      </c>
      <c r="F345" s="58">
        <v>12892</v>
      </c>
      <c r="I345" s="57" t="s">
        <v>63</v>
      </c>
      <c r="J345" s="57" t="s">
        <v>61</v>
      </c>
      <c r="K345" s="57">
        <v>6739</v>
      </c>
      <c r="L345" s="57" t="s">
        <v>62</v>
      </c>
      <c r="M345" s="58">
        <v>3</v>
      </c>
      <c r="N345" s="58">
        <v>20193</v>
      </c>
    </row>
    <row r="346" spans="1:14" x14ac:dyDescent="0.2">
      <c r="A346" s="57" t="s">
        <v>63</v>
      </c>
      <c r="B346" s="57" t="s">
        <v>61</v>
      </c>
      <c r="C346" s="58">
        <v>6479</v>
      </c>
      <c r="D346" s="57" t="s">
        <v>49</v>
      </c>
      <c r="E346" s="58">
        <v>8</v>
      </c>
      <c r="F346" s="58">
        <v>51761</v>
      </c>
      <c r="I346" s="57" t="s">
        <v>63</v>
      </c>
      <c r="J346" s="57" t="s">
        <v>61</v>
      </c>
      <c r="K346" s="57">
        <v>6779</v>
      </c>
      <c r="L346" s="57" t="s">
        <v>62</v>
      </c>
      <c r="M346" s="58">
        <v>1</v>
      </c>
      <c r="N346" s="58">
        <v>6763</v>
      </c>
    </row>
    <row r="347" spans="1:14" x14ac:dyDescent="0.2">
      <c r="A347" s="57" t="s">
        <v>63</v>
      </c>
      <c r="B347" s="57" t="s">
        <v>61</v>
      </c>
      <c r="C347" s="58">
        <v>6499</v>
      </c>
      <c r="D347" s="57" t="s">
        <v>49</v>
      </c>
      <c r="E347" s="58">
        <v>7</v>
      </c>
      <c r="F347" s="58">
        <v>45417</v>
      </c>
      <c r="I347" s="57" t="s">
        <v>63</v>
      </c>
      <c r="J347" s="57" t="s">
        <v>61</v>
      </c>
      <c r="K347" s="57">
        <v>6799</v>
      </c>
      <c r="L347" s="57" t="s">
        <v>62</v>
      </c>
      <c r="M347" s="58">
        <v>3</v>
      </c>
      <c r="N347" s="58">
        <v>20361</v>
      </c>
    </row>
    <row r="348" spans="1:14" x14ac:dyDescent="0.2">
      <c r="A348" s="57" t="s">
        <v>63</v>
      </c>
      <c r="B348" s="57" t="s">
        <v>61</v>
      </c>
      <c r="C348" s="58">
        <v>6519</v>
      </c>
      <c r="D348" s="57" t="s">
        <v>49</v>
      </c>
      <c r="E348" s="58">
        <v>6</v>
      </c>
      <c r="F348" s="58">
        <v>39073</v>
      </c>
      <c r="I348" s="57" t="s">
        <v>63</v>
      </c>
      <c r="J348" s="57" t="s">
        <v>61</v>
      </c>
      <c r="K348" s="57">
        <v>6839</v>
      </c>
      <c r="L348" s="57" t="s">
        <v>62</v>
      </c>
      <c r="M348" s="58">
        <v>1</v>
      </c>
      <c r="N348" s="58">
        <v>6830</v>
      </c>
    </row>
    <row r="349" spans="1:14" x14ac:dyDescent="0.2">
      <c r="A349" s="57" t="s">
        <v>63</v>
      </c>
      <c r="B349" s="57" t="s">
        <v>61</v>
      </c>
      <c r="C349" s="58">
        <v>6539</v>
      </c>
      <c r="D349" s="57" t="s">
        <v>49</v>
      </c>
      <c r="E349" s="58">
        <v>4</v>
      </c>
      <c r="F349" s="58">
        <v>26124</v>
      </c>
      <c r="I349" s="57" t="s">
        <v>63</v>
      </c>
      <c r="J349" s="57" t="s">
        <v>61</v>
      </c>
      <c r="K349" s="57">
        <v>6859</v>
      </c>
      <c r="L349" s="57" t="s">
        <v>62</v>
      </c>
      <c r="M349" s="58">
        <v>2</v>
      </c>
      <c r="N349" s="58">
        <v>13697</v>
      </c>
    </row>
    <row r="350" spans="1:14" x14ac:dyDescent="0.2">
      <c r="A350" s="57" t="s">
        <v>63</v>
      </c>
      <c r="B350" s="57" t="s">
        <v>61</v>
      </c>
      <c r="C350" s="58">
        <v>6559</v>
      </c>
      <c r="D350" s="57" t="s">
        <v>49</v>
      </c>
      <c r="E350" s="58">
        <v>3</v>
      </c>
      <c r="F350" s="58">
        <v>19638</v>
      </c>
      <c r="I350" s="57" t="s">
        <v>63</v>
      </c>
      <c r="J350" s="57" t="s">
        <v>61</v>
      </c>
      <c r="K350" s="57">
        <v>6879</v>
      </c>
      <c r="L350" s="57" t="s">
        <v>62</v>
      </c>
      <c r="M350" s="58">
        <v>2</v>
      </c>
      <c r="N350" s="58">
        <v>13753</v>
      </c>
    </row>
    <row r="351" spans="1:14" x14ac:dyDescent="0.2">
      <c r="A351" s="57" t="s">
        <v>63</v>
      </c>
      <c r="B351" s="57" t="s">
        <v>61</v>
      </c>
      <c r="C351" s="58">
        <v>6579</v>
      </c>
      <c r="D351" s="57" t="s">
        <v>49</v>
      </c>
      <c r="E351" s="58">
        <v>6</v>
      </c>
      <c r="F351" s="58">
        <v>39417</v>
      </c>
      <c r="I351" s="57" t="s">
        <v>63</v>
      </c>
      <c r="J351" s="57" t="s">
        <v>61</v>
      </c>
      <c r="K351" s="57">
        <v>6899</v>
      </c>
      <c r="L351" s="57" t="s">
        <v>62</v>
      </c>
      <c r="M351" s="58">
        <v>2</v>
      </c>
      <c r="N351" s="58">
        <v>13792</v>
      </c>
    </row>
    <row r="352" spans="1:14" x14ac:dyDescent="0.2">
      <c r="A352" s="57" t="s">
        <v>63</v>
      </c>
      <c r="B352" s="57" t="s">
        <v>61</v>
      </c>
      <c r="C352" s="58">
        <v>6599</v>
      </c>
      <c r="D352" s="57" t="s">
        <v>49</v>
      </c>
      <c r="E352" s="58">
        <v>7</v>
      </c>
      <c r="F352" s="58">
        <v>46144</v>
      </c>
      <c r="I352" s="57" t="s">
        <v>63</v>
      </c>
      <c r="J352" s="57" t="s">
        <v>61</v>
      </c>
      <c r="K352" s="57">
        <v>6939</v>
      </c>
      <c r="L352" s="57" t="s">
        <v>62</v>
      </c>
      <c r="M352" s="58">
        <v>3</v>
      </c>
      <c r="N352" s="58">
        <v>20802</v>
      </c>
    </row>
    <row r="353" spans="1:14" x14ac:dyDescent="0.2">
      <c r="A353" s="57" t="s">
        <v>63</v>
      </c>
      <c r="B353" s="57" t="s">
        <v>61</v>
      </c>
      <c r="C353" s="58">
        <v>6619</v>
      </c>
      <c r="D353" s="57" t="s">
        <v>49</v>
      </c>
      <c r="E353" s="58">
        <v>1</v>
      </c>
      <c r="F353" s="58">
        <v>6613</v>
      </c>
      <c r="I353" s="57" t="s">
        <v>63</v>
      </c>
      <c r="J353" s="57" t="s">
        <v>61</v>
      </c>
      <c r="K353" s="57">
        <v>6979</v>
      </c>
      <c r="L353" s="57" t="s">
        <v>62</v>
      </c>
      <c r="M353" s="58">
        <v>2</v>
      </c>
      <c r="N353" s="58">
        <v>13954</v>
      </c>
    </row>
    <row r="354" spans="1:14" x14ac:dyDescent="0.2">
      <c r="A354" s="57" t="s">
        <v>63</v>
      </c>
      <c r="B354" s="57" t="s">
        <v>61</v>
      </c>
      <c r="C354" s="58">
        <v>6639</v>
      </c>
      <c r="D354" s="57" t="s">
        <v>49</v>
      </c>
      <c r="E354" s="58">
        <v>4</v>
      </c>
      <c r="F354" s="58">
        <v>26517</v>
      </c>
      <c r="I354" s="57" t="s">
        <v>63</v>
      </c>
      <c r="J354" s="57" t="s">
        <v>61</v>
      </c>
      <c r="K354" s="57">
        <v>6999</v>
      </c>
      <c r="L354" s="57" t="s">
        <v>62</v>
      </c>
      <c r="M354" s="58">
        <v>3</v>
      </c>
      <c r="N354" s="58">
        <v>20986</v>
      </c>
    </row>
    <row r="355" spans="1:14" x14ac:dyDescent="0.2">
      <c r="A355" s="57" t="s">
        <v>63</v>
      </c>
      <c r="B355" s="57" t="s">
        <v>61</v>
      </c>
      <c r="C355" s="58">
        <v>6659</v>
      </c>
      <c r="D355" s="57" t="s">
        <v>49</v>
      </c>
      <c r="E355" s="58">
        <v>5</v>
      </c>
      <c r="F355" s="58">
        <v>33257</v>
      </c>
      <c r="I355" s="57" t="s">
        <v>63</v>
      </c>
      <c r="J355" s="57" t="s">
        <v>61</v>
      </c>
      <c r="K355" s="57">
        <v>7019</v>
      </c>
      <c r="L355" s="57" t="s">
        <v>62</v>
      </c>
      <c r="M355" s="58">
        <v>1</v>
      </c>
      <c r="N355" s="58">
        <v>7004</v>
      </c>
    </row>
    <row r="356" spans="1:14" x14ac:dyDescent="0.2">
      <c r="A356" s="57" t="s">
        <v>63</v>
      </c>
      <c r="B356" s="57" t="s">
        <v>61</v>
      </c>
      <c r="C356" s="58">
        <v>6679</v>
      </c>
      <c r="D356" s="57" t="s">
        <v>49</v>
      </c>
      <c r="E356" s="58">
        <v>7</v>
      </c>
      <c r="F356" s="58">
        <v>46698</v>
      </c>
      <c r="I356" s="57" t="s">
        <v>63</v>
      </c>
      <c r="J356" s="57" t="s">
        <v>61</v>
      </c>
      <c r="K356" s="57">
        <v>7039</v>
      </c>
      <c r="L356" s="57" t="s">
        <v>62</v>
      </c>
      <c r="M356" s="58">
        <v>2</v>
      </c>
      <c r="N356" s="58">
        <v>14057</v>
      </c>
    </row>
    <row r="357" spans="1:14" x14ac:dyDescent="0.2">
      <c r="A357" s="57" t="s">
        <v>63</v>
      </c>
      <c r="B357" s="57" t="s">
        <v>61</v>
      </c>
      <c r="C357" s="58">
        <v>6699</v>
      </c>
      <c r="D357" s="57" t="s">
        <v>49</v>
      </c>
      <c r="E357" s="58">
        <v>7</v>
      </c>
      <c r="F357" s="58">
        <v>46812</v>
      </c>
      <c r="I357" s="57" t="s">
        <v>63</v>
      </c>
      <c r="J357" s="57" t="s">
        <v>61</v>
      </c>
      <c r="K357" s="57">
        <v>7059</v>
      </c>
      <c r="L357" s="57" t="s">
        <v>62</v>
      </c>
      <c r="M357" s="58">
        <v>3</v>
      </c>
      <c r="N357" s="58">
        <v>21168</v>
      </c>
    </row>
    <row r="358" spans="1:14" x14ac:dyDescent="0.2">
      <c r="A358" s="57" t="s">
        <v>63</v>
      </c>
      <c r="B358" s="57" t="s">
        <v>61</v>
      </c>
      <c r="C358" s="58">
        <v>6719</v>
      </c>
      <c r="D358" s="57" t="s">
        <v>49</v>
      </c>
      <c r="E358" s="58">
        <v>5</v>
      </c>
      <c r="F358" s="58">
        <v>33537</v>
      </c>
      <c r="I358" s="57" t="s">
        <v>63</v>
      </c>
      <c r="J358" s="57" t="s">
        <v>61</v>
      </c>
      <c r="K358" s="57">
        <v>7079</v>
      </c>
      <c r="L358" s="57" t="s">
        <v>62</v>
      </c>
      <c r="M358" s="58">
        <v>2</v>
      </c>
      <c r="N358" s="58">
        <v>14144</v>
      </c>
    </row>
    <row r="359" spans="1:14" x14ac:dyDescent="0.2">
      <c r="A359" s="57" t="s">
        <v>63</v>
      </c>
      <c r="B359" s="57" t="s">
        <v>61</v>
      </c>
      <c r="C359" s="58">
        <v>6739</v>
      </c>
      <c r="D359" s="57" t="s">
        <v>49</v>
      </c>
      <c r="E359" s="58">
        <v>9</v>
      </c>
      <c r="F359" s="58">
        <v>60563</v>
      </c>
      <c r="I359" s="57" t="s">
        <v>63</v>
      </c>
      <c r="J359" s="57" t="s">
        <v>61</v>
      </c>
      <c r="K359" s="57">
        <v>7099</v>
      </c>
      <c r="L359" s="57" t="s">
        <v>62</v>
      </c>
      <c r="M359" s="58">
        <v>2</v>
      </c>
      <c r="N359" s="58">
        <v>14180</v>
      </c>
    </row>
    <row r="360" spans="1:14" x14ac:dyDescent="0.2">
      <c r="A360" s="57" t="s">
        <v>63</v>
      </c>
      <c r="B360" s="57" t="s">
        <v>61</v>
      </c>
      <c r="C360" s="58">
        <v>6759</v>
      </c>
      <c r="D360" s="57" t="s">
        <v>49</v>
      </c>
      <c r="E360" s="58">
        <v>7</v>
      </c>
      <c r="F360" s="58">
        <v>47247</v>
      </c>
      <c r="I360" s="57" t="s">
        <v>63</v>
      </c>
      <c r="J360" s="57" t="s">
        <v>61</v>
      </c>
      <c r="K360" s="57">
        <v>7119</v>
      </c>
      <c r="L360" s="57" t="s">
        <v>62</v>
      </c>
      <c r="M360" s="58">
        <v>2</v>
      </c>
      <c r="N360" s="58">
        <v>14217</v>
      </c>
    </row>
    <row r="361" spans="1:14" x14ac:dyDescent="0.2">
      <c r="A361" s="57" t="s">
        <v>63</v>
      </c>
      <c r="B361" s="57" t="s">
        <v>61</v>
      </c>
      <c r="C361" s="58">
        <v>6779</v>
      </c>
      <c r="D361" s="57" t="s">
        <v>49</v>
      </c>
      <c r="E361" s="58">
        <v>8</v>
      </c>
      <c r="F361" s="58">
        <v>54121</v>
      </c>
      <c r="I361" s="57" t="s">
        <v>63</v>
      </c>
      <c r="J361" s="57" t="s">
        <v>61</v>
      </c>
      <c r="K361" s="57">
        <v>7179</v>
      </c>
      <c r="L361" s="57" t="s">
        <v>62</v>
      </c>
      <c r="M361" s="58">
        <v>3</v>
      </c>
      <c r="N361" s="58">
        <v>21506</v>
      </c>
    </row>
    <row r="362" spans="1:14" x14ac:dyDescent="0.2">
      <c r="A362" s="57" t="s">
        <v>63</v>
      </c>
      <c r="B362" s="57" t="s">
        <v>61</v>
      </c>
      <c r="C362" s="58">
        <v>6799</v>
      </c>
      <c r="D362" s="57" t="s">
        <v>49</v>
      </c>
      <c r="E362" s="58">
        <v>9</v>
      </c>
      <c r="F362" s="58">
        <v>61121</v>
      </c>
      <c r="I362" s="57" t="s">
        <v>63</v>
      </c>
      <c r="J362" s="57" t="s">
        <v>61</v>
      </c>
      <c r="K362" s="57">
        <v>7219</v>
      </c>
      <c r="L362" s="57" t="s">
        <v>62</v>
      </c>
      <c r="M362" s="58">
        <v>1</v>
      </c>
      <c r="N362" s="58">
        <v>7204</v>
      </c>
    </row>
    <row r="363" spans="1:14" x14ac:dyDescent="0.2">
      <c r="A363" s="57" t="s">
        <v>63</v>
      </c>
      <c r="B363" s="57" t="s">
        <v>61</v>
      </c>
      <c r="C363" s="58">
        <v>6819</v>
      </c>
      <c r="D363" s="57" t="s">
        <v>49</v>
      </c>
      <c r="E363" s="58">
        <v>2</v>
      </c>
      <c r="F363" s="58">
        <v>13628</v>
      </c>
      <c r="I363" s="57" t="s">
        <v>63</v>
      </c>
      <c r="J363" s="57" t="s">
        <v>61</v>
      </c>
      <c r="K363" s="57">
        <v>7239</v>
      </c>
      <c r="L363" s="57" t="s">
        <v>62</v>
      </c>
      <c r="M363" s="58">
        <v>3</v>
      </c>
      <c r="N363" s="58">
        <v>21689</v>
      </c>
    </row>
    <row r="364" spans="1:14" x14ac:dyDescent="0.2">
      <c r="A364" s="57" t="s">
        <v>63</v>
      </c>
      <c r="B364" s="57" t="s">
        <v>61</v>
      </c>
      <c r="C364" s="58">
        <v>6839</v>
      </c>
      <c r="D364" s="57" t="s">
        <v>49</v>
      </c>
      <c r="E364" s="58">
        <v>2</v>
      </c>
      <c r="F364" s="58">
        <v>13657</v>
      </c>
      <c r="I364" s="57" t="s">
        <v>63</v>
      </c>
      <c r="J364" s="57" t="s">
        <v>61</v>
      </c>
      <c r="K364" s="57">
        <v>7259</v>
      </c>
      <c r="L364" s="57" t="s">
        <v>62</v>
      </c>
      <c r="M364" s="58">
        <v>2</v>
      </c>
      <c r="N364" s="58">
        <v>14488</v>
      </c>
    </row>
    <row r="365" spans="1:14" x14ac:dyDescent="0.2">
      <c r="A365" s="57" t="s">
        <v>63</v>
      </c>
      <c r="B365" s="57" t="s">
        <v>61</v>
      </c>
      <c r="C365" s="58">
        <v>6859</v>
      </c>
      <c r="D365" s="57" t="s">
        <v>49</v>
      </c>
      <c r="E365" s="58">
        <v>6</v>
      </c>
      <c r="F365" s="58">
        <v>41081</v>
      </c>
      <c r="I365" s="57" t="s">
        <v>63</v>
      </c>
      <c r="J365" s="57" t="s">
        <v>61</v>
      </c>
      <c r="K365" s="57">
        <v>7279</v>
      </c>
      <c r="L365" s="57" t="s">
        <v>62</v>
      </c>
      <c r="M365" s="58">
        <v>1</v>
      </c>
      <c r="N365" s="58">
        <v>7278</v>
      </c>
    </row>
    <row r="366" spans="1:14" x14ac:dyDescent="0.2">
      <c r="A366" s="57" t="s">
        <v>63</v>
      </c>
      <c r="B366" s="57" t="s">
        <v>61</v>
      </c>
      <c r="C366" s="58">
        <v>6879</v>
      </c>
      <c r="D366" s="57" t="s">
        <v>49</v>
      </c>
      <c r="E366" s="58">
        <v>8</v>
      </c>
      <c r="F366" s="58">
        <v>54960</v>
      </c>
      <c r="I366" s="57" t="s">
        <v>63</v>
      </c>
      <c r="J366" s="57" t="s">
        <v>61</v>
      </c>
      <c r="K366" s="57">
        <v>7299</v>
      </c>
      <c r="L366" s="57" t="s">
        <v>62</v>
      </c>
      <c r="M366" s="58">
        <v>2</v>
      </c>
      <c r="N366" s="58">
        <v>14570</v>
      </c>
    </row>
    <row r="367" spans="1:14" x14ac:dyDescent="0.2">
      <c r="A367" s="57" t="s">
        <v>63</v>
      </c>
      <c r="B367" s="57" t="s">
        <v>61</v>
      </c>
      <c r="C367" s="58">
        <v>6899</v>
      </c>
      <c r="D367" s="57" t="s">
        <v>49</v>
      </c>
      <c r="E367" s="58">
        <v>3</v>
      </c>
      <c r="F367" s="58">
        <v>20660</v>
      </c>
      <c r="I367" s="57" t="s">
        <v>63</v>
      </c>
      <c r="J367" s="57" t="s">
        <v>61</v>
      </c>
      <c r="K367" s="57">
        <v>7319</v>
      </c>
      <c r="L367" s="57" t="s">
        <v>62</v>
      </c>
      <c r="M367" s="58">
        <v>1</v>
      </c>
      <c r="N367" s="58">
        <v>7305</v>
      </c>
    </row>
    <row r="368" spans="1:14" x14ac:dyDescent="0.2">
      <c r="A368" s="57" t="s">
        <v>63</v>
      </c>
      <c r="B368" s="57" t="s">
        <v>61</v>
      </c>
      <c r="C368" s="58">
        <v>6919</v>
      </c>
      <c r="D368" s="57" t="s">
        <v>49</v>
      </c>
      <c r="E368" s="58">
        <v>8</v>
      </c>
      <c r="F368" s="58">
        <v>55263</v>
      </c>
      <c r="I368" s="57" t="s">
        <v>63</v>
      </c>
      <c r="J368" s="57" t="s">
        <v>61</v>
      </c>
      <c r="K368" s="57">
        <v>7439</v>
      </c>
      <c r="L368" s="57" t="s">
        <v>62</v>
      </c>
      <c r="M368" s="58">
        <v>1</v>
      </c>
      <c r="N368" s="58">
        <v>7429</v>
      </c>
    </row>
    <row r="369" spans="1:14" x14ac:dyDescent="0.2">
      <c r="A369" s="57" t="s">
        <v>63</v>
      </c>
      <c r="B369" s="57" t="s">
        <v>61</v>
      </c>
      <c r="C369" s="58">
        <v>6939</v>
      </c>
      <c r="D369" s="57" t="s">
        <v>49</v>
      </c>
      <c r="E369" s="58">
        <v>5</v>
      </c>
      <c r="F369" s="58">
        <v>34640</v>
      </c>
      <c r="I369" s="57" t="s">
        <v>63</v>
      </c>
      <c r="J369" s="57" t="s">
        <v>61</v>
      </c>
      <c r="K369" s="57">
        <v>7459</v>
      </c>
      <c r="L369" s="57" t="s">
        <v>62</v>
      </c>
      <c r="M369" s="58">
        <v>1</v>
      </c>
      <c r="N369" s="58">
        <v>7455</v>
      </c>
    </row>
    <row r="370" spans="1:14" x14ac:dyDescent="0.2">
      <c r="A370" s="57" t="s">
        <v>63</v>
      </c>
      <c r="B370" s="57" t="s">
        <v>61</v>
      </c>
      <c r="C370" s="58">
        <v>6959</v>
      </c>
      <c r="D370" s="57" t="s">
        <v>49</v>
      </c>
      <c r="E370" s="58">
        <v>3</v>
      </c>
      <c r="F370" s="58">
        <v>20846</v>
      </c>
      <c r="I370" s="57" t="s">
        <v>63</v>
      </c>
      <c r="J370" s="57" t="s">
        <v>61</v>
      </c>
      <c r="K370" s="57">
        <v>7479</v>
      </c>
      <c r="L370" s="57" t="s">
        <v>62</v>
      </c>
      <c r="M370" s="58">
        <v>1</v>
      </c>
      <c r="N370" s="58">
        <v>7468</v>
      </c>
    </row>
    <row r="371" spans="1:14" x14ac:dyDescent="0.2">
      <c r="A371" s="57" t="s">
        <v>63</v>
      </c>
      <c r="B371" s="57" t="s">
        <v>61</v>
      </c>
      <c r="C371" s="58">
        <v>6979</v>
      </c>
      <c r="D371" s="57" t="s">
        <v>49</v>
      </c>
      <c r="E371" s="58">
        <v>2</v>
      </c>
      <c r="F371" s="58">
        <v>13937</v>
      </c>
      <c r="I371" s="57" t="s">
        <v>63</v>
      </c>
      <c r="J371" s="57" t="s">
        <v>61</v>
      </c>
      <c r="K371" s="57">
        <v>7499</v>
      </c>
      <c r="L371" s="57" t="s">
        <v>62</v>
      </c>
      <c r="M371" s="58">
        <v>1</v>
      </c>
      <c r="N371" s="58">
        <v>7486</v>
      </c>
    </row>
    <row r="372" spans="1:14" x14ac:dyDescent="0.2">
      <c r="A372" s="57" t="s">
        <v>63</v>
      </c>
      <c r="B372" s="57" t="s">
        <v>61</v>
      </c>
      <c r="C372" s="58">
        <v>6999</v>
      </c>
      <c r="D372" s="57" t="s">
        <v>49</v>
      </c>
      <c r="E372" s="58">
        <v>5</v>
      </c>
      <c r="F372" s="58">
        <v>34944</v>
      </c>
      <c r="I372" s="57" t="s">
        <v>63</v>
      </c>
      <c r="J372" s="57" t="s">
        <v>61</v>
      </c>
      <c r="K372" s="57">
        <v>7519</v>
      </c>
      <c r="L372" s="57" t="s">
        <v>62</v>
      </c>
      <c r="M372" s="58">
        <v>1</v>
      </c>
      <c r="N372" s="58">
        <v>7513</v>
      </c>
    </row>
    <row r="373" spans="1:14" x14ac:dyDescent="0.2">
      <c r="A373" s="57" t="s">
        <v>63</v>
      </c>
      <c r="B373" s="57" t="s">
        <v>61</v>
      </c>
      <c r="C373" s="58">
        <v>7019</v>
      </c>
      <c r="D373" s="57" t="s">
        <v>49</v>
      </c>
      <c r="E373" s="58">
        <v>8</v>
      </c>
      <c r="F373" s="58">
        <v>56089</v>
      </c>
      <c r="I373" s="57" t="s">
        <v>63</v>
      </c>
      <c r="J373" s="57" t="s">
        <v>61</v>
      </c>
      <c r="K373" s="57">
        <v>7539</v>
      </c>
      <c r="L373" s="57" t="s">
        <v>62</v>
      </c>
      <c r="M373" s="58">
        <v>2</v>
      </c>
      <c r="N373" s="58">
        <v>15056</v>
      </c>
    </row>
    <row r="374" spans="1:14" x14ac:dyDescent="0.2">
      <c r="A374" s="57" t="s">
        <v>63</v>
      </c>
      <c r="B374" s="57" t="s">
        <v>61</v>
      </c>
      <c r="C374" s="58">
        <v>7039</v>
      </c>
      <c r="D374" s="57" t="s">
        <v>49</v>
      </c>
      <c r="E374" s="58">
        <v>9</v>
      </c>
      <c r="F374" s="58">
        <v>63243</v>
      </c>
      <c r="I374" s="57" t="s">
        <v>63</v>
      </c>
      <c r="J374" s="57" t="s">
        <v>61</v>
      </c>
      <c r="K374" s="57">
        <v>7559</v>
      </c>
      <c r="L374" s="57" t="s">
        <v>62</v>
      </c>
      <c r="M374" s="58">
        <v>1</v>
      </c>
      <c r="N374" s="58">
        <v>7557</v>
      </c>
    </row>
    <row r="375" spans="1:14" x14ac:dyDescent="0.2">
      <c r="A375" s="57" t="s">
        <v>63</v>
      </c>
      <c r="B375" s="57" t="s">
        <v>61</v>
      </c>
      <c r="C375" s="58">
        <v>7059</v>
      </c>
      <c r="D375" s="57" t="s">
        <v>49</v>
      </c>
      <c r="E375" s="58">
        <v>5</v>
      </c>
      <c r="F375" s="58">
        <v>35269</v>
      </c>
      <c r="I375" s="57" t="s">
        <v>63</v>
      </c>
      <c r="J375" s="57" t="s">
        <v>61</v>
      </c>
      <c r="K375" s="57">
        <v>7579</v>
      </c>
      <c r="L375" s="57" t="s">
        <v>62</v>
      </c>
      <c r="M375" s="58">
        <v>1</v>
      </c>
      <c r="N375" s="58">
        <v>7563</v>
      </c>
    </row>
    <row r="376" spans="1:14" x14ac:dyDescent="0.2">
      <c r="A376" s="57" t="s">
        <v>63</v>
      </c>
      <c r="B376" s="57" t="s">
        <v>61</v>
      </c>
      <c r="C376" s="58">
        <v>7079</v>
      </c>
      <c r="D376" s="57" t="s">
        <v>49</v>
      </c>
      <c r="E376" s="58">
        <v>7</v>
      </c>
      <c r="F376" s="58">
        <v>49504</v>
      </c>
      <c r="I376" s="57" t="s">
        <v>63</v>
      </c>
      <c r="J376" s="57" t="s">
        <v>61</v>
      </c>
      <c r="K376" s="57">
        <v>7599</v>
      </c>
      <c r="L376" s="57" t="s">
        <v>62</v>
      </c>
      <c r="M376" s="58">
        <v>1</v>
      </c>
      <c r="N376" s="58">
        <v>7599</v>
      </c>
    </row>
    <row r="377" spans="1:14" x14ac:dyDescent="0.2">
      <c r="A377" s="57" t="s">
        <v>63</v>
      </c>
      <c r="B377" s="57" t="s">
        <v>61</v>
      </c>
      <c r="C377" s="58">
        <v>7099</v>
      </c>
      <c r="D377" s="57" t="s">
        <v>49</v>
      </c>
      <c r="E377" s="58">
        <v>4</v>
      </c>
      <c r="F377" s="58">
        <v>28343</v>
      </c>
      <c r="I377" s="57" t="s">
        <v>63</v>
      </c>
      <c r="J377" s="57" t="s">
        <v>61</v>
      </c>
      <c r="K377" s="57">
        <v>7619</v>
      </c>
      <c r="L377" s="57" t="s">
        <v>62</v>
      </c>
      <c r="M377" s="58">
        <v>3</v>
      </c>
      <c r="N377" s="58">
        <v>22821</v>
      </c>
    </row>
    <row r="378" spans="1:14" x14ac:dyDescent="0.2">
      <c r="A378" s="57" t="s">
        <v>63</v>
      </c>
      <c r="B378" s="57" t="s">
        <v>61</v>
      </c>
      <c r="C378" s="58">
        <v>7119</v>
      </c>
      <c r="D378" s="57" t="s">
        <v>49</v>
      </c>
      <c r="E378" s="58">
        <v>3</v>
      </c>
      <c r="F378" s="58">
        <v>21325</v>
      </c>
      <c r="I378" s="57" t="s">
        <v>63</v>
      </c>
      <c r="J378" s="57" t="s">
        <v>61</v>
      </c>
      <c r="K378" s="57">
        <v>7639</v>
      </c>
      <c r="L378" s="57" t="s">
        <v>62</v>
      </c>
      <c r="M378" s="58">
        <v>3</v>
      </c>
      <c r="N378" s="58">
        <v>22896</v>
      </c>
    </row>
    <row r="379" spans="1:14" x14ac:dyDescent="0.2">
      <c r="A379" s="57" t="s">
        <v>63</v>
      </c>
      <c r="B379" s="57" t="s">
        <v>61</v>
      </c>
      <c r="C379" s="58">
        <v>7139</v>
      </c>
      <c r="D379" s="57" t="s">
        <v>49</v>
      </c>
      <c r="E379" s="58">
        <v>3</v>
      </c>
      <c r="F379" s="58">
        <v>21389</v>
      </c>
      <c r="I379" s="57" t="s">
        <v>63</v>
      </c>
      <c r="J379" s="57" t="s">
        <v>61</v>
      </c>
      <c r="K379" s="57">
        <v>7659</v>
      </c>
      <c r="L379" s="57" t="s">
        <v>62</v>
      </c>
      <c r="M379" s="58">
        <v>1</v>
      </c>
      <c r="N379" s="58">
        <v>7656</v>
      </c>
    </row>
    <row r="380" spans="1:14" x14ac:dyDescent="0.2">
      <c r="A380" s="57" t="s">
        <v>63</v>
      </c>
      <c r="B380" s="57" t="s">
        <v>61</v>
      </c>
      <c r="C380" s="58">
        <v>7159</v>
      </c>
      <c r="D380" s="57" t="s">
        <v>49</v>
      </c>
      <c r="E380" s="58">
        <v>6</v>
      </c>
      <c r="F380" s="58">
        <v>42872</v>
      </c>
      <c r="I380" s="57" t="s">
        <v>63</v>
      </c>
      <c r="J380" s="57" t="s">
        <v>61</v>
      </c>
      <c r="K380" s="57">
        <v>7679</v>
      </c>
      <c r="L380" s="57" t="s">
        <v>62</v>
      </c>
      <c r="M380" s="58">
        <v>1</v>
      </c>
      <c r="N380" s="58">
        <v>7670</v>
      </c>
    </row>
    <row r="381" spans="1:14" x14ac:dyDescent="0.2">
      <c r="A381" s="57" t="s">
        <v>63</v>
      </c>
      <c r="B381" s="57" t="s">
        <v>61</v>
      </c>
      <c r="C381" s="58">
        <v>7179</v>
      </c>
      <c r="D381" s="57" t="s">
        <v>49</v>
      </c>
      <c r="E381" s="58">
        <v>7</v>
      </c>
      <c r="F381" s="58">
        <v>50209</v>
      </c>
      <c r="I381" s="57" t="s">
        <v>63</v>
      </c>
      <c r="J381" s="57" t="s">
        <v>61</v>
      </c>
      <c r="K381" s="57">
        <v>7699</v>
      </c>
      <c r="L381" s="57" t="s">
        <v>62</v>
      </c>
      <c r="M381" s="58">
        <v>1</v>
      </c>
      <c r="N381" s="58">
        <v>7697</v>
      </c>
    </row>
    <row r="382" spans="1:14" x14ac:dyDescent="0.2">
      <c r="A382" s="57" t="s">
        <v>63</v>
      </c>
      <c r="B382" s="57" t="s">
        <v>61</v>
      </c>
      <c r="C382" s="58">
        <v>7199</v>
      </c>
      <c r="D382" s="57" t="s">
        <v>49</v>
      </c>
      <c r="E382" s="58">
        <v>4</v>
      </c>
      <c r="F382" s="58">
        <v>28769</v>
      </c>
      <c r="I382" s="57" t="s">
        <v>63</v>
      </c>
      <c r="J382" s="57" t="s">
        <v>61</v>
      </c>
      <c r="K382" s="57">
        <v>7739</v>
      </c>
      <c r="L382" s="57" t="s">
        <v>62</v>
      </c>
      <c r="M382" s="58">
        <v>1</v>
      </c>
      <c r="N382" s="58">
        <v>7727</v>
      </c>
    </row>
    <row r="383" spans="1:14" x14ac:dyDescent="0.2">
      <c r="A383" s="57" t="s">
        <v>63</v>
      </c>
      <c r="B383" s="57" t="s">
        <v>61</v>
      </c>
      <c r="C383" s="58">
        <v>7219</v>
      </c>
      <c r="D383" s="57" t="s">
        <v>49</v>
      </c>
      <c r="E383" s="58">
        <v>7</v>
      </c>
      <c r="F383" s="58">
        <v>50466</v>
      </c>
      <c r="I383" s="57" t="s">
        <v>63</v>
      </c>
      <c r="J383" s="57" t="s">
        <v>61</v>
      </c>
      <c r="K383" s="57">
        <v>7759</v>
      </c>
      <c r="L383" s="57" t="s">
        <v>62</v>
      </c>
      <c r="M383" s="58">
        <v>1</v>
      </c>
      <c r="N383" s="58">
        <v>7750</v>
      </c>
    </row>
    <row r="384" spans="1:14" x14ac:dyDescent="0.2">
      <c r="A384" s="57" t="s">
        <v>63</v>
      </c>
      <c r="B384" s="57" t="s">
        <v>61</v>
      </c>
      <c r="C384" s="58">
        <v>7239</v>
      </c>
      <c r="D384" s="57" t="s">
        <v>49</v>
      </c>
      <c r="E384" s="58">
        <v>4</v>
      </c>
      <c r="F384" s="58">
        <v>28926</v>
      </c>
      <c r="I384" s="57" t="s">
        <v>63</v>
      </c>
      <c r="J384" s="57" t="s">
        <v>61</v>
      </c>
      <c r="K384" s="57">
        <v>7799</v>
      </c>
      <c r="L384" s="57" t="s">
        <v>62</v>
      </c>
      <c r="M384" s="58">
        <v>1</v>
      </c>
      <c r="N384" s="58">
        <v>7786</v>
      </c>
    </row>
    <row r="385" spans="1:14" x14ac:dyDescent="0.2">
      <c r="A385" s="57" t="s">
        <v>63</v>
      </c>
      <c r="B385" s="57" t="s">
        <v>61</v>
      </c>
      <c r="C385" s="58">
        <v>7259</v>
      </c>
      <c r="D385" s="57" t="s">
        <v>49</v>
      </c>
      <c r="E385" s="58">
        <v>4</v>
      </c>
      <c r="F385" s="58">
        <v>29000</v>
      </c>
      <c r="I385" s="57" t="s">
        <v>63</v>
      </c>
      <c r="J385" s="57" t="s">
        <v>61</v>
      </c>
      <c r="K385" s="57">
        <v>7859</v>
      </c>
      <c r="L385" s="57" t="s">
        <v>62</v>
      </c>
      <c r="M385" s="58">
        <v>2</v>
      </c>
      <c r="N385" s="58">
        <v>15693</v>
      </c>
    </row>
    <row r="386" spans="1:14" x14ac:dyDescent="0.2">
      <c r="A386" s="57" t="s">
        <v>63</v>
      </c>
      <c r="B386" s="57" t="s">
        <v>61</v>
      </c>
      <c r="C386" s="58">
        <v>7279</v>
      </c>
      <c r="D386" s="57" t="s">
        <v>49</v>
      </c>
      <c r="E386" s="58">
        <v>5</v>
      </c>
      <c r="F386" s="58">
        <v>36334</v>
      </c>
      <c r="I386" s="57" t="s">
        <v>63</v>
      </c>
      <c r="J386" s="57" t="s">
        <v>61</v>
      </c>
      <c r="K386" s="57">
        <v>7879</v>
      </c>
      <c r="L386" s="57" t="s">
        <v>62</v>
      </c>
      <c r="M386" s="58">
        <v>2</v>
      </c>
      <c r="N386" s="58">
        <v>15741</v>
      </c>
    </row>
    <row r="387" spans="1:14" x14ac:dyDescent="0.2">
      <c r="A387" s="57" t="s">
        <v>63</v>
      </c>
      <c r="B387" s="57" t="s">
        <v>61</v>
      </c>
      <c r="C387" s="58">
        <v>7299</v>
      </c>
      <c r="D387" s="57" t="s">
        <v>49</v>
      </c>
      <c r="E387" s="58">
        <v>2</v>
      </c>
      <c r="F387" s="58">
        <v>14577</v>
      </c>
      <c r="I387" s="57" t="s">
        <v>63</v>
      </c>
      <c r="J387" s="57" t="s">
        <v>61</v>
      </c>
      <c r="K387" s="57">
        <v>7939</v>
      </c>
      <c r="L387" s="57" t="s">
        <v>62</v>
      </c>
      <c r="M387" s="58">
        <v>1</v>
      </c>
      <c r="N387" s="58">
        <v>7924</v>
      </c>
    </row>
    <row r="388" spans="1:14" x14ac:dyDescent="0.2">
      <c r="A388" s="57" t="s">
        <v>63</v>
      </c>
      <c r="B388" s="57" t="s">
        <v>61</v>
      </c>
      <c r="C388" s="58">
        <v>7319</v>
      </c>
      <c r="D388" s="57" t="s">
        <v>49</v>
      </c>
      <c r="E388" s="58">
        <v>4</v>
      </c>
      <c r="F388" s="58">
        <v>29248</v>
      </c>
      <c r="I388" s="57" t="s">
        <v>63</v>
      </c>
      <c r="J388" s="57" t="s">
        <v>61</v>
      </c>
      <c r="K388" s="57">
        <v>7979</v>
      </c>
      <c r="L388" s="57" t="s">
        <v>62</v>
      </c>
      <c r="M388" s="58">
        <v>2</v>
      </c>
      <c r="N388" s="58">
        <v>15950</v>
      </c>
    </row>
    <row r="389" spans="1:14" x14ac:dyDescent="0.2">
      <c r="A389" s="57" t="s">
        <v>63</v>
      </c>
      <c r="B389" s="57" t="s">
        <v>61</v>
      </c>
      <c r="C389" s="58">
        <v>7339</v>
      </c>
      <c r="D389" s="57" t="s">
        <v>49</v>
      </c>
      <c r="E389" s="58">
        <v>5</v>
      </c>
      <c r="F389" s="58">
        <v>36662</v>
      </c>
      <c r="I389" s="57" t="s">
        <v>63</v>
      </c>
      <c r="J389" s="57" t="s">
        <v>61</v>
      </c>
      <c r="K389" s="57">
        <v>7999</v>
      </c>
      <c r="L389" s="57" t="s">
        <v>62</v>
      </c>
      <c r="M389" s="58">
        <v>1</v>
      </c>
      <c r="N389" s="58">
        <v>7995</v>
      </c>
    </row>
    <row r="390" spans="1:14" x14ac:dyDescent="0.2">
      <c r="A390" s="57" t="s">
        <v>63</v>
      </c>
      <c r="B390" s="57" t="s">
        <v>61</v>
      </c>
      <c r="C390" s="58">
        <v>7359</v>
      </c>
      <c r="D390" s="57" t="s">
        <v>49</v>
      </c>
      <c r="E390" s="58">
        <v>4</v>
      </c>
      <c r="F390" s="58">
        <v>29392</v>
      </c>
      <c r="I390" s="57" t="s">
        <v>63</v>
      </c>
      <c r="J390" s="57" t="s">
        <v>61</v>
      </c>
      <c r="K390" s="57">
        <v>8019</v>
      </c>
      <c r="L390" s="57" t="s">
        <v>62</v>
      </c>
      <c r="M390" s="58">
        <v>1</v>
      </c>
      <c r="N390" s="58">
        <v>8001</v>
      </c>
    </row>
    <row r="391" spans="1:14" x14ac:dyDescent="0.2">
      <c r="A391" s="57" t="s">
        <v>63</v>
      </c>
      <c r="B391" s="57" t="s">
        <v>61</v>
      </c>
      <c r="C391" s="58">
        <v>7379</v>
      </c>
      <c r="D391" s="57" t="s">
        <v>49</v>
      </c>
      <c r="E391" s="58">
        <v>5</v>
      </c>
      <c r="F391" s="58">
        <v>36807</v>
      </c>
      <c r="I391" s="57" t="s">
        <v>63</v>
      </c>
      <c r="J391" s="57" t="s">
        <v>61</v>
      </c>
      <c r="K391" s="57">
        <v>8039</v>
      </c>
      <c r="L391" s="57" t="s">
        <v>62</v>
      </c>
      <c r="M391" s="58">
        <v>1</v>
      </c>
      <c r="N391" s="58">
        <v>8039</v>
      </c>
    </row>
    <row r="392" spans="1:14" x14ac:dyDescent="0.2">
      <c r="A392" s="57" t="s">
        <v>63</v>
      </c>
      <c r="B392" s="57" t="s">
        <v>61</v>
      </c>
      <c r="C392" s="58">
        <v>7399</v>
      </c>
      <c r="D392" s="57" t="s">
        <v>49</v>
      </c>
      <c r="E392" s="58">
        <v>5</v>
      </c>
      <c r="F392" s="58">
        <v>36962</v>
      </c>
      <c r="I392" s="57" t="s">
        <v>63</v>
      </c>
      <c r="J392" s="57" t="s">
        <v>61</v>
      </c>
      <c r="K392" s="57">
        <v>8099</v>
      </c>
      <c r="L392" s="57" t="s">
        <v>62</v>
      </c>
      <c r="M392" s="58">
        <v>1</v>
      </c>
      <c r="N392" s="58">
        <v>8096</v>
      </c>
    </row>
    <row r="393" spans="1:14" x14ac:dyDescent="0.2">
      <c r="A393" s="57" t="s">
        <v>63</v>
      </c>
      <c r="B393" s="57" t="s">
        <v>61</v>
      </c>
      <c r="C393" s="58">
        <v>7419</v>
      </c>
      <c r="D393" s="57" t="s">
        <v>49</v>
      </c>
      <c r="E393" s="58">
        <v>6</v>
      </c>
      <c r="F393" s="58">
        <v>44475</v>
      </c>
      <c r="I393" s="57" t="s">
        <v>63</v>
      </c>
      <c r="J393" s="57" t="s">
        <v>61</v>
      </c>
      <c r="K393" s="57">
        <v>8119</v>
      </c>
      <c r="L393" s="57" t="s">
        <v>62</v>
      </c>
      <c r="M393" s="58">
        <v>1</v>
      </c>
      <c r="N393" s="58">
        <v>8100</v>
      </c>
    </row>
    <row r="394" spans="1:14" x14ac:dyDescent="0.2">
      <c r="A394" s="57" t="s">
        <v>63</v>
      </c>
      <c r="B394" s="57" t="s">
        <v>61</v>
      </c>
      <c r="C394" s="58">
        <v>7439</v>
      </c>
      <c r="D394" s="57" t="s">
        <v>49</v>
      </c>
      <c r="E394" s="58">
        <v>2</v>
      </c>
      <c r="F394" s="58">
        <v>14862</v>
      </c>
      <c r="I394" s="57" t="s">
        <v>63</v>
      </c>
      <c r="J394" s="57" t="s">
        <v>61</v>
      </c>
      <c r="K394" s="57">
        <v>8139</v>
      </c>
      <c r="L394" s="57" t="s">
        <v>62</v>
      </c>
      <c r="M394" s="58">
        <v>2</v>
      </c>
      <c r="N394" s="58">
        <v>16278</v>
      </c>
    </row>
    <row r="395" spans="1:14" x14ac:dyDescent="0.2">
      <c r="A395" s="57" t="s">
        <v>63</v>
      </c>
      <c r="B395" s="57" t="s">
        <v>61</v>
      </c>
      <c r="C395" s="58">
        <v>7459</v>
      </c>
      <c r="D395" s="57" t="s">
        <v>49</v>
      </c>
      <c r="E395" s="58">
        <v>1</v>
      </c>
      <c r="F395" s="58">
        <v>7457</v>
      </c>
      <c r="I395" s="57" t="s">
        <v>63</v>
      </c>
      <c r="J395" s="57" t="s">
        <v>61</v>
      </c>
      <c r="K395" s="57">
        <v>8159</v>
      </c>
      <c r="L395" s="57" t="s">
        <v>62</v>
      </c>
      <c r="M395" s="58">
        <v>1</v>
      </c>
      <c r="N395" s="58">
        <v>8142</v>
      </c>
    </row>
    <row r="396" spans="1:14" x14ac:dyDescent="0.2">
      <c r="A396" s="57" t="s">
        <v>63</v>
      </c>
      <c r="B396" s="57" t="s">
        <v>61</v>
      </c>
      <c r="C396" s="58">
        <v>7479</v>
      </c>
      <c r="D396" s="57" t="s">
        <v>49</v>
      </c>
      <c r="E396" s="58">
        <v>2</v>
      </c>
      <c r="F396" s="58">
        <v>14951</v>
      </c>
      <c r="I396" s="57" t="s">
        <v>63</v>
      </c>
      <c r="J396" s="57" t="s">
        <v>61</v>
      </c>
      <c r="K396" s="57">
        <v>8219</v>
      </c>
      <c r="L396" s="57" t="s">
        <v>62</v>
      </c>
      <c r="M396" s="58">
        <v>1</v>
      </c>
      <c r="N396" s="58">
        <v>8213</v>
      </c>
    </row>
    <row r="397" spans="1:14" x14ac:dyDescent="0.2">
      <c r="A397" s="57" t="s">
        <v>63</v>
      </c>
      <c r="B397" s="57" t="s">
        <v>61</v>
      </c>
      <c r="C397" s="58">
        <v>7499</v>
      </c>
      <c r="D397" s="57" t="s">
        <v>49</v>
      </c>
      <c r="E397" s="58">
        <v>3</v>
      </c>
      <c r="F397" s="58">
        <v>22467</v>
      </c>
      <c r="I397" s="57" t="s">
        <v>63</v>
      </c>
      <c r="J397" s="57" t="s">
        <v>61</v>
      </c>
      <c r="K397" s="57">
        <v>8239</v>
      </c>
      <c r="L397" s="57" t="s">
        <v>62</v>
      </c>
      <c r="M397" s="58">
        <v>3</v>
      </c>
      <c r="N397" s="58">
        <v>24684</v>
      </c>
    </row>
    <row r="398" spans="1:14" x14ac:dyDescent="0.2">
      <c r="A398" s="57" t="s">
        <v>63</v>
      </c>
      <c r="B398" s="57" t="s">
        <v>61</v>
      </c>
      <c r="C398" s="58">
        <v>7519</v>
      </c>
      <c r="D398" s="57" t="s">
        <v>49</v>
      </c>
      <c r="E398" s="58">
        <v>4</v>
      </c>
      <c r="F398" s="58">
        <v>30021</v>
      </c>
      <c r="I398" s="57" t="s">
        <v>63</v>
      </c>
      <c r="J398" s="57" t="s">
        <v>61</v>
      </c>
      <c r="K398" s="57">
        <v>8299</v>
      </c>
      <c r="L398" s="57" t="s">
        <v>62</v>
      </c>
      <c r="M398" s="58">
        <v>1</v>
      </c>
      <c r="N398" s="58">
        <v>8299</v>
      </c>
    </row>
    <row r="399" spans="1:14" x14ac:dyDescent="0.2">
      <c r="A399" s="57" t="s">
        <v>63</v>
      </c>
      <c r="B399" s="57" t="s">
        <v>61</v>
      </c>
      <c r="C399" s="58">
        <v>7539</v>
      </c>
      <c r="D399" s="57" t="s">
        <v>49</v>
      </c>
      <c r="E399" s="58">
        <v>3</v>
      </c>
      <c r="F399" s="58">
        <v>22595</v>
      </c>
      <c r="I399" s="57" t="s">
        <v>63</v>
      </c>
      <c r="J399" s="57" t="s">
        <v>61</v>
      </c>
      <c r="K399" s="57">
        <v>8319</v>
      </c>
      <c r="L399" s="57" t="s">
        <v>62</v>
      </c>
      <c r="M399" s="58">
        <v>1</v>
      </c>
      <c r="N399" s="58">
        <v>8310</v>
      </c>
    </row>
    <row r="400" spans="1:14" x14ac:dyDescent="0.2">
      <c r="A400" s="57" t="s">
        <v>63</v>
      </c>
      <c r="B400" s="57" t="s">
        <v>61</v>
      </c>
      <c r="C400" s="58">
        <v>7559</v>
      </c>
      <c r="D400" s="57" t="s">
        <v>49</v>
      </c>
      <c r="E400" s="58">
        <v>2</v>
      </c>
      <c r="F400" s="58">
        <v>15102</v>
      </c>
      <c r="I400" s="57" t="s">
        <v>63</v>
      </c>
      <c r="J400" s="57" t="s">
        <v>61</v>
      </c>
      <c r="K400" s="57">
        <v>8339</v>
      </c>
      <c r="L400" s="57" t="s">
        <v>62</v>
      </c>
      <c r="M400" s="58">
        <v>1</v>
      </c>
      <c r="N400" s="58">
        <v>8326</v>
      </c>
    </row>
    <row r="401" spans="1:14" x14ac:dyDescent="0.2">
      <c r="A401" s="57" t="s">
        <v>63</v>
      </c>
      <c r="B401" s="57" t="s">
        <v>61</v>
      </c>
      <c r="C401" s="58">
        <v>7579</v>
      </c>
      <c r="D401" s="57" t="s">
        <v>49</v>
      </c>
      <c r="E401" s="58">
        <v>4</v>
      </c>
      <c r="F401" s="58">
        <v>30284</v>
      </c>
      <c r="I401" s="57" t="s">
        <v>63</v>
      </c>
      <c r="J401" s="57" t="s">
        <v>61</v>
      </c>
      <c r="K401" s="57">
        <v>8359</v>
      </c>
      <c r="L401" s="57" t="s">
        <v>62</v>
      </c>
      <c r="M401" s="58">
        <v>1</v>
      </c>
      <c r="N401" s="58">
        <v>8353</v>
      </c>
    </row>
    <row r="402" spans="1:14" x14ac:dyDescent="0.2">
      <c r="A402" s="57" t="s">
        <v>63</v>
      </c>
      <c r="B402" s="57" t="s">
        <v>61</v>
      </c>
      <c r="C402" s="58">
        <v>7599</v>
      </c>
      <c r="D402" s="57" t="s">
        <v>49</v>
      </c>
      <c r="E402" s="58">
        <v>5</v>
      </c>
      <c r="F402" s="58">
        <v>37943</v>
      </c>
      <c r="I402" s="57" t="s">
        <v>63</v>
      </c>
      <c r="J402" s="57" t="s">
        <v>61</v>
      </c>
      <c r="K402" s="57">
        <v>8399</v>
      </c>
      <c r="L402" s="57" t="s">
        <v>62</v>
      </c>
      <c r="M402" s="58">
        <v>1</v>
      </c>
      <c r="N402" s="58">
        <v>8392</v>
      </c>
    </row>
    <row r="403" spans="1:14" x14ac:dyDescent="0.2">
      <c r="A403" s="57" t="s">
        <v>63</v>
      </c>
      <c r="B403" s="57" t="s">
        <v>61</v>
      </c>
      <c r="C403" s="58">
        <v>7619</v>
      </c>
      <c r="D403" s="57" t="s">
        <v>49</v>
      </c>
      <c r="E403" s="58">
        <v>2</v>
      </c>
      <c r="F403" s="58">
        <v>15223</v>
      </c>
      <c r="I403" s="57" t="s">
        <v>63</v>
      </c>
      <c r="J403" s="57" t="s">
        <v>61</v>
      </c>
      <c r="K403" s="57">
        <v>8439</v>
      </c>
      <c r="L403" s="57" t="s">
        <v>62</v>
      </c>
      <c r="M403" s="58">
        <v>1</v>
      </c>
      <c r="N403" s="58">
        <v>8425</v>
      </c>
    </row>
    <row r="404" spans="1:14" x14ac:dyDescent="0.2">
      <c r="A404" s="57" t="s">
        <v>63</v>
      </c>
      <c r="B404" s="57" t="s">
        <v>61</v>
      </c>
      <c r="C404" s="58">
        <v>7639</v>
      </c>
      <c r="D404" s="57" t="s">
        <v>49</v>
      </c>
      <c r="E404" s="58">
        <v>3</v>
      </c>
      <c r="F404" s="58">
        <v>22898</v>
      </c>
      <c r="I404" s="57" t="s">
        <v>63</v>
      </c>
      <c r="J404" s="57" t="s">
        <v>61</v>
      </c>
      <c r="K404" s="57">
        <v>8459</v>
      </c>
      <c r="L404" s="57" t="s">
        <v>62</v>
      </c>
      <c r="M404" s="58">
        <v>1</v>
      </c>
      <c r="N404" s="58">
        <v>8454</v>
      </c>
    </row>
    <row r="405" spans="1:14" x14ac:dyDescent="0.2">
      <c r="A405" s="57" t="s">
        <v>63</v>
      </c>
      <c r="B405" s="57" t="s">
        <v>61</v>
      </c>
      <c r="C405" s="58">
        <v>7659</v>
      </c>
      <c r="D405" s="57" t="s">
        <v>49</v>
      </c>
      <c r="E405" s="58">
        <v>1</v>
      </c>
      <c r="F405" s="58">
        <v>7644</v>
      </c>
      <c r="I405" s="57" t="s">
        <v>63</v>
      </c>
      <c r="J405" s="57" t="s">
        <v>61</v>
      </c>
      <c r="K405" s="57">
        <v>8479</v>
      </c>
      <c r="L405" s="57" t="s">
        <v>62</v>
      </c>
      <c r="M405" s="58">
        <v>2</v>
      </c>
      <c r="N405" s="58">
        <v>16942</v>
      </c>
    </row>
    <row r="406" spans="1:14" x14ac:dyDescent="0.2">
      <c r="A406" s="57" t="s">
        <v>63</v>
      </c>
      <c r="B406" s="57" t="s">
        <v>61</v>
      </c>
      <c r="C406" s="58">
        <v>7679</v>
      </c>
      <c r="D406" s="57" t="s">
        <v>49</v>
      </c>
      <c r="E406" s="58">
        <v>4</v>
      </c>
      <c r="F406" s="58">
        <v>30685</v>
      </c>
      <c r="I406" s="57" t="s">
        <v>63</v>
      </c>
      <c r="J406" s="57" t="s">
        <v>61</v>
      </c>
      <c r="K406" s="57">
        <v>8499</v>
      </c>
      <c r="L406" s="57" t="s">
        <v>62</v>
      </c>
      <c r="M406" s="58">
        <v>1</v>
      </c>
      <c r="N406" s="58">
        <v>8489</v>
      </c>
    </row>
    <row r="407" spans="1:14" x14ac:dyDescent="0.2">
      <c r="A407" s="57" t="s">
        <v>63</v>
      </c>
      <c r="B407" s="57" t="s">
        <v>61</v>
      </c>
      <c r="C407" s="58">
        <v>7699</v>
      </c>
      <c r="D407" s="57" t="s">
        <v>49</v>
      </c>
      <c r="E407" s="58">
        <v>6</v>
      </c>
      <c r="F407" s="58">
        <v>46121</v>
      </c>
      <c r="I407" s="57" t="s">
        <v>63</v>
      </c>
      <c r="J407" s="57" t="s">
        <v>61</v>
      </c>
      <c r="K407" s="57">
        <v>8519</v>
      </c>
      <c r="L407" s="57" t="s">
        <v>62</v>
      </c>
      <c r="M407" s="58">
        <v>4</v>
      </c>
      <c r="N407" s="58">
        <v>34062</v>
      </c>
    </row>
    <row r="408" spans="1:14" x14ac:dyDescent="0.2">
      <c r="A408" s="57" t="s">
        <v>63</v>
      </c>
      <c r="B408" s="57" t="s">
        <v>61</v>
      </c>
      <c r="C408" s="58">
        <v>7719</v>
      </c>
      <c r="D408" s="57" t="s">
        <v>49</v>
      </c>
      <c r="E408" s="58">
        <v>1</v>
      </c>
      <c r="F408" s="58">
        <v>7717</v>
      </c>
      <c r="I408" s="57" t="s">
        <v>63</v>
      </c>
      <c r="J408" s="57" t="s">
        <v>61</v>
      </c>
      <c r="K408" s="57">
        <v>8539</v>
      </c>
      <c r="L408" s="57" t="s">
        <v>62</v>
      </c>
      <c r="M408" s="58">
        <v>1</v>
      </c>
      <c r="N408" s="58">
        <v>8527</v>
      </c>
    </row>
    <row r="409" spans="1:14" x14ac:dyDescent="0.2">
      <c r="A409" s="57" t="s">
        <v>63</v>
      </c>
      <c r="B409" s="57" t="s">
        <v>61</v>
      </c>
      <c r="C409" s="58">
        <v>7739</v>
      </c>
      <c r="D409" s="57" t="s">
        <v>49</v>
      </c>
      <c r="E409" s="58">
        <v>1</v>
      </c>
      <c r="F409" s="58">
        <v>7733</v>
      </c>
      <c r="I409" s="57" t="s">
        <v>63</v>
      </c>
      <c r="J409" s="57" t="s">
        <v>61</v>
      </c>
      <c r="K409" s="57">
        <v>8619</v>
      </c>
      <c r="L409" s="57" t="s">
        <v>62</v>
      </c>
      <c r="M409" s="58">
        <v>2</v>
      </c>
      <c r="N409" s="58">
        <v>17229</v>
      </c>
    </row>
    <row r="410" spans="1:14" x14ac:dyDescent="0.2">
      <c r="A410" s="57" t="s">
        <v>63</v>
      </c>
      <c r="B410" s="57" t="s">
        <v>61</v>
      </c>
      <c r="C410" s="58">
        <v>7759</v>
      </c>
      <c r="D410" s="57" t="s">
        <v>49</v>
      </c>
      <c r="E410" s="58">
        <v>2</v>
      </c>
      <c r="F410" s="58">
        <v>15491</v>
      </c>
      <c r="I410" s="57" t="s">
        <v>63</v>
      </c>
      <c r="J410" s="57" t="s">
        <v>61</v>
      </c>
      <c r="K410" s="57">
        <v>8639</v>
      </c>
      <c r="L410" s="57" t="s">
        <v>62</v>
      </c>
      <c r="M410" s="58">
        <v>1</v>
      </c>
      <c r="N410" s="58">
        <v>8620</v>
      </c>
    </row>
    <row r="411" spans="1:14" x14ac:dyDescent="0.2">
      <c r="A411" s="57" t="s">
        <v>63</v>
      </c>
      <c r="B411" s="57" t="s">
        <v>61</v>
      </c>
      <c r="C411" s="58">
        <v>7779</v>
      </c>
      <c r="D411" s="57" t="s">
        <v>49</v>
      </c>
      <c r="E411" s="58">
        <v>3</v>
      </c>
      <c r="F411" s="58">
        <v>23302</v>
      </c>
      <c r="I411" s="57" t="s">
        <v>63</v>
      </c>
      <c r="J411" s="57" t="s">
        <v>61</v>
      </c>
      <c r="K411" s="57">
        <v>8719</v>
      </c>
      <c r="L411" s="57" t="s">
        <v>62</v>
      </c>
      <c r="M411" s="58">
        <v>2</v>
      </c>
      <c r="N411" s="58">
        <v>17405</v>
      </c>
    </row>
    <row r="412" spans="1:14" x14ac:dyDescent="0.2">
      <c r="A412" s="57" t="s">
        <v>63</v>
      </c>
      <c r="B412" s="57" t="s">
        <v>61</v>
      </c>
      <c r="C412" s="58">
        <v>7799</v>
      </c>
      <c r="D412" s="57" t="s">
        <v>49</v>
      </c>
      <c r="E412" s="58">
        <v>2</v>
      </c>
      <c r="F412" s="58">
        <v>15579</v>
      </c>
      <c r="I412" s="57" t="s">
        <v>63</v>
      </c>
      <c r="J412" s="57" t="s">
        <v>61</v>
      </c>
      <c r="K412" s="57">
        <v>8739</v>
      </c>
      <c r="L412" s="57" t="s">
        <v>62</v>
      </c>
      <c r="M412" s="58">
        <v>2</v>
      </c>
      <c r="N412" s="58">
        <v>17453</v>
      </c>
    </row>
    <row r="413" spans="1:14" x14ac:dyDescent="0.2">
      <c r="A413" s="57" t="s">
        <v>63</v>
      </c>
      <c r="B413" s="57" t="s">
        <v>61</v>
      </c>
      <c r="C413" s="58">
        <v>7819</v>
      </c>
      <c r="D413" s="57" t="s">
        <v>49</v>
      </c>
      <c r="E413" s="58">
        <v>5</v>
      </c>
      <c r="F413" s="58">
        <v>39034</v>
      </c>
      <c r="I413" s="57" t="s">
        <v>63</v>
      </c>
      <c r="J413" s="57" t="s">
        <v>61</v>
      </c>
      <c r="K413" s="57">
        <v>8759</v>
      </c>
      <c r="L413" s="57" t="s">
        <v>62</v>
      </c>
      <c r="M413" s="58">
        <v>2</v>
      </c>
      <c r="N413" s="58">
        <v>17491</v>
      </c>
    </row>
    <row r="414" spans="1:14" x14ac:dyDescent="0.2">
      <c r="A414" s="57" t="s">
        <v>63</v>
      </c>
      <c r="B414" s="57" t="s">
        <v>61</v>
      </c>
      <c r="C414" s="58">
        <v>7839</v>
      </c>
      <c r="D414" s="57" t="s">
        <v>49</v>
      </c>
      <c r="E414" s="58">
        <v>3</v>
      </c>
      <c r="F414" s="58">
        <v>23483</v>
      </c>
      <c r="I414" s="57" t="s">
        <v>63</v>
      </c>
      <c r="J414" s="57" t="s">
        <v>61</v>
      </c>
      <c r="K414" s="57">
        <v>8799</v>
      </c>
      <c r="L414" s="57" t="s">
        <v>62</v>
      </c>
      <c r="M414" s="58">
        <v>1</v>
      </c>
      <c r="N414" s="58">
        <v>8797</v>
      </c>
    </row>
    <row r="415" spans="1:14" x14ac:dyDescent="0.2">
      <c r="A415" s="57" t="s">
        <v>63</v>
      </c>
      <c r="B415" s="57" t="s">
        <v>61</v>
      </c>
      <c r="C415" s="58">
        <v>7859</v>
      </c>
      <c r="D415" s="57" t="s">
        <v>49</v>
      </c>
      <c r="E415" s="58">
        <v>5</v>
      </c>
      <c r="F415" s="58">
        <v>39224</v>
      </c>
      <c r="I415" s="57" t="s">
        <v>63</v>
      </c>
      <c r="J415" s="57" t="s">
        <v>61</v>
      </c>
      <c r="K415" s="57">
        <v>8839</v>
      </c>
      <c r="L415" s="57" t="s">
        <v>62</v>
      </c>
      <c r="M415" s="58">
        <v>1</v>
      </c>
      <c r="N415" s="58">
        <v>8833</v>
      </c>
    </row>
    <row r="416" spans="1:14" x14ac:dyDescent="0.2">
      <c r="A416" s="57" t="s">
        <v>63</v>
      </c>
      <c r="B416" s="57" t="s">
        <v>61</v>
      </c>
      <c r="C416" s="58">
        <v>7879</v>
      </c>
      <c r="D416" s="57" t="s">
        <v>49</v>
      </c>
      <c r="E416" s="58">
        <v>5</v>
      </c>
      <c r="F416" s="58">
        <v>39362</v>
      </c>
      <c r="I416" s="57" t="s">
        <v>63</v>
      </c>
      <c r="J416" s="57" t="s">
        <v>61</v>
      </c>
      <c r="K416" s="57">
        <v>8919</v>
      </c>
      <c r="L416" s="57" t="s">
        <v>62</v>
      </c>
      <c r="M416" s="58">
        <v>2</v>
      </c>
      <c r="N416" s="58">
        <v>17811</v>
      </c>
    </row>
    <row r="417" spans="1:14" x14ac:dyDescent="0.2">
      <c r="A417" s="57" t="s">
        <v>63</v>
      </c>
      <c r="B417" s="57" t="s">
        <v>61</v>
      </c>
      <c r="C417" s="58">
        <v>7899</v>
      </c>
      <c r="D417" s="57" t="s">
        <v>49</v>
      </c>
      <c r="E417" s="58">
        <v>8</v>
      </c>
      <c r="F417" s="58">
        <v>63139</v>
      </c>
      <c r="I417" s="57" t="s">
        <v>63</v>
      </c>
      <c r="J417" s="57" t="s">
        <v>61</v>
      </c>
      <c r="K417" s="57">
        <v>8939</v>
      </c>
      <c r="L417" s="57" t="s">
        <v>62</v>
      </c>
      <c r="M417" s="58">
        <v>1</v>
      </c>
      <c r="N417" s="58">
        <v>8927</v>
      </c>
    </row>
    <row r="418" spans="1:14" x14ac:dyDescent="0.2">
      <c r="A418" s="57" t="s">
        <v>63</v>
      </c>
      <c r="B418" s="57" t="s">
        <v>61</v>
      </c>
      <c r="C418" s="58">
        <v>7919</v>
      </c>
      <c r="D418" s="57" t="s">
        <v>49</v>
      </c>
      <c r="E418" s="58">
        <v>4</v>
      </c>
      <c r="F418" s="58">
        <v>31629</v>
      </c>
      <c r="I418" s="57" t="s">
        <v>63</v>
      </c>
      <c r="J418" s="57" t="s">
        <v>61</v>
      </c>
      <c r="K418" s="57">
        <v>8959</v>
      </c>
      <c r="L418" s="57" t="s">
        <v>62</v>
      </c>
      <c r="M418" s="58">
        <v>1</v>
      </c>
      <c r="N418" s="58">
        <v>8949</v>
      </c>
    </row>
    <row r="419" spans="1:14" x14ac:dyDescent="0.2">
      <c r="A419" s="57" t="s">
        <v>63</v>
      </c>
      <c r="B419" s="57" t="s">
        <v>61</v>
      </c>
      <c r="C419" s="58">
        <v>7939</v>
      </c>
      <c r="D419" s="57" t="s">
        <v>49</v>
      </c>
      <c r="E419" s="58">
        <v>2</v>
      </c>
      <c r="F419" s="58">
        <v>15856</v>
      </c>
      <c r="I419" s="57" t="s">
        <v>63</v>
      </c>
      <c r="J419" s="57" t="s">
        <v>61</v>
      </c>
      <c r="K419" s="57">
        <v>8999</v>
      </c>
      <c r="L419" s="57" t="s">
        <v>62</v>
      </c>
      <c r="M419" s="58">
        <v>1</v>
      </c>
      <c r="N419" s="58">
        <v>8981</v>
      </c>
    </row>
    <row r="420" spans="1:14" x14ac:dyDescent="0.2">
      <c r="A420" s="57" t="s">
        <v>63</v>
      </c>
      <c r="B420" s="57" t="s">
        <v>61</v>
      </c>
      <c r="C420" s="58">
        <v>7959</v>
      </c>
      <c r="D420" s="57" t="s">
        <v>49</v>
      </c>
      <c r="E420" s="58">
        <v>6</v>
      </c>
      <c r="F420" s="58">
        <v>47700</v>
      </c>
      <c r="I420" s="57" t="s">
        <v>63</v>
      </c>
      <c r="J420" s="57" t="s">
        <v>61</v>
      </c>
      <c r="K420" s="57">
        <v>9039</v>
      </c>
      <c r="L420" s="57" t="s">
        <v>62</v>
      </c>
      <c r="M420" s="58">
        <v>2</v>
      </c>
      <c r="N420" s="58">
        <v>18055</v>
      </c>
    </row>
    <row r="421" spans="1:14" x14ac:dyDescent="0.2">
      <c r="A421" s="57" t="s">
        <v>63</v>
      </c>
      <c r="B421" s="57" t="s">
        <v>61</v>
      </c>
      <c r="C421" s="58">
        <v>7979</v>
      </c>
      <c r="D421" s="57" t="s">
        <v>49</v>
      </c>
      <c r="E421" s="58">
        <v>2</v>
      </c>
      <c r="F421" s="58">
        <v>15935</v>
      </c>
      <c r="I421" s="57" t="s">
        <v>63</v>
      </c>
      <c r="J421" s="57" t="s">
        <v>61</v>
      </c>
      <c r="K421" s="57">
        <v>9059</v>
      </c>
      <c r="L421" s="57" t="s">
        <v>62</v>
      </c>
      <c r="M421" s="58">
        <v>1</v>
      </c>
      <c r="N421" s="58">
        <v>9052</v>
      </c>
    </row>
    <row r="422" spans="1:14" x14ac:dyDescent="0.2">
      <c r="A422" s="57" t="s">
        <v>63</v>
      </c>
      <c r="B422" s="57" t="s">
        <v>61</v>
      </c>
      <c r="C422" s="58">
        <v>7999</v>
      </c>
      <c r="D422" s="57" t="s">
        <v>49</v>
      </c>
      <c r="E422" s="58">
        <v>3</v>
      </c>
      <c r="F422" s="58">
        <v>23971</v>
      </c>
      <c r="I422" s="57" t="s">
        <v>63</v>
      </c>
      <c r="J422" s="57" t="s">
        <v>61</v>
      </c>
      <c r="K422" s="57">
        <v>9099</v>
      </c>
      <c r="L422" s="57" t="s">
        <v>62</v>
      </c>
      <c r="M422" s="58">
        <v>2</v>
      </c>
      <c r="N422" s="58">
        <v>18177</v>
      </c>
    </row>
    <row r="423" spans="1:14" x14ac:dyDescent="0.2">
      <c r="A423" s="57" t="s">
        <v>63</v>
      </c>
      <c r="B423" s="57" t="s">
        <v>61</v>
      </c>
      <c r="C423" s="58">
        <v>8019</v>
      </c>
      <c r="D423" s="57" t="s">
        <v>49</v>
      </c>
      <c r="E423" s="58">
        <v>2</v>
      </c>
      <c r="F423" s="58">
        <v>16025</v>
      </c>
      <c r="I423" s="57" t="s">
        <v>63</v>
      </c>
      <c r="J423" s="57" t="s">
        <v>61</v>
      </c>
      <c r="K423" s="57">
        <v>9119</v>
      </c>
      <c r="L423" s="57" t="s">
        <v>62</v>
      </c>
      <c r="M423" s="58">
        <v>2</v>
      </c>
      <c r="N423" s="58">
        <v>18223</v>
      </c>
    </row>
    <row r="424" spans="1:14" x14ac:dyDescent="0.2">
      <c r="A424" s="57" t="s">
        <v>63</v>
      </c>
      <c r="B424" s="57" t="s">
        <v>61</v>
      </c>
      <c r="C424" s="58">
        <v>8039</v>
      </c>
      <c r="D424" s="57" t="s">
        <v>49</v>
      </c>
      <c r="E424" s="58">
        <v>4</v>
      </c>
      <c r="F424" s="58">
        <v>32105</v>
      </c>
      <c r="I424" s="57" t="s">
        <v>63</v>
      </c>
      <c r="J424" s="57" t="s">
        <v>61</v>
      </c>
      <c r="K424" s="57">
        <v>9139</v>
      </c>
      <c r="L424" s="57" t="s">
        <v>62</v>
      </c>
      <c r="M424" s="58">
        <v>1</v>
      </c>
      <c r="N424" s="58">
        <v>9131</v>
      </c>
    </row>
    <row r="425" spans="1:14" x14ac:dyDescent="0.2">
      <c r="A425" s="57" t="s">
        <v>63</v>
      </c>
      <c r="B425" s="57" t="s">
        <v>61</v>
      </c>
      <c r="C425" s="58">
        <v>8059</v>
      </c>
      <c r="D425" s="57" t="s">
        <v>49</v>
      </c>
      <c r="E425" s="58">
        <v>3</v>
      </c>
      <c r="F425" s="58">
        <v>24144</v>
      </c>
      <c r="I425" s="57" t="s">
        <v>63</v>
      </c>
      <c r="J425" s="57" t="s">
        <v>61</v>
      </c>
      <c r="K425" s="57">
        <v>9179</v>
      </c>
      <c r="L425" s="57" t="s">
        <v>62</v>
      </c>
      <c r="M425" s="58">
        <v>1</v>
      </c>
      <c r="N425" s="58">
        <v>9175</v>
      </c>
    </row>
    <row r="426" spans="1:14" x14ac:dyDescent="0.2">
      <c r="A426" s="57" t="s">
        <v>63</v>
      </c>
      <c r="B426" s="57" t="s">
        <v>61</v>
      </c>
      <c r="C426" s="58">
        <v>8079</v>
      </c>
      <c r="D426" s="57" t="s">
        <v>49</v>
      </c>
      <c r="E426" s="58">
        <v>3</v>
      </c>
      <c r="F426" s="58">
        <v>24207</v>
      </c>
      <c r="I426" s="57" t="s">
        <v>63</v>
      </c>
      <c r="J426" s="57" t="s">
        <v>61</v>
      </c>
      <c r="K426" s="57">
        <v>9199</v>
      </c>
      <c r="L426" s="57" t="s">
        <v>62</v>
      </c>
      <c r="M426" s="58">
        <v>1</v>
      </c>
      <c r="N426" s="58">
        <v>9199</v>
      </c>
    </row>
    <row r="427" spans="1:14" x14ac:dyDescent="0.2">
      <c r="A427" s="57" t="s">
        <v>63</v>
      </c>
      <c r="B427" s="57" t="s">
        <v>61</v>
      </c>
      <c r="C427" s="58">
        <v>8099</v>
      </c>
      <c r="D427" s="57" t="s">
        <v>49</v>
      </c>
      <c r="E427" s="58">
        <v>4</v>
      </c>
      <c r="F427" s="58">
        <v>32363</v>
      </c>
      <c r="I427" s="57" t="s">
        <v>63</v>
      </c>
      <c r="J427" s="57" t="s">
        <v>61</v>
      </c>
      <c r="K427" s="57">
        <v>9219</v>
      </c>
      <c r="L427" s="57" t="s">
        <v>62</v>
      </c>
      <c r="M427" s="58">
        <v>1</v>
      </c>
      <c r="N427" s="58">
        <v>9212</v>
      </c>
    </row>
    <row r="428" spans="1:14" x14ac:dyDescent="0.2">
      <c r="A428" s="57" t="s">
        <v>63</v>
      </c>
      <c r="B428" s="57" t="s">
        <v>61</v>
      </c>
      <c r="C428" s="58">
        <v>8119</v>
      </c>
      <c r="D428" s="57" t="s">
        <v>49</v>
      </c>
      <c r="E428" s="58">
        <v>1</v>
      </c>
      <c r="F428" s="58">
        <v>8107</v>
      </c>
      <c r="I428" s="57" t="s">
        <v>63</v>
      </c>
      <c r="J428" s="57" t="s">
        <v>61</v>
      </c>
      <c r="K428" s="57">
        <v>9239</v>
      </c>
      <c r="L428" s="57" t="s">
        <v>62</v>
      </c>
      <c r="M428" s="58">
        <v>1</v>
      </c>
      <c r="N428" s="58">
        <v>9236</v>
      </c>
    </row>
    <row r="429" spans="1:14" x14ac:dyDescent="0.2">
      <c r="A429" s="57" t="s">
        <v>63</v>
      </c>
      <c r="B429" s="57" t="s">
        <v>61</v>
      </c>
      <c r="C429" s="58">
        <v>8139</v>
      </c>
      <c r="D429" s="57" t="s">
        <v>49</v>
      </c>
      <c r="E429" s="58">
        <v>1</v>
      </c>
      <c r="F429" s="58">
        <v>8123</v>
      </c>
      <c r="I429" s="57" t="s">
        <v>63</v>
      </c>
      <c r="J429" s="57" t="s">
        <v>61</v>
      </c>
      <c r="K429" s="57">
        <v>9259</v>
      </c>
      <c r="L429" s="57" t="s">
        <v>62</v>
      </c>
      <c r="M429" s="58">
        <v>1</v>
      </c>
      <c r="N429" s="58">
        <v>9246</v>
      </c>
    </row>
    <row r="430" spans="1:14" x14ac:dyDescent="0.2">
      <c r="A430" s="57" t="s">
        <v>63</v>
      </c>
      <c r="B430" s="57" t="s">
        <v>61</v>
      </c>
      <c r="C430" s="58">
        <v>8179</v>
      </c>
      <c r="D430" s="57" t="s">
        <v>49</v>
      </c>
      <c r="E430" s="58">
        <v>5</v>
      </c>
      <c r="F430" s="58">
        <v>40836</v>
      </c>
      <c r="I430" s="57" t="s">
        <v>63</v>
      </c>
      <c r="J430" s="57" t="s">
        <v>61</v>
      </c>
      <c r="K430" s="57">
        <v>9279</v>
      </c>
      <c r="L430" s="57" t="s">
        <v>62</v>
      </c>
      <c r="M430" s="58">
        <v>1</v>
      </c>
      <c r="N430" s="58">
        <v>9268</v>
      </c>
    </row>
    <row r="431" spans="1:14" x14ac:dyDescent="0.2">
      <c r="A431" s="57" t="s">
        <v>63</v>
      </c>
      <c r="B431" s="57" t="s">
        <v>61</v>
      </c>
      <c r="C431" s="58">
        <v>8199</v>
      </c>
      <c r="D431" s="57" t="s">
        <v>49</v>
      </c>
      <c r="E431" s="58">
        <v>3</v>
      </c>
      <c r="F431" s="58">
        <v>24565</v>
      </c>
      <c r="I431" s="57" t="s">
        <v>63</v>
      </c>
      <c r="J431" s="57" t="s">
        <v>61</v>
      </c>
      <c r="K431" s="57">
        <v>9299</v>
      </c>
      <c r="L431" s="57" t="s">
        <v>62</v>
      </c>
      <c r="M431" s="58">
        <v>3</v>
      </c>
      <c r="N431" s="58">
        <v>27861</v>
      </c>
    </row>
    <row r="432" spans="1:14" x14ac:dyDescent="0.2">
      <c r="A432" s="57" t="s">
        <v>63</v>
      </c>
      <c r="B432" s="57" t="s">
        <v>61</v>
      </c>
      <c r="C432" s="58">
        <v>8219</v>
      </c>
      <c r="D432" s="57" t="s">
        <v>49</v>
      </c>
      <c r="E432" s="58">
        <v>4</v>
      </c>
      <c r="F432" s="58">
        <v>32841</v>
      </c>
      <c r="I432" s="57" t="s">
        <v>63</v>
      </c>
      <c r="J432" s="57" t="s">
        <v>61</v>
      </c>
      <c r="K432" s="57">
        <v>9339</v>
      </c>
      <c r="L432" s="57" t="s">
        <v>62</v>
      </c>
      <c r="M432" s="58">
        <v>1</v>
      </c>
      <c r="N432" s="58">
        <v>9332</v>
      </c>
    </row>
    <row r="433" spans="1:14" x14ac:dyDescent="0.2">
      <c r="A433" s="57" t="s">
        <v>63</v>
      </c>
      <c r="B433" s="57" t="s">
        <v>61</v>
      </c>
      <c r="C433" s="58">
        <v>8239</v>
      </c>
      <c r="D433" s="57" t="s">
        <v>49</v>
      </c>
      <c r="E433" s="58">
        <v>3</v>
      </c>
      <c r="F433" s="58">
        <v>24697</v>
      </c>
      <c r="I433" s="57" t="s">
        <v>63</v>
      </c>
      <c r="J433" s="57" t="s">
        <v>61</v>
      </c>
      <c r="K433" s="57">
        <v>9359</v>
      </c>
      <c r="L433" s="57" t="s">
        <v>62</v>
      </c>
      <c r="M433" s="58">
        <v>1</v>
      </c>
      <c r="N433" s="58">
        <v>9341</v>
      </c>
    </row>
    <row r="434" spans="1:14" x14ac:dyDescent="0.2">
      <c r="A434" s="57" t="s">
        <v>63</v>
      </c>
      <c r="B434" s="57" t="s">
        <v>61</v>
      </c>
      <c r="C434" s="58">
        <v>8259</v>
      </c>
      <c r="D434" s="57" t="s">
        <v>49</v>
      </c>
      <c r="E434" s="58">
        <v>1</v>
      </c>
      <c r="F434" s="58">
        <v>8251</v>
      </c>
      <c r="I434" s="57" t="s">
        <v>63</v>
      </c>
      <c r="J434" s="57" t="s">
        <v>61</v>
      </c>
      <c r="K434" s="57">
        <v>9379</v>
      </c>
      <c r="L434" s="57" t="s">
        <v>62</v>
      </c>
      <c r="M434" s="58">
        <v>3</v>
      </c>
      <c r="N434" s="58">
        <v>28087</v>
      </c>
    </row>
    <row r="435" spans="1:14" x14ac:dyDescent="0.2">
      <c r="A435" s="57" t="s">
        <v>63</v>
      </c>
      <c r="B435" s="57" t="s">
        <v>61</v>
      </c>
      <c r="C435" s="58">
        <v>8279</v>
      </c>
      <c r="D435" s="57" t="s">
        <v>49</v>
      </c>
      <c r="E435" s="58">
        <v>3</v>
      </c>
      <c r="F435" s="58">
        <v>24814</v>
      </c>
      <c r="I435" s="57" t="s">
        <v>63</v>
      </c>
      <c r="J435" s="57" t="s">
        <v>61</v>
      </c>
      <c r="K435" s="57">
        <v>9399</v>
      </c>
      <c r="L435" s="57" t="s">
        <v>62</v>
      </c>
      <c r="M435" s="58">
        <v>2</v>
      </c>
      <c r="N435" s="58">
        <v>18788</v>
      </c>
    </row>
    <row r="436" spans="1:14" x14ac:dyDescent="0.2">
      <c r="A436" s="57" t="s">
        <v>63</v>
      </c>
      <c r="B436" s="57" t="s">
        <v>61</v>
      </c>
      <c r="C436" s="58">
        <v>8299</v>
      </c>
      <c r="D436" s="57" t="s">
        <v>49</v>
      </c>
      <c r="E436" s="58">
        <v>3</v>
      </c>
      <c r="F436" s="58">
        <v>24862</v>
      </c>
      <c r="I436" s="57" t="s">
        <v>63</v>
      </c>
      <c r="J436" s="57" t="s">
        <v>61</v>
      </c>
      <c r="K436" s="57">
        <v>9419</v>
      </c>
      <c r="L436" s="57" t="s">
        <v>62</v>
      </c>
      <c r="M436" s="58">
        <v>1</v>
      </c>
      <c r="N436" s="58">
        <v>9407</v>
      </c>
    </row>
    <row r="437" spans="1:14" x14ac:dyDescent="0.2">
      <c r="A437" s="57" t="s">
        <v>63</v>
      </c>
      <c r="B437" s="57" t="s">
        <v>61</v>
      </c>
      <c r="C437" s="58">
        <v>8319</v>
      </c>
      <c r="D437" s="57" t="s">
        <v>49</v>
      </c>
      <c r="E437" s="58">
        <v>3</v>
      </c>
      <c r="F437" s="58">
        <v>24937</v>
      </c>
      <c r="I437" s="57" t="s">
        <v>63</v>
      </c>
      <c r="J437" s="57" t="s">
        <v>61</v>
      </c>
      <c r="K437" s="57">
        <v>9459</v>
      </c>
      <c r="L437" s="57" t="s">
        <v>62</v>
      </c>
      <c r="M437" s="58">
        <v>2</v>
      </c>
      <c r="N437" s="58">
        <v>18893</v>
      </c>
    </row>
    <row r="438" spans="1:14" x14ac:dyDescent="0.2">
      <c r="A438" s="57" t="s">
        <v>63</v>
      </c>
      <c r="B438" s="57" t="s">
        <v>61</v>
      </c>
      <c r="C438" s="58">
        <v>8339</v>
      </c>
      <c r="D438" s="57" t="s">
        <v>49</v>
      </c>
      <c r="E438" s="58">
        <v>6</v>
      </c>
      <c r="F438" s="58">
        <v>49963</v>
      </c>
      <c r="I438" s="57" t="s">
        <v>63</v>
      </c>
      <c r="J438" s="57" t="s">
        <v>61</v>
      </c>
      <c r="K438" s="57">
        <v>9479</v>
      </c>
      <c r="L438" s="57" t="s">
        <v>62</v>
      </c>
      <c r="M438" s="58">
        <v>3</v>
      </c>
      <c r="N438" s="58">
        <v>28410</v>
      </c>
    </row>
    <row r="439" spans="1:14" x14ac:dyDescent="0.2">
      <c r="A439" s="57" t="s">
        <v>63</v>
      </c>
      <c r="B439" s="57" t="s">
        <v>61</v>
      </c>
      <c r="C439" s="58">
        <v>8359</v>
      </c>
      <c r="D439" s="57" t="s">
        <v>49</v>
      </c>
      <c r="E439" s="58">
        <v>4</v>
      </c>
      <c r="F439" s="58">
        <v>33385</v>
      </c>
      <c r="I439" s="57" t="s">
        <v>63</v>
      </c>
      <c r="J439" s="57" t="s">
        <v>61</v>
      </c>
      <c r="K439" s="57">
        <v>9519</v>
      </c>
      <c r="L439" s="57" t="s">
        <v>62</v>
      </c>
      <c r="M439" s="58">
        <v>3</v>
      </c>
      <c r="N439" s="58">
        <v>28521</v>
      </c>
    </row>
    <row r="440" spans="1:14" x14ac:dyDescent="0.2">
      <c r="A440" s="57" t="s">
        <v>63</v>
      </c>
      <c r="B440" s="57" t="s">
        <v>61</v>
      </c>
      <c r="C440" s="58">
        <v>8379</v>
      </c>
      <c r="D440" s="57" t="s">
        <v>49</v>
      </c>
      <c r="E440" s="58">
        <v>5</v>
      </c>
      <c r="F440" s="58">
        <v>41833</v>
      </c>
      <c r="I440" s="57" t="s">
        <v>63</v>
      </c>
      <c r="J440" s="57" t="s">
        <v>61</v>
      </c>
      <c r="K440" s="57">
        <v>9539</v>
      </c>
      <c r="L440" s="57" t="s">
        <v>62</v>
      </c>
      <c r="M440" s="58">
        <v>2</v>
      </c>
      <c r="N440" s="58">
        <v>19058</v>
      </c>
    </row>
    <row r="441" spans="1:14" x14ac:dyDescent="0.2">
      <c r="A441" s="57" t="s">
        <v>63</v>
      </c>
      <c r="B441" s="57" t="s">
        <v>61</v>
      </c>
      <c r="C441" s="58">
        <v>8399</v>
      </c>
      <c r="D441" s="57" t="s">
        <v>49</v>
      </c>
      <c r="E441" s="58">
        <v>4</v>
      </c>
      <c r="F441" s="58">
        <v>33552</v>
      </c>
      <c r="I441" s="57" t="s">
        <v>63</v>
      </c>
      <c r="J441" s="57" t="s">
        <v>61</v>
      </c>
      <c r="K441" s="57">
        <v>9559</v>
      </c>
      <c r="L441" s="57" t="s">
        <v>62</v>
      </c>
      <c r="M441" s="58">
        <v>1</v>
      </c>
      <c r="N441" s="58">
        <v>9542</v>
      </c>
    </row>
    <row r="442" spans="1:14" x14ac:dyDescent="0.2">
      <c r="A442" s="57" t="s">
        <v>63</v>
      </c>
      <c r="B442" s="57" t="s">
        <v>61</v>
      </c>
      <c r="C442" s="58">
        <v>8419</v>
      </c>
      <c r="D442" s="57" t="s">
        <v>49</v>
      </c>
      <c r="E442" s="58">
        <v>8</v>
      </c>
      <c r="F442" s="58">
        <v>67290</v>
      </c>
      <c r="I442" s="57" t="s">
        <v>63</v>
      </c>
      <c r="J442" s="57" t="s">
        <v>61</v>
      </c>
      <c r="K442" s="57">
        <v>9579</v>
      </c>
      <c r="L442" s="57" t="s">
        <v>62</v>
      </c>
      <c r="M442" s="58">
        <v>1</v>
      </c>
      <c r="N442" s="58">
        <v>9563</v>
      </c>
    </row>
    <row r="443" spans="1:14" x14ac:dyDescent="0.2">
      <c r="A443" s="57" t="s">
        <v>63</v>
      </c>
      <c r="B443" s="57" t="s">
        <v>61</v>
      </c>
      <c r="C443" s="58">
        <v>8439</v>
      </c>
      <c r="D443" s="57" t="s">
        <v>49</v>
      </c>
      <c r="E443" s="58">
        <v>3</v>
      </c>
      <c r="F443" s="58">
        <v>25290</v>
      </c>
      <c r="I443" s="57" t="s">
        <v>63</v>
      </c>
      <c r="J443" s="57" t="s">
        <v>61</v>
      </c>
      <c r="K443" s="57">
        <v>9599</v>
      </c>
      <c r="L443" s="57" t="s">
        <v>62</v>
      </c>
      <c r="M443" s="58">
        <v>2</v>
      </c>
      <c r="N443" s="58">
        <v>19178</v>
      </c>
    </row>
    <row r="444" spans="1:14" x14ac:dyDescent="0.2">
      <c r="A444" s="57" t="s">
        <v>63</v>
      </c>
      <c r="B444" s="57" t="s">
        <v>61</v>
      </c>
      <c r="C444" s="58">
        <v>8459</v>
      </c>
      <c r="D444" s="57" t="s">
        <v>49</v>
      </c>
      <c r="E444" s="58">
        <v>1</v>
      </c>
      <c r="F444" s="58">
        <v>8443</v>
      </c>
      <c r="I444" s="57" t="s">
        <v>63</v>
      </c>
      <c r="J444" s="57" t="s">
        <v>61</v>
      </c>
      <c r="K444" s="57">
        <v>9639</v>
      </c>
      <c r="L444" s="57" t="s">
        <v>62</v>
      </c>
      <c r="M444" s="58">
        <v>1</v>
      </c>
      <c r="N444" s="58">
        <v>9627</v>
      </c>
    </row>
    <row r="445" spans="1:14" x14ac:dyDescent="0.2">
      <c r="A445" s="57" t="s">
        <v>63</v>
      </c>
      <c r="B445" s="57" t="s">
        <v>61</v>
      </c>
      <c r="C445" s="58">
        <v>8479</v>
      </c>
      <c r="D445" s="57" t="s">
        <v>49</v>
      </c>
      <c r="E445" s="58">
        <v>3</v>
      </c>
      <c r="F445" s="58">
        <v>25411</v>
      </c>
      <c r="I445" s="57" t="s">
        <v>63</v>
      </c>
      <c r="J445" s="57" t="s">
        <v>61</v>
      </c>
      <c r="K445" s="57">
        <v>9679</v>
      </c>
      <c r="L445" s="57" t="s">
        <v>62</v>
      </c>
      <c r="M445" s="58">
        <v>1</v>
      </c>
      <c r="N445" s="58">
        <v>9675</v>
      </c>
    </row>
    <row r="446" spans="1:14" x14ac:dyDescent="0.2">
      <c r="A446" s="57" t="s">
        <v>63</v>
      </c>
      <c r="B446" s="57" t="s">
        <v>61</v>
      </c>
      <c r="C446" s="58">
        <v>8499</v>
      </c>
      <c r="D446" s="57" t="s">
        <v>49</v>
      </c>
      <c r="E446" s="58">
        <v>2</v>
      </c>
      <c r="F446" s="58">
        <v>16989</v>
      </c>
      <c r="I446" s="57" t="s">
        <v>63</v>
      </c>
      <c r="J446" s="57" t="s">
        <v>61</v>
      </c>
      <c r="K446" s="57">
        <v>9719</v>
      </c>
      <c r="L446" s="57" t="s">
        <v>62</v>
      </c>
      <c r="M446" s="58">
        <v>1</v>
      </c>
      <c r="N446" s="58">
        <v>9713</v>
      </c>
    </row>
    <row r="447" spans="1:14" x14ac:dyDescent="0.2">
      <c r="A447" s="57" t="s">
        <v>63</v>
      </c>
      <c r="B447" s="57" t="s">
        <v>61</v>
      </c>
      <c r="C447" s="58">
        <v>8519</v>
      </c>
      <c r="D447" s="57" t="s">
        <v>49</v>
      </c>
      <c r="E447" s="58">
        <v>5</v>
      </c>
      <c r="F447" s="58">
        <v>42552</v>
      </c>
      <c r="I447" s="57" t="s">
        <v>63</v>
      </c>
      <c r="J447" s="57" t="s">
        <v>61</v>
      </c>
      <c r="K447" s="57">
        <v>9759</v>
      </c>
      <c r="L447" s="57" t="s">
        <v>62</v>
      </c>
      <c r="M447" s="58">
        <v>1</v>
      </c>
      <c r="N447" s="58">
        <v>9751</v>
      </c>
    </row>
    <row r="448" spans="1:14" x14ac:dyDescent="0.2">
      <c r="A448" s="57" t="s">
        <v>63</v>
      </c>
      <c r="B448" s="57" t="s">
        <v>61</v>
      </c>
      <c r="C448" s="58">
        <v>8539</v>
      </c>
      <c r="D448" s="57" t="s">
        <v>49</v>
      </c>
      <c r="E448" s="58">
        <v>3</v>
      </c>
      <c r="F448" s="58">
        <v>25595</v>
      </c>
      <c r="I448" s="57" t="s">
        <v>63</v>
      </c>
      <c r="J448" s="57" t="s">
        <v>61</v>
      </c>
      <c r="K448" s="57">
        <v>9779</v>
      </c>
      <c r="L448" s="57" t="s">
        <v>62</v>
      </c>
      <c r="M448" s="58">
        <v>1</v>
      </c>
      <c r="N448" s="58">
        <v>9779</v>
      </c>
    </row>
    <row r="449" spans="1:14" x14ac:dyDescent="0.2">
      <c r="A449" s="57" t="s">
        <v>63</v>
      </c>
      <c r="B449" s="57" t="s">
        <v>61</v>
      </c>
      <c r="C449" s="58">
        <v>8559</v>
      </c>
      <c r="D449" s="57" t="s">
        <v>49</v>
      </c>
      <c r="E449" s="58">
        <v>2</v>
      </c>
      <c r="F449" s="58">
        <v>17101</v>
      </c>
      <c r="I449" s="57" t="s">
        <v>63</v>
      </c>
      <c r="J449" s="57" t="s">
        <v>61</v>
      </c>
      <c r="K449" s="57">
        <v>9819</v>
      </c>
      <c r="L449" s="57" t="s">
        <v>62</v>
      </c>
      <c r="M449" s="58">
        <v>3</v>
      </c>
      <c r="N449" s="58">
        <v>29416</v>
      </c>
    </row>
    <row r="450" spans="1:14" x14ac:dyDescent="0.2">
      <c r="A450" s="57" t="s">
        <v>63</v>
      </c>
      <c r="B450" s="57" t="s">
        <v>61</v>
      </c>
      <c r="C450" s="58">
        <v>8579</v>
      </c>
      <c r="D450" s="57" t="s">
        <v>49</v>
      </c>
      <c r="E450" s="58">
        <v>5</v>
      </c>
      <c r="F450" s="58">
        <v>42846</v>
      </c>
      <c r="I450" s="57" t="s">
        <v>63</v>
      </c>
      <c r="J450" s="57" t="s">
        <v>61</v>
      </c>
      <c r="K450" s="57">
        <v>9919</v>
      </c>
      <c r="L450" s="57" t="s">
        <v>62</v>
      </c>
      <c r="M450" s="58">
        <v>2</v>
      </c>
      <c r="N450" s="58">
        <v>19830</v>
      </c>
    </row>
    <row r="451" spans="1:14" x14ac:dyDescent="0.2">
      <c r="A451" s="57" t="s">
        <v>63</v>
      </c>
      <c r="B451" s="57" t="s">
        <v>61</v>
      </c>
      <c r="C451" s="58">
        <v>8599</v>
      </c>
      <c r="D451" s="57" t="s">
        <v>49</v>
      </c>
      <c r="E451" s="58">
        <v>5</v>
      </c>
      <c r="F451" s="58">
        <v>42928</v>
      </c>
      <c r="I451" s="57" t="s">
        <v>63</v>
      </c>
      <c r="J451" s="57" t="s">
        <v>61</v>
      </c>
      <c r="K451" s="57">
        <v>9939</v>
      </c>
      <c r="L451" s="57" t="s">
        <v>62</v>
      </c>
      <c r="M451" s="58">
        <v>1</v>
      </c>
      <c r="N451" s="58">
        <v>9938</v>
      </c>
    </row>
    <row r="452" spans="1:14" x14ac:dyDescent="0.2">
      <c r="A452" s="57" t="s">
        <v>63</v>
      </c>
      <c r="B452" s="57" t="s">
        <v>61</v>
      </c>
      <c r="C452" s="58">
        <v>8619</v>
      </c>
      <c r="D452" s="57" t="s">
        <v>49</v>
      </c>
      <c r="E452" s="58">
        <v>3</v>
      </c>
      <c r="F452" s="58">
        <v>25826</v>
      </c>
      <c r="I452" s="57" t="s">
        <v>63</v>
      </c>
      <c r="J452" s="57" t="s">
        <v>61</v>
      </c>
      <c r="K452" s="57">
        <v>9959</v>
      </c>
      <c r="L452" s="57" t="s">
        <v>62</v>
      </c>
      <c r="M452" s="58">
        <v>2</v>
      </c>
      <c r="N452" s="58">
        <v>19910</v>
      </c>
    </row>
    <row r="453" spans="1:14" x14ac:dyDescent="0.2">
      <c r="A453" s="57" t="s">
        <v>63</v>
      </c>
      <c r="B453" s="57" t="s">
        <v>61</v>
      </c>
      <c r="C453" s="58">
        <v>8639</v>
      </c>
      <c r="D453" s="57" t="s">
        <v>49</v>
      </c>
      <c r="E453" s="58">
        <v>3</v>
      </c>
      <c r="F453" s="58">
        <v>25887</v>
      </c>
      <c r="I453" s="57" t="s">
        <v>63</v>
      </c>
      <c r="J453" s="57" t="s">
        <v>61</v>
      </c>
      <c r="K453" s="57">
        <v>9979</v>
      </c>
      <c r="L453" s="57" t="s">
        <v>62</v>
      </c>
      <c r="M453" s="58">
        <v>1</v>
      </c>
      <c r="N453" s="58">
        <v>9977</v>
      </c>
    </row>
    <row r="454" spans="1:14" x14ac:dyDescent="0.2">
      <c r="A454" s="57" t="s">
        <v>63</v>
      </c>
      <c r="B454" s="57" t="s">
        <v>61</v>
      </c>
      <c r="C454" s="58">
        <v>8659</v>
      </c>
      <c r="D454" s="57" t="s">
        <v>49</v>
      </c>
      <c r="E454" s="58">
        <v>3</v>
      </c>
      <c r="F454" s="58">
        <v>25954</v>
      </c>
      <c r="I454" s="57" t="s">
        <v>63</v>
      </c>
      <c r="J454" s="57" t="s">
        <v>61</v>
      </c>
      <c r="K454" s="57">
        <v>9999</v>
      </c>
      <c r="L454" s="57" t="s">
        <v>62</v>
      </c>
      <c r="M454" s="58">
        <v>1</v>
      </c>
      <c r="N454" s="58">
        <v>9993</v>
      </c>
    </row>
    <row r="455" spans="1:14" x14ac:dyDescent="0.2">
      <c r="A455" s="57" t="s">
        <v>63</v>
      </c>
      <c r="B455" s="57" t="s">
        <v>61</v>
      </c>
      <c r="C455" s="58">
        <v>8679</v>
      </c>
      <c r="D455" s="57" t="s">
        <v>49</v>
      </c>
      <c r="E455" s="58">
        <v>5</v>
      </c>
      <c r="F455" s="58">
        <v>43361</v>
      </c>
      <c r="I455" s="57" t="s">
        <v>63</v>
      </c>
      <c r="J455" s="57" t="s">
        <v>61</v>
      </c>
      <c r="K455" s="57">
        <v>10019</v>
      </c>
      <c r="L455" s="57" t="s">
        <v>62</v>
      </c>
      <c r="M455" s="58">
        <v>1</v>
      </c>
      <c r="N455" s="58">
        <v>10009</v>
      </c>
    </row>
    <row r="456" spans="1:14" x14ac:dyDescent="0.2">
      <c r="A456" s="57" t="s">
        <v>63</v>
      </c>
      <c r="B456" s="57" t="s">
        <v>61</v>
      </c>
      <c r="C456" s="58">
        <v>8699</v>
      </c>
      <c r="D456" s="57" t="s">
        <v>49</v>
      </c>
      <c r="E456" s="58">
        <v>3</v>
      </c>
      <c r="F456" s="58">
        <v>26068</v>
      </c>
      <c r="I456" s="57" t="s">
        <v>63</v>
      </c>
      <c r="J456" s="57" t="s">
        <v>61</v>
      </c>
      <c r="K456" s="57">
        <v>10059</v>
      </c>
      <c r="L456" s="57" t="s">
        <v>62</v>
      </c>
      <c r="M456" s="58">
        <v>1</v>
      </c>
      <c r="N456" s="58">
        <v>10059</v>
      </c>
    </row>
    <row r="457" spans="1:14" x14ac:dyDescent="0.2">
      <c r="A457" s="57" t="s">
        <v>63</v>
      </c>
      <c r="B457" s="57" t="s">
        <v>61</v>
      </c>
      <c r="C457" s="58">
        <v>8719</v>
      </c>
      <c r="D457" s="57" t="s">
        <v>49</v>
      </c>
      <c r="E457" s="58">
        <v>4</v>
      </c>
      <c r="F457" s="58">
        <v>34827</v>
      </c>
      <c r="I457" s="57" t="s">
        <v>63</v>
      </c>
      <c r="J457" s="57" t="s">
        <v>61</v>
      </c>
      <c r="K457" s="57">
        <v>10079</v>
      </c>
      <c r="L457" s="57" t="s">
        <v>62</v>
      </c>
      <c r="M457" s="58">
        <v>1</v>
      </c>
      <c r="N457" s="58">
        <v>10062</v>
      </c>
    </row>
    <row r="458" spans="1:14" x14ac:dyDescent="0.2">
      <c r="A458" s="57" t="s">
        <v>63</v>
      </c>
      <c r="B458" s="57" t="s">
        <v>61</v>
      </c>
      <c r="C458" s="58">
        <v>8739</v>
      </c>
      <c r="D458" s="57" t="s">
        <v>49</v>
      </c>
      <c r="E458" s="58">
        <v>3</v>
      </c>
      <c r="F458" s="58">
        <v>26179</v>
      </c>
      <c r="I458" s="57" t="s">
        <v>63</v>
      </c>
      <c r="J458" s="57" t="s">
        <v>61</v>
      </c>
      <c r="K458" s="57">
        <v>10099</v>
      </c>
      <c r="L458" s="57" t="s">
        <v>62</v>
      </c>
      <c r="M458" s="58">
        <v>1</v>
      </c>
      <c r="N458" s="58">
        <v>10086</v>
      </c>
    </row>
    <row r="459" spans="1:14" x14ac:dyDescent="0.2">
      <c r="A459" s="57" t="s">
        <v>63</v>
      </c>
      <c r="B459" s="57" t="s">
        <v>61</v>
      </c>
      <c r="C459" s="58">
        <v>8759</v>
      </c>
      <c r="D459" s="57" t="s">
        <v>49</v>
      </c>
      <c r="E459" s="58">
        <v>5</v>
      </c>
      <c r="F459" s="58">
        <v>43720</v>
      </c>
      <c r="I459" s="57" t="s">
        <v>63</v>
      </c>
      <c r="J459" s="57" t="s">
        <v>61</v>
      </c>
      <c r="K459" s="57">
        <v>10159</v>
      </c>
      <c r="L459" s="57" t="s">
        <v>62</v>
      </c>
      <c r="M459" s="58">
        <v>1</v>
      </c>
      <c r="N459" s="58">
        <v>10155</v>
      </c>
    </row>
    <row r="460" spans="1:14" x14ac:dyDescent="0.2">
      <c r="A460" s="57" t="s">
        <v>63</v>
      </c>
      <c r="B460" s="57" t="s">
        <v>61</v>
      </c>
      <c r="C460" s="58">
        <v>8779</v>
      </c>
      <c r="D460" s="57" t="s">
        <v>49</v>
      </c>
      <c r="E460" s="58">
        <v>1</v>
      </c>
      <c r="F460" s="58">
        <v>8771</v>
      </c>
      <c r="I460" s="57" t="s">
        <v>63</v>
      </c>
      <c r="J460" s="57" t="s">
        <v>61</v>
      </c>
      <c r="K460" s="57">
        <v>10199</v>
      </c>
      <c r="L460" s="57" t="s">
        <v>62</v>
      </c>
      <c r="M460" s="58">
        <v>1</v>
      </c>
      <c r="N460" s="58">
        <v>10187</v>
      </c>
    </row>
    <row r="461" spans="1:14" x14ac:dyDescent="0.2">
      <c r="A461" s="57" t="s">
        <v>63</v>
      </c>
      <c r="B461" s="57" t="s">
        <v>61</v>
      </c>
      <c r="C461" s="58">
        <v>8799</v>
      </c>
      <c r="D461" s="57" t="s">
        <v>49</v>
      </c>
      <c r="E461" s="58">
        <v>4</v>
      </c>
      <c r="F461" s="58">
        <v>35158</v>
      </c>
      <c r="I461" s="57" t="s">
        <v>63</v>
      </c>
      <c r="J461" s="57" t="s">
        <v>61</v>
      </c>
      <c r="K461" s="57">
        <v>10239</v>
      </c>
      <c r="L461" s="57" t="s">
        <v>62</v>
      </c>
      <c r="M461" s="58">
        <v>1</v>
      </c>
      <c r="N461" s="58">
        <v>10226</v>
      </c>
    </row>
    <row r="462" spans="1:14" x14ac:dyDescent="0.2">
      <c r="A462" s="57" t="s">
        <v>63</v>
      </c>
      <c r="B462" s="57" t="s">
        <v>61</v>
      </c>
      <c r="C462" s="58">
        <v>8819</v>
      </c>
      <c r="D462" s="57" t="s">
        <v>49</v>
      </c>
      <c r="E462" s="58">
        <v>3</v>
      </c>
      <c r="F462" s="58">
        <v>26427</v>
      </c>
      <c r="I462" s="57" t="s">
        <v>63</v>
      </c>
      <c r="J462" s="57" t="s">
        <v>61</v>
      </c>
      <c r="K462" s="57">
        <v>10279</v>
      </c>
      <c r="L462" s="57" t="s">
        <v>62</v>
      </c>
      <c r="M462" s="58">
        <v>1</v>
      </c>
      <c r="N462" s="58">
        <v>10274</v>
      </c>
    </row>
    <row r="463" spans="1:14" x14ac:dyDescent="0.2">
      <c r="A463" s="57" t="s">
        <v>63</v>
      </c>
      <c r="B463" s="57" t="s">
        <v>61</v>
      </c>
      <c r="C463" s="58">
        <v>8839</v>
      </c>
      <c r="D463" s="57" t="s">
        <v>49</v>
      </c>
      <c r="E463" s="58">
        <v>2</v>
      </c>
      <c r="F463" s="58">
        <v>17654</v>
      </c>
      <c r="I463" s="57" t="s">
        <v>63</v>
      </c>
      <c r="J463" s="57" t="s">
        <v>61</v>
      </c>
      <c r="K463" s="57">
        <v>10419</v>
      </c>
      <c r="L463" s="57" t="s">
        <v>62</v>
      </c>
      <c r="M463" s="58">
        <v>3</v>
      </c>
      <c r="N463" s="58">
        <v>31229</v>
      </c>
    </row>
    <row r="464" spans="1:14" x14ac:dyDescent="0.2">
      <c r="A464" s="57" t="s">
        <v>63</v>
      </c>
      <c r="B464" s="57" t="s">
        <v>61</v>
      </c>
      <c r="C464" s="58">
        <v>8859</v>
      </c>
      <c r="D464" s="57" t="s">
        <v>49</v>
      </c>
      <c r="E464" s="58">
        <v>2</v>
      </c>
      <c r="F464" s="58">
        <v>17693</v>
      </c>
      <c r="I464" s="57" t="s">
        <v>63</v>
      </c>
      <c r="J464" s="57" t="s">
        <v>61</v>
      </c>
      <c r="K464" s="57">
        <v>10439</v>
      </c>
      <c r="L464" s="57" t="s">
        <v>62</v>
      </c>
      <c r="M464" s="58">
        <v>1</v>
      </c>
      <c r="N464" s="58">
        <v>10428</v>
      </c>
    </row>
    <row r="465" spans="1:14" x14ac:dyDescent="0.2">
      <c r="A465" s="57" t="s">
        <v>63</v>
      </c>
      <c r="B465" s="57" t="s">
        <v>61</v>
      </c>
      <c r="C465" s="58">
        <v>8879</v>
      </c>
      <c r="D465" s="57" t="s">
        <v>49</v>
      </c>
      <c r="E465" s="58">
        <v>3</v>
      </c>
      <c r="F465" s="58">
        <v>26613</v>
      </c>
      <c r="I465" s="57" t="s">
        <v>63</v>
      </c>
      <c r="J465" s="57" t="s">
        <v>61</v>
      </c>
      <c r="K465" s="57">
        <v>10459</v>
      </c>
      <c r="L465" s="57" t="s">
        <v>62</v>
      </c>
      <c r="M465" s="58">
        <v>1</v>
      </c>
      <c r="N465" s="58">
        <v>10443</v>
      </c>
    </row>
    <row r="466" spans="1:14" x14ac:dyDescent="0.2">
      <c r="A466" s="57" t="s">
        <v>63</v>
      </c>
      <c r="B466" s="57" t="s">
        <v>61</v>
      </c>
      <c r="C466" s="58">
        <v>8899</v>
      </c>
      <c r="D466" s="57" t="s">
        <v>49</v>
      </c>
      <c r="E466" s="58">
        <v>2</v>
      </c>
      <c r="F466" s="58">
        <v>17779</v>
      </c>
      <c r="I466" s="57" t="s">
        <v>63</v>
      </c>
      <c r="J466" s="57" t="s">
        <v>61</v>
      </c>
      <c r="K466" s="57">
        <v>10479</v>
      </c>
      <c r="L466" s="57" t="s">
        <v>62</v>
      </c>
      <c r="M466" s="58">
        <v>1</v>
      </c>
      <c r="N466" s="58">
        <v>10462</v>
      </c>
    </row>
    <row r="467" spans="1:14" x14ac:dyDescent="0.2">
      <c r="A467" s="57" t="s">
        <v>63</v>
      </c>
      <c r="B467" s="57" t="s">
        <v>61</v>
      </c>
      <c r="C467" s="58">
        <v>8919</v>
      </c>
      <c r="D467" s="57" t="s">
        <v>49</v>
      </c>
      <c r="E467" s="58">
        <v>1</v>
      </c>
      <c r="F467" s="58">
        <v>8912</v>
      </c>
      <c r="I467" s="57" t="s">
        <v>63</v>
      </c>
      <c r="J467" s="57" t="s">
        <v>61</v>
      </c>
      <c r="K467" s="57">
        <v>10499</v>
      </c>
      <c r="L467" s="57" t="s">
        <v>62</v>
      </c>
      <c r="M467" s="58">
        <v>2</v>
      </c>
      <c r="N467" s="58">
        <v>20980</v>
      </c>
    </row>
    <row r="468" spans="1:14" x14ac:dyDescent="0.2">
      <c r="A468" s="57" t="s">
        <v>63</v>
      </c>
      <c r="B468" s="57" t="s">
        <v>61</v>
      </c>
      <c r="C468" s="58">
        <v>8939</v>
      </c>
      <c r="D468" s="57" t="s">
        <v>49</v>
      </c>
      <c r="E468" s="58">
        <v>2</v>
      </c>
      <c r="F468" s="58">
        <v>17868</v>
      </c>
      <c r="I468" s="57" t="s">
        <v>63</v>
      </c>
      <c r="J468" s="57" t="s">
        <v>61</v>
      </c>
      <c r="K468" s="57">
        <v>10539</v>
      </c>
      <c r="L468" s="57" t="s">
        <v>62</v>
      </c>
      <c r="M468" s="58">
        <v>5</v>
      </c>
      <c r="N468" s="58">
        <v>52621</v>
      </c>
    </row>
    <row r="469" spans="1:14" x14ac:dyDescent="0.2">
      <c r="A469" s="57" t="s">
        <v>63</v>
      </c>
      <c r="B469" s="57" t="s">
        <v>61</v>
      </c>
      <c r="C469" s="58">
        <v>8959</v>
      </c>
      <c r="D469" s="57" t="s">
        <v>49</v>
      </c>
      <c r="E469" s="58">
        <v>1</v>
      </c>
      <c r="F469" s="58">
        <v>8948</v>
      </c>
      <c r="I469" s="57" t="s">
        <v>63</v>
      </c>
      <c r="J469" s="57" t="s">
        <v>61</v>
      </c>
      <c r="K469" s="57">
        <v>10619</v>
      </c>
      <c r="L469" s="57" t="s">
        <v>62</v>
      </c>
      <c r="M469" s="58">
        <v>1</v>
      </c>
      <c r="N469" s="58">
        <v>10607</v>
      </c>
    </row>
    <row r="470" spans="1:14" x14ac:dyDescent="0.2">
      <c r="A470" s="57" t="s">
        <v>63</v>
      </c>
      <c r="B470" s="57" t="s">
        <v>61</v>
      </c>
      <c r="C470" s="58">
        <v>8979</v>
      </c>
      <c r="D470" s="57" t="s">
        <v>49</v>
      </c>
      <c r="E470" s="58">
        <v>3</v>
      </c>
      <c r="F470" s="58">
        <v>26916</v>
      </c>
      <c r="I470" s="57" t="s">
        <v>63</v>
      </c>
      <c r="J470" s="57" t="s">
        <v>61</v>
      </c>
      <c r="K470" s="57">
        <v>10639</v>
      </c>
      <c r="L470" s="57" t="s">
        <v>62</v>
      </c>
      <c r="M470" s="58">
        <v>1</v>
      </c>
      <c r="N470" s="58">
        <v>10634</v>
      </c>
    </row>
    <row r="471" spans="1:14" x14ac:dyDescent="0.2">
      <c r="A471" s="57" t="s">
        <v>63</v>
      </c>
      <c r="B471" s="57" t="s">
        <v>61</v>
      </c>
      <c r="C471" s="58">
        <v>9019</v>
      </c>
      <c r="D471" s="57" t="s">
        <v>49</v>
      </c>
      <c r="E471" s="58">
        <v>2</v>
      </c>
      <c r="F471" s="58">
        <v>18027</v>
      </c>
      <c r="I471" s="57" t="s">
        <v>63</v>
      </c>
      <c r="J471" s="57" t="s">
        <v>61</v>
      </c>
      <c r="K471" s="57">
        <v>10699</v>
      </c>
      <c r="L471" s="57" t="s">
        <v>62</v>
      </c>
      <c r="M471" s="58">
        <v>1</v>
      </c>
      <c r="N471" s="58">
        <v>10695</v>
      </c>
    </row>
    <row r="472" spans="1:14" x14ac:dyDescent="0.2">
      <c r="A472" s="57" t="s">
        <v>63</v>
      </c>
      <c r="B472" s="57" t="s">
        <v>61</v>
      </c>
      <c r="C472" s="58">
        <v>9039</v>
      </c>
      <c r="D472" s="57" t="s">
        <v>49</v>
      </c>
      <c r="E472" s="58">
        <v>3</v>
      </c>
      <c r="F472" s="58">
        <v>27087</v>
      </c>
      <c r="I472" s="57" t="s">
        <v>63</v>
      </c>
      <c r="J472" s="57" t="s">
        <v>61</v>
      </c>
      <c r="K472" s="57">
        <v>10759</v>
      </c>
      <c r="L472" s="57" t="s">
        <v>62</v>
      </c>
      <c r="M472" s="58">
        <v>1</v>
      </c>
      <c r="N472" s="58">
        <v>10742</v>
      </c>
    </row>
    <row r="473" spans="1:14" x14ac:dyDescent="0.2">
      <c r="A473" s="57" t="s">
        <v>63</v>
      </c>
      <c r="B473" s="57" t="s">
        <v>61</v>
      </c>
      <c r="C473" s="58">
        <v>9059</v>
      </c>
      <c r="D473" s="57" t="s">
        <v>49</v>
      </c>
      <c r="E473" s="58">
        <v>2</v>
      </c>
      <c r="F473" s="58">
        <v>18094</v>
      </c>
      <c r="I473" s="57" t="s">
        <v>63</v>
      </c>
      <c r="J473" s="57" t="s">
        <v>61</v>
      </c>
      <c r="K473" s="57">
        <v>10819</v>
      </c>
      <c r="L473" s="57" t="s">
        <v>62</v>
      </c>
      <c r="M473" s="58">
        <v>2</v>
      </c>
      <c r="N473" s="58">
        <v>21612</v>
      </c>
    </row>
    <row r="474" spans="1:14" x14ac:dyDescent="0.2">
      <c r="A474" s="57" t="s">
        <v>63</v>
      </c>
      <c r="B474" s="57" t="s">
        <v>61</v>
      </c>
      <c r="C474" s="58">
        <v>9079</v>
      </c>
      <c r="D474" s="57" t="s">
        <v>49</v>
      </c>
      <c r="E474" s="58">
        <v>4</v>
      </c>
      <c r="F474" s="58">
        <v>36276</v>
      </c>
      <c r="I474" s="57" t="s">
        <v>63</v>
      </c>
      <c r="J474" s="57" t="s">
        <v>61</v>
      </c>
      <c r="K474" s="57">
        <v>10839</v>
      </c>
      <c r="L474" s="57" t="s">
        <v>62</v>
      </c>
      <c r="M474" s="58">
        <v>1</v>
      </c>
      <c r="N474" s="58">
        <v>10823</v>
      </c>
    </row>
    <row r="475" spans="1:14" x14ac:dyDescent="0.2">
      <c r="A475" s="57" t="s">
        <v>63</v>
      </c>
      <c r="B475" s="57" t="s">
        <v>61</v>
      </c>
      <c r="C475" s="58">
        <v>9099</v>
      </c>
      <c r="D475" s="57" t="s">
        <v>49</v>
      </c>
      <c r="E475" s="58">
        <v>2</v>
      </c>
      <c r="F475" s="58">
        <v>18170</v>
      </c>
      <c r="I475" s="57" t="s">
        <v>63</v>
      </c>
      <c r="J475" s="57" t="s">
        <v>61</v>
      </c>
      <c r="K475" s="57">
        <v>10879</v>
      </c>
      <c r="L475" s="57" t="s">
        <v>62</v>
      </c>
      <c r="M475" s="58">
        <v>1</v>
      </c>
      <c r="N475" s="58">
        <v>10873</v>
      </c>
    </row>
    <row r="476" spans="1:14" x14ac:dyDescent="0.2">
      <c r="A476" s="57" t="s">
        <v>63</v>
      </c>
      <c r="B476" s="57" t="s">
        <v>61</v>
      </c>
      <c r="C476" s="58">
        <v>9119</v>
      </c>
      <c r="D476" s="57" t="s">
        <v>49</v>
      </c>
      <c r="E476" s="58">
        <v>2</v>
      </c>
      <c r="F476" s="58">
        <v>18217</v>
      </c>
      <c r="I476" s="57" t="s">
        <v>63</v>
      </c>
      <c r="J476" s="57" t="s">
        <v>61</v>
      </c>
      <c r="K476" s="57">
        <v>10899</v>
      </c>
      <c r="L476" s="57" t="s">
        <v>62</v>
      </c>
      <c r="M476" s="58">
        <v>1</v>
      </c>
      <c r="N476" s="58">
        <v>10886</v>
      </c>
    </row>
    <row r="477" spans="1:14" x14ac:dyDescent="0.2">
      <c r="A477" s="57" t="s">
        <v>63</v>
      </c>
      <c r="B477" s="57" t="s">
        <v>61</v>
      </c>
      <c r="C477" s="58">
        <v>9139</v>
      </c>
      <c r="D477" s="57" t="s">
        <v>49</v>
      </c>
      <c r="E477" s="58">
        <v>2</v>
      </c>
      <c r="F477" s="58">
        <v>18256</v>
      </c>
      <c r="I477" s="57" t="s">
        <v>63</v>
      </c>
      <c r="J477" s="57" t="s">
        <v>61</v>
      </c>
      <c r="K477" s="57">
        <v>10939</v>
      </c>
      <c r="L477" s="57" t="s">
        <v>62</v>
      </c>
      <c r="M477" s="58">
        <v>2</v>
      </c>
      <c r="N477" s="58">
        <v>21853</v>
      </c>
    </row>
    <row r="478" spans="1:14" x14ac:dyDescent="0.2">
      <c r="A478" s="57" t="s">
        <v>63</v>
      </c>
      <c r="B478" s="57" t="s">
        <v>61</v>
      </c>
      <c r="C478" s="58">
        <v>9159</v>
      </c>
      <c r="D478" s="57" t="s">
        <v>49</v>
      </c>
      <c r="E478" s="58">
        <v>3</v>
      </c>
      <c r="F478" s="58">
        <v>27458</v>
      </c>
      <c r="I478" s="57" t="s">
        <v>63</v>
      </c>
      <c r="J478" s="57" t="s">
        <v>61</v>
      </c>
      <c r="K478" s="57">
        <v>10959</v>
      </c>
      <c r="L478" s="57" t="s">
        <v>62</v>
      </c>
      <c r="M478" s="58">
        <v>2</v>
      </c>
      <c r="N478" s="58">
        <v>21887</v>
      </c>
    </row>
    <row r="479" spans="1:14" x14ac:dyDescent="0.2">
      <c r="A479" s="57" t="s">
        <v>63</v>
      </c>
      <c r="B479" s="57" t="s">
        <v>61</v>
      </c>
      <c r="C479" s="58">
        <v>9179</v>
      </c>
      <c r="D479" s="57" t="s">
        <v>49</v>
      </c>
      <c r="E479" s="58">
        <v>2</v>
      </c>
      <c r="F479" s="58">
        <v>18325</v>
      </c>
      <c r="I479" s="57" t="s">
        <v>63</v>
      </c>
      <c r="J479" s="57" t="s">
        <v>61</v>
      </c>
      <c r="K479" s="57">
        <v>10999</v>
      </c>
      <c r="L479" s="57" t="s">
        <v>62</v>
      </c>
      <c r="M479" s="58">
        <v>1</v>
      </c>
      <c r="N479" s="58">
        <v>10994</v>
      </c>
    </row>
    <row r="480" spans="1:14" x14ac:dyDescent="0.2">
      <c r="A480" s="57" t="s">
        <v>63</v>
      </c>
      <c r="B480" s="57" t="s">
        <v>61</v>
      </c>
      <c r="C480" s="58">
        <v>9199</v>
      </c>
      <c r="D480" s="57" t="s">
        <v>49</v>
      </c>
      <c r="E480" s="58">
        <v>1</v>
      </c>
      <c r="F480" s="58">
        <v>9182</v>
      </c>
      <c r="I480" s="57" t="s">
        <v>63</v>
      </c>
      <c r="J480" s="57" t="s">
        <v>61</v>
      </c>
      <c r="K480" s="57">
        <v>11019</v>
      </c>
      <c r="L480" s="57" t="s">
        <v>62</v>
      </c>
      <c r="M480" s="58">
        <v>2</v>
      </c>
      <c r="N480" s="58">
        <v>22016</v>
      </c>
    </row>
    <row r="481" spans="1:14" x14ac:dyDescent="0.2">
      <c r="A481" s="57" t="s">
        <v>63</v>
      </c>
      <c r="B481" s="57" t="s">
        <v>61</v>
      </c>
      <c r="C481" s="58">
        <v>9219</v>
      </c>
      <c r="D481" s="57" t="s">
        <v>49</v>
      </c>
      <c r="E481" s="58">
        <v>5</v>
      </c>
      <c r="F481" s="58">
        <v>46039</v>
      </c>
      <c r="I481" s="57" t="s">
        <v>63</v>
      </c>
      <c r="J481" s="57" t="s">
        <v>61</v>
      </c>
      <c r="K481" s="57">
        <v>11059</v>
      </c>
      <c r="L481" s="57" t="s">
        <v>62</v>
      </c>
      <c r="M481" s="58">
        <v>1</v>
      </c>
      <c r="N481" s="58">
        <v>11046</v>
      </c>
    </row>
    <row r="482" spans="1:14" x14ac:dyDescent="0.2">
      <c r="A482" s="57" t="s">
        <v>63</v>
      </c>
      <c r="B482" s="57" t="s">
        <v>61</v>
      </c>
      <c r="C482" s="58">
        <v>9239</v>
      </c>
      <c r="D482" s="57" t="s">
        <v>49</v>
      </c>
      <c r="E482" s="58">
        <v>3</v>
      </c>
      <c r="F482" s="58">
        <v>27691</v>
      </c>
      <c r="I482" s="57" t="s">
        <v>63</v>
      </c>
      <c r="J482" s="57" t="s">
        <v>61</v>
      </c>
      <c r="K482" s="57">
        <v>11099</v>
      </c>
      <c r="L482" s="57" t="s">
        <v>62</v>
      </c>
      <c r="M482" s="58">
        <v>1</v>
      </c>
      <c r="N482" s="58">
        <v>11088</v>
      </c>
    </row>
    <row r="483" spans="1:14" x14ac:dyDescent="0.2">
      <c r="A483" s="57" t="s">
        <v>63</v>
      </c>
      <c r="B483" s="57" t="s">
        <v>61</v>
      </c>
      <c r="C483" s="58">
        <v>9259</v>
      </c>
      <c r="D483" s="57" t="s">
        <v>49</v>
      </c>
      <c r="E483" s="58">
        <v>4</v>
      </c>
      <c r="F483" s="58">
        <v>37003</v>
      </c>
      <c r="I483" s="57" t="s">
        <v>63</v>
      </c>
      <c r="J483" s="57" t="s">
        <v>61</v>
      </c>
      <c r="K483" s="57">
        <v>11159</v>
      </c>
      <c r="L483" s="57" t="s">
        <v>62</v>
      </c>
      <c r="M483" s="58">
        <v>1</v>
      </c>
      <c r="N483" s="58">
        <v>11146</v>
      </c>
    </row>
    <row r="484" spans="1:14" x14ac:dyDescent="0.2">
      <c r="A484" s="57" t="s">
        <v>63</v>
      </c>
      <c r="B484" s="57" t="s">
        <v>61</v>
      </c>
      <c r="C484" s="58">
        <v>9279</v>
      </c>
      <c r="D484" s="57" t="s">
        <v>49</v>
      </c>
      <c r="E484" s="58">
        <v>5</v>
      </c>
      <c r="F484" s="58">
        <v>46363</v>
      </c>
      <c r="I484" s="57" t="s">
        <v>63</v>
      </c>
      <c r="J484" s="57" t="s">
        <v>61</v>
      </c>
      <c r="K484" s="57">
        <v>11259</v>
      </c>
      <c r="L484" s="57" t="s">
        <v>62</v>
      </c>
      <c r="M484" s="58">
        <v>1</v>
      </c>
      <c r="N484" s="58">
        <v>11250</v>
      </c>
    </row>
    <row r="485" spans="1:14" x14ac:dyDescent="0.2">
      <c r="A485" s="57" t="s">
        <v>63</v>
      </c>
      <c r="B485" s="57" t="s">
        <v>61</v>
      </c>
      <c r="C485" s="58">
        <v>9299</v>
      </c>
      <c r="D485" s="57" t="s">
        <v>49</v>
      </c>
      <c r="E485" s="58">
        <v>1</v>
      </c>
      <c r="F485" s="58">
        <v>9297</v>
      </c>
      <c r="I485" s="57" t="s">
        <v>63</v>
      </c>
      <c r="J485" s="57" t="s">
        <v>61</v>
      </c>
      <c r="K485" s="57">
        <v>11319</v>
      </c>
      <c r="L485" s="57" t="s">
        <v>62</v>
      </c>
      <c r="M485" s="58">
        <v>1</v>
      </c>
      <c r="N485" s="58">
        <v>11312</v>
      </c>
    </row>
    <row r="486" spans="1:14" x14ac:dyDescent="0.2">
      <c r="A486" s="57" t="s">
        <v>63</v>
      </c>
      <c r="B486" s="57" t="s">
        <v>61</v>
      </c>
      <c r="C486" s="58">
        <v>9339</v>
      </c>
      <c r="D486" s="57" t="s">
        <v>49</v>
      </c>
      <c r="E486" s="58">
        <v>1</v>
      </c>
      <c r="F486" s="58">
        <v>9332</v>
      </c>
      <c r="I486" s="57" t="s">
        <v>63</v>
      </c>
      <c r="J486" s="57" t="s">
        <v>61</v>
      </c>
      <c r="K486" s="57">
        <v>11379</v>
      </c>
      <c r="L486" s="57" t="s">
        <v>62</v>
      </c>
      <c r="M486" s="58">
        <v>1</v>
      </c>
      <c r="N486" s="58">
        <v>11362</v>
      </c>
    </row>
    <row r="487" spans="1:14" x14ac:dyDescent="0.2">
      <c r="A487" s="57" t="s">
        <v>63</v>
      </c>
      <c r="B487" s="57" t="s">
        <v>61</v>
      </c>
      <c r="C487" s="58">
        <v>9359</v>
      </c>
      <c r="D487" s="57" t="s">
        <v>49</v>
      </c>
      <c r="E487" s="58">
        <v>1</v>
      </c>
      <c r="F487" s="58">
        <v>9350</v>
      </c>
      <c r="I487" s="57" t="s">
        <v>63</v>
      </c>
      <c r="J487" s="57" t="s">
        <v>61</v>
      </c>
      <c r="K487" s="57">
        <v>11399</v>
      </c>
      <c r="L487" s="57" t="s">
        <v>62</v>
      </c>
      <c r="M487" s="58">
        <v>1</v>
      </c>
      <c r="N487" s="58">
        <v>11391</v>
      </c>
    </row>
    <row r="488" spans="1:14" x14ac:dyDescent="0.2">
      <c r="A488" s="57" t="s">
        <v>63</v>
      </c>
      <c r="B488" s="57" t="s">
        <v>61</v>
      </c>
      <c r="C488" s="58">
        <v>9379</v>
      </c>
      <c r="D488" s="57" t="s">
        <v>49</v>
      </c>
      <c r="E488" s="58">
        <v>1</v>
      </c>
      <c r="F488" s="58">
        <v>9379</v>
      </c>
      <c r="I488" s="57" t="s">
        <v>63</v>
      </c>
      <c r="J488" s="57" t="s">
        <v>61</v>
      </c>
      <c r="K488" s="57">
        <v>11459</v>
      </c>
      <c r="L488" s="57" t="s">
        <v>62</v>
      </c>
      <c r="M488" s="58">
        <v>1</v>
      </c>
      <c r="N488" s="58">
        <v>11458</v>
      </c>
    </row>
    <row r="489" spans="1:14" x14ac:dyDescent="0.2">
      <c r="A489" s="57" t="s">
        <v>63</v>
      </c>
      <c r="B489" s="57" t="s">
        <v>61</v>
      </c>
      <c r="C489" s="58">
        <v>9399</v>
      </c>
      <c r="D489" s="57" t="s">
        <v>49</v>
      </c>
      <c r="E489" s="58">
        <v>1</v>
      </c>
      <c r="F489" s="58">
        <v>9397</v>
      </c>
      <c r="I489" s="57" t="s">
        <v>63</v>
      </c>
      <c r="J489" s="57" t="s">
        <v>61</v>
      </c>
      <c r="K489" s="57">
        <v>11479</v>
      </c>
      <c r="L489" s="57" t="s">
        <v>62</v>
      </c>
      <c r="M489" s="58">
        <v>1</v>
      </c>
      <c r="N489" s="58">
        <v>11472</v>
      </c>
    </row>
    <row r="490" spans="1:14" x14ac:dyDescent="0.2">
      <c r="A490" s="57" t="s">
        <v>63</v>
      </c>
      <c r="B490" s="57" t="s">
        <v>61</v>
      </c>
      <c r="C490" s="58">
        <v>9419</v>
      </c>
      <c r="D490" s="57" t="s">
        <v>49</v>
      </c>
      <c r="E490" s="58">
        <v>2</v>
      </c>
      <c r="F490" s="58">
        <v>18820</v>
      </c>
      <c r="I490" s="57" t="s">
        <v>63</v>
      </c>
      <c r="J490" s="57" t="s">
        <v>61</v>
      </c>
      <c r="K490" s="57">
        <v>11499</v>
      </c>
      <c r="L490" s="57" t="s">
        <v>62</v>
      </c>
      <c r="M490" s="58">
        <v>1</v>
      </c>
      <c r="N490" s="58">
        <v>11483</v>
      </c>
    </row>
    <row r="491" spans="1:14" x14ac:dyDescent="0.2">
      <c r="A491" s="57" t="s">
        <v>63</v>
      </c>
      <c r="B491" s="57" t="s">
        <v>61</v>
      </c>
      <c r="C491" s="58">
        <v>9439</v>
      </c>
      <c r="D491" s="57" t="s">
        <v>49</v>
      </c>
      <c r="E491" s="58">
        <v>3</v>
      </c>
      <c r="F491" s="58">
        <v>28287</v>
      </c>
      <c r="I491" s="57" t="s">
        <v>63</v>
      </c>
      <c r="J491" s="57" t="s">
        <v>61</v>
      </c>
      <c r="K491" s="57">
        <v>11519</v>
      </c>
      <c r="L491" s="57" t="s">
        <v>62</v>
      </c>
      <c r="M491" s="58">
        <v>1</v>
      </c>
      <c r="N491" s="58">
        <v>11509</v>
      </c>
    </row>
    <row r="492" spans="1:14" x14ac:dyDescent="0.2">
      <c r="A492" s="57" t="s">
        <v>63</v>
      </c>
      <c r="B492" s="57" t="s">
        <v>61</v>
      </c>
      <c r="C492" s="58">
        <v>9459</v>
      </c>
      <c r="D492" s="57" t="s">
        <v>49</v>
      </c>
      <c r="E492" s="58">
        <v>1</v>
      </c>
      <c r="F492" s="58">
        <v>9444</v>
      </c>
      <c r="I492" s="57" t="s">
        <v>63</v>
      </c>
      <c r="J492" s="57" t="s">
        <v>61</v>
      </c>
      <c r="K492" s="57">
        <v>11539</v>
      </c>
      <c r="L492" s="57" t="s">
        <v>62</v>
      </c>
      <c r="M492" s="58">
        <v>1</v>
      </c>
      <c r="N492" s="58">
        <v>11524</v>
      </c>
    </row>
    <row r="493" spans="1:14" x14ac:dyDescent="0.2">
      <c r="A493" s="57" t="s">
        <v>63</v>
      </c>
      <c r="B493" s="57" t="s">
        <v>61</v>
      </c>
      <c r="C493" s="58">
        <v>9479</v>
      </c>
      <c r="D493" s="57" t="s">
        <v>49</v>
      </c>
      <c r="E493" s="58">
        <v>1</v>
      </c>
      <c r="F493" s="58">
        <v>9466</v>
      </c>
      <c r="I493" s="57" t="s">
        <v>63</v>
      </c>
      <c r="J493" s="57" t="s">
        <v>61</v>
      </c>
      <c r="K493" s="57">
        <v>11559</v>
      </c>
      <c r="L493" s="57" t="s">
        <v>62</v>
      </c>
      <c r="M493" s="58">
        <v>3</v>
      </c>
      <c r="N493" s="58">
        <v>34651</v>
      </c>
    </row>
    <row r="494" spans="1:14" x14ac:dyDescent="0.2">
      <c r="A494" s="57" t="s">
        <v>63</v>
      </c>
      <c r="B494" s="57" t="s">
        <v>61</v>
      </c>
      <c r="C494" s="58">
        <v>9499</v>
      </c>
      <c r="D494" s="57" t="s">
        <v>49</v>
      </c>
      <c r="E494" s="58">
        <v>4</v>
      </c>
      <c r="F494" s="58">
        <v>37962</v>
      </c>
      <c r="I494" s="57" t="s">
        <v>63</v>
      </c>
      <c r="J494" s="57" t="s">
        <v>61</v>
      </c>
      <c r="K494" s="57">
        <v>11639</v>
      </c>
      <c r="L494" s="57" t="s">
        <v>62</v>
      </c>
      <c r="M494" s="58">
        <v>4</v>
      </c>
      <c r="N494" s="58">
        <v>46527</v>
      </c>
    </row>
    <row r="495" spans="1:14" x14ac:dyDescent="0.2">
      <c r="A495" s="57" t="s">
        <v>63</v>
      </c>
      <c r="B495" s="57" t="s">
        <v>61</v>
      </c>
      <c r="C495" s="58">
        <v>9519</v>
      </c>
      <c r="D495" s="57" t="s">
        <v>49</v>
      </c>
      <c r="E495" s="58">
        <v>1</v>
      </c>
      <c r="F495" s="58">
        <v>9519</v>
      </c>
      <c r="I495" s="57" t="s">
        <v>63</v>
      </c>
      <c r="J495" s="57" t="s">
        <v>61</v>
      </c>
      <c r="K495" s="57">
        <v>11699</v>
      </c>
      <c r="L495" s="57" t="s">
        <v>62</v>
      </c>
      <c r="M495" s="58">
        <v>1</v>
      </c>
      <c r="N495" s="58">
        <v>11692</v>
      </c>
    </row>
    <row r="496" spans="1:14" x14ac:dyDescent="0.2">
      <c r="A496" s="57" t="s">
        <v>63</v>
      </c>
      <c r="B496" s="57" t="s">
        <v>61</v>
      </c>
      <c r="C496" s="58">
        <v>9539</v>
      </c>
      <c r="D496" s="57" t="s">
        <v>49</v>
      </c>
      <c r="E496" s="58">
        <v>3</v>
      </c>
      <c r="F496" s="58">
        <v>28582</v>
      </c>
      <c r="I496" s="57" t="s">
        <v>63</v>
      </c>
      <c r="J496" s="57" t="s">
        <v>61</v>
      </c>
      <c r="K496" s="57">
        <v>11719</v>
      </c>
      <c r="L496" s="57" t="s">
        <v>62</v>
      </c>
      <c r="M496" s="58">
        <v>2</v>
      </c>
      <c r="N496" s="58">
        <v>23418</v>
      </c>
    </row>
    <row r="497" spans="1:14" x14ac:dyDescent="0.2">
      <c r="A497" s="57" t="s">
        <v>63</v>
      </c>
      <c r="B497" s="57" t="s">
        <v>61</v>
      </c>
      <c r="C497" s="58">
        <v>9559</v>
      </c>
      <c r="D497" s="57" t="s">
        <v>49</v>
      </c>
      <c r="E497" s="58">
        <v>4</v>
      </c>
      <c r="F497" s="58">
        <v>38203</v>
      </c>
      <c r="I497" s="57" t="s">
        <v>63</v>
      </c>
      <c r="J497" s="57" t="s">
        <v>61</v>
      </c>
      <c r="K497" s="57">
        <v>11759</v>
      </c>
      <c r="L497" s="57" t="s">
        <v>62</v>
      </c>
      <c r="M497" s="58">
        <v>1</v>
      </c>
      <c r="N497" s="58">
        <v>11750</v>
      </c>
    </row>
    <row r="498" spans="1:14" x14ac:dyDescent="0.2">
      <c r="A498" s="57" t="s">
        <v>63</v>
      </c>
      <c r="B498" s="57" t="s">
        <v>61</v>
      </c>
      <c r="C498" s="58">
        <v>9579</v>
      </c>
      <c r="D498" s="57" t="s">
        <v>49</v>
      </c>
      <c r="E498" s="58">
        <v>3</v>
      </c>
      <c r="F498" s="58">
        <v>28714</v>
      </c>
      <c r="I498" s="57" t="s">
        <v>63</v>
      </c>
      <c r="J498" s="57" t="s">
        <v>61</v>
      </c>
      <c r="K498" s="57">
        <v>11959</v>
      </c>
      <c r="L498" s="57" t="s">
        <v>62</v>
      </c>
      <c r="M498" s="58">
        <v>1</v>
      </c>
      <c r="N498" s="58">
        <v>11943</v>
      </c>
    </row>
    <row r="499" spans="1:14" x14ac:dyDescent="0.2">
      <c r="A499" s="57" t="s">
        <v>63</v>
      </c>
      <c r="B499" s="57" t="s">
        <v>61</v>
      </c>
      <c r="C499" s="58">
        <v>9599</v>
      </c>
      <c r="D499" s="57" t="s">
        <v>49</v>
      </c>
      <c r="E499" s="58">
        <v>5</v>
      </c>
      <c r="F499" s="58">
        <v>47939</v>
      </c>
      <c r="I499" s="57" t="s">
        <v>63</v>
      </c>
      <c r="J499" s="57" t="s">
        <v>61</v>
      </c>
      <c r="K499" s="57">
        <v>12019</v>
      </c>
      <c r="L499" s="57" t="s">
        <v>62</v>
      </c>
      <c r="M499" s="58">
        <v>3</v>
      </c>
      <c r="N499" s="58">
        <v>36022</v>
      </c>
    </row>
    <row r="500" spans="1:14" x14ac:dyDescent="0.2">
      <c r="A500" s="57" t="s">
        <v>63</v>
      </c>
      <c r="B500" s="57" t="s">
        <v>61</v>
      </c>
      <c r="C500" s="58">
        <v>9619</v>
      </c>
      <c r="D500" s="57" t="s">
        <v>49</v>
      </c>
      <c r="E500" s="58">
        <v>3</v>
      </c>
      <c r="F500" s="58">
        <v>28835</v>
      </c>
      <c r="I500" s="57" t="s">
        <v>63</v>
      </c>
      <c r="J500" s="57" t="s">
        <v>61</v>
      </c>
      <c r="K500" s="57">
        <v>12099</v>
      </c>
      <c r="L500" s="57" t="s">
        <v>62</v>
      </c>
      <c r="M500" s="58">
        <v>1</v>
      </c>
      <c r="N500" s="58">
        <v>12094</v>
      </c>
    </row>
    <row r="501" spans="1:14" x14ac:dyDescent="0.2">
      <c r="A501" s="57" t="s">
        <v>63</v>
      </c>
      <c r="B501" s="57" t="s">
        <v>61</v>
      </c>
      <c r="C501" s="58">
        <v>9639</v>
      </c>
      <c r="D501" s="57" t="s">
        <v>49</v>
      </c>
      <c r="E501" s="58">
        <v>3</v>
      </c>
      <c r="F501" s="58">
        <v>28870</v>
      </c>
      <c r="I501" s="57" t="s">
        <v>63</v>
      </c>
      <c r="J501" s="57" t="s">
        <v>61</v>
      </c>
      <c r="K501" s="57">
        <v>12279</v>
      </c>
      <c r="L501" s="57" t="s">
        <v>62</v>
      </c>
      <c r="M501" s="58">
        <v>1</v>
      </c>
      <c r="N501" s="58">
        <v>12265</v>
      </c>
    </row>
    <row r="502" spans="1:14" x14ac:dyDescent="0.2">
      <c r="A502" s="57" t="s">
        <v>63</v>
      </c>
      <c r="B502" s="57" t="s">
        <v>61</v>
      </c>
      <c r="C502" s="58">
        <v>9659</v>
      </c>
      <c r="D502" s="57" t="s">
        <v>49</v>
      </c>
      <c r="E502" s="58">
        <v>2</v>
      </c>
      <c r="F502" s="58">
        <v>19311</v>
      </c>
      <c r="I502" s="57" t="s">
        <v>63</v>
      </c>
      <c r="J502" s="57" t="s">
        <v>61</v>
      </c>
      <c r="K502" s="57">
        <v>12339</v>
      </c>
      <c r="L502" s="57" t="s">
        <v>62</v>
      </c>
      <c r="M502" s="58">
        <v>1</v>
      </c>
      <c r="N502" s="58">
        <v>12335</v>
      </c>
    </row>
    <row r="503" spans="1:14" x14ac:dyDescent="0.2">
      <c r="A503" s="57" t="s">
        <v>63</v>
      </c>
      <c r="B503" s="57" t="s">
        <v>61</v>
      </c>
      <c r="C503" s="58">
        <v>9679</v>
      </c>
      <c r="D503" s="57" t="s">
        <v>49</v>
      </c>
      <c r="E503" s="58">
        <v>2</v>
      </c>
      <c r="F503" s="58">
        <v>19323</v>
      </c>
      <c r="I503" s="57" t="s">
        <v>63</v>
      </c>
      <c r="J503" s="57" t="s">
        <v>61</v>
      </c>
      <c r="K503" s="57">
        <v>12419</v>
      </c>
      <c r="L503" s="57" t="s">
        <v>62</v>
      </c>
      <c r="M503" s="58">
        <v>1</v>
      </c>
      <c r="N503" s="58">
        <v>12408</v>
      </c>
    </row>
    <row r="504" spans="1:14" x14ac:dyDescent="0.2">
      <c r="A504" s="57" t="s">
        <v>63</v>
      </c>
      <c r="B504" s="57" t="s">
        <v>61</v>
      </c>
      <c r="C504" s="58">
        <v>9699</v>
      </c>
      <c r="D504" s="57" t="s">
        <v>49</v>
      </c>
      <c r="E504" s="58">
        <v>1</v>
      </c>
      <c r="F504" s="58">
        <v>9698</v>
      </c>
      <c r="I504" s="57" t="s">
        <v>63</v>
      </c>
      <c r="J504" s="57" t="s">
        <v>61</v>
      </c>
      <c r="K504" s="57">
        <v>12439</v>
      </c>
      <c r="L504" s="57" t="s">
        <v>62</v>
      </c>
      <c r="M504" s="58">
        <v>1</v>
      </c>
      <c r="N504" s="58">
        <v>12437</v>
      </c>
    </row>
    <row r="505" spans="1:14" x14ac:dyDescent="0.2">
      <c r="A505" s="57" t="s">
        <v>63</v>
      </c>
      <c r="B505" s="57" t="s">
        <v>61</v>
      </c>
      <c r="C505" s="58">
        <v>9719</v>
      </c>
      <c r="D505" s="57" t="s">
        <v>49</v>
      </c>
      <c r="E505" s="58">
        <v>2</v>
      </c>
      <c r="F505" s="58">
        <v>19420</v>
      </c>
      <c r="I505" s="57" t="s">
        <v>63</v>
      </c>
      <c r="J505" s="57" t="s">
        <v>61</v>
      </c>
      <c r="K505" s="57">
        <v>12459</v>
      </c>
      <c r="L505" s="57" t="s">
        <v>62</v>
      </c>
      <c r="M505" s="58">
        <v>1</v>
      </c>
      <c r="N505" s="58">
        <v>12451</v>
      </c>
    </row>
    <row r="506" spans="1:14" x14ac:dyDescent="0.2">
      <c r="A506" s="57" t="s">
        <v>63</v>
      </c>
      <c r="B506" s="57" t="s">
        <v>61</v>
      </c>
      <c r="C506" s="58">
        <v>9739</v>
      </c>
      <c r="D506" s="57" t="s">
        <v>49</v>
      </c>
      <c r="E506" s="58">
        <v>1</v>
      </c>
      <c r="F506" s="58">
        <v>9725</v>
      </c>
      <c r="I506" s="57" t="s">
        <v>63</v>
      </c>
      <c r="J506" s="57" t="s">
        <v>61</v>
      </c>
      <c r="K506" s="57">
        <v>12499</v>
      </c>
      <c r="L506" s="57" t="s">
        <v>62</v>
      </c>
      <c r="M506" s="58">
        <v>2</v>
      </c>
      <c r="N506" s="58">
        <v>24985</v>
      </c>
    </row>
    <row r="507" spans="1:14" x14ac:dyDescent="0.2">
      <c r="A507" s="57" t="s">
        <v>63</v>
      </c>
      <c r="B507" s="57" t="s">
        <v>61</v>
      </c>
      <c r="C507" s="58">
        <v>9779</v>
      </c>
      <c r="D507" s="57" t="s">
        <v>49</v>
      </c>
      <c r="E507" s="58">
        <v>3</v>
      </c>
      <c r="F507" s="58">
        <v>29309</v>
      </c>
      <c r="I507" s="57" t="s">
        <v>63</v>
      </c>
      <c r="J507" s="57" t="s">
        <v>61</v>
      </c>
      <c r="K507" s="57">
        <v>12539</v>
      </c>
      <c r="L507" s="57" t="s">
        <v>62</v>
      </c>
      <c r="M507" s="58">
        <v>1</v>
      </c>
      <c r="N507" s="58">
        <v>12524</v>
      </c>
    </row>
    <row r="508" spans="1:14" x14ac:dyDescent="0.2">
      <c r="A508" s="57" t="s">
        <v>63</v>
      </c>
      <c r="B508" s="57" t="s">
        <v>61</v>
      </c>
      <c r="C508" s="58">
        <v>9799</v>
      </c>
      <c r="D508" s="57" t="s">
        <v>49</v>
      </c>
      <c r="E508" s="58">
        <v>5</v>
      </c>
      <c r="F508" s="58">
        <v>48941</v>
      </c>
      <c r="I508" s="57" t="s">
        <v>63</v>
      </c>
      <c r="J508" s="57" t="s">
        <v>61</v>
      </c>
      <c r="K508" s="57">
        <v>12559</v>
      </c>
      <c r="L508" s="57" t="s">
        <v>62</v>
      </c>
      <c r="M508" s="58">
        <v>1</v>
      </c>
      <c r="N508" s="58">
        <v>12546</v>
      </c>
    </row>
    <row r="509" spans="1:14" x14ac:dyDescent="0.2">
      <c r="A509" s="57" t="s">
        <v>63</v>
      </c>
      <c r="B509" s="57" t="s">
        <v>61</v>
      </c>
      <c r="C509" s="58">
        <v>9819</v>
      </c>
      <c r="D509" s="57" t="s">
        <v>49</v>
      </c>
      <c r="E509" s="58">
        <v>5</v>
      </c>
      <c r="F509" s="58">
        <v>49057</v>
      </c>
      <c r="I509" s="57" t="s">
        <v>63</v>
      </c>
      <c r="J509" s="57" t="s">
        <v>61</v>
      </c>
      <c r="K509" s="57">
        <v>12659</v>
      </c>
      <c r="L509" s="57" t="s">
        <v>62</v>
      </c>
      <c r="M509" s="58">
        <v>1</v>
      </c>
      <c r="N509" s="58">
        <v>12643</v>
      </c>
    </row>
    <row r="510" spans="1:14" x14ac:dyDescent="0.2">
      <c r="A510" s="57" t="s">
        <v>63</v>
      </c>
      <c r="B510" s="57" t="s">
        <v>61</v>
      </c>
      <c r="C510" s="58">
        <v>9839</v>
      </c>
      <c r="D510" s="57" t="s">
        <v>49</v>
      </c>
      <c r="E510" s="58">
        <v>4</v>
      </c>
      <c r="F510" s="58">
        <v>39302</v>
      </c>
      <c r="I510" s="57" t="s">
        <v>63</v>
      </c>
      <c r="J510" s="57" t="s">
        <v>61</v>
      </c>
      <c r="K510" s="57">
        <v>12839</v>
      </c>
      <c r="L510" s="57" t="s">
        <v>62</v>
      </c>
      <c r="M510" s="58">
        <v>1</v>
      </c>
      <c r="N510" s="58">
        <v>12829</v>
      </c>
    </row>
    <row r="511" spans="1:14" x14ac:dyDescent="0.2">
      <c r="A511" s="57" t="s">
        <v>63</v>
      </c>
      <c r="B511" s="57" t="s">
        <v>61</v>
      </c>
      <c r="C511" s="58">
        <v>9859</v>
      </c>
      <c r="D511" s="57" t="s">
        <v>49</v>
      </c>
      <c r="E511" s="58">
        <v>5</v>
      </c>
      <c r="F511" s="58">
        <v>49248</v>
      </c>
      <c r="I511" s="57" t="s">
        <v>63</v>
      </c>
      <c r="J511" s="57" t="s">
        <v>61</v>
      </c>
      <c r="K511" s="57">
        <v>12919</v>
      </c>
      <c r="L511" s="57" t="s">
        <v>62</v>
      </c>
      <c r="M511" s="58">
        <v>1</v>
      </c>
      <c r="N511" s="58">
        <v>12911</v>
      </c>
    </row>
    <row r="512" spans="1:14" x14ac:dyDescent="0.2">
      <c r="A512" s="57" t="s">
        <v>63</v>
      </c>
      <c r="B512" s="57" t="s">
        <v>61</v>
      </c>
      <c r="C512" s="58">
        <v>9879</v>
      </c>
      <c r="D512" s="57" t="s">
        <v>49</v>
      </c>
      <c r="E512" s="58">
        <v>3</v>
      </c>
      <c r="F512" s="58">
        <v>29593</v>
      </c>
      <c r="I512" s="57" t="s">
        <v>63</v>
      </c>
      <c r="J512" s="57" t="s">
        <v>61</v>
      </c>
      <c r="K512" s="57">
        <v>12939</v>
      </c>
      <c r="L512" s="57" t="s">
        <v>62</v>
      </c>
      <c r="M512" s="58">
        <v>2</v>
      </c>
      <c r="N512" s="58">
        <v>25864</v>
      </c>
    </row>
    <row r="513" spans="1:14" x14ac:dyDescent="0.2">
      <c r="A513" s="57" t="s">
        <v>63</v>
      </c>
      <c r="B513" s="57" t="s">
        <v>61</v>
      </c>
      <c r="C513" s="58">
        <v>9899</v>
      </c>
      <c r="D513" s="57" t="s">
        <v>49</v>
      </c>
      <c r="E513" s="58">
        <v>2</v>
      </c>
      <c r="F513" s="58">
        <v>19768</v>
      </c>
      <c r="I513" s="57" t="s">
        <v>63</v>
      </c>
      <c r="J513" s="57" t="s">
        <v>61</v>
      </c>
      <c r="K513" s="57">
        <v>13039</v>
      </c>
      <c r="L513" s="57" t="s">
        <v>62</v>
      </c>
      <c r="M513" s="58">
        <v>1</v>
      </c>
      <c r="N513" s="58">
        <v>13027</v>
      </c>
    </row>
    <row r="514" spans="1:14" x14ac:dyDescent="0.2">
      <c r="A514" s="57" t="s">
        <v>63</v>
      </c>
      <c r="B514" s="57" t="s">
        <v>61</v>
      </c>
      <c r="C514" s="58">
        <v>9919</v>
      </c>
      <c r="D514" s="57" t="s">
        <v>49</v>
      </c>
      <c r="E514" s="58">
        <v>4</v>
      </c>
      <c r="F514" s="58">
        <v>39616</v>
      </c>
      <c r="I514" s="57" t="s">
        <v>63</v>
      </c>
      <c r="J514" s="57" t="s">
        <v>61</v>
      </c>
      <c r="K514" s="57">
        <v>13079</v>
      </c>
      <c r="L514" s="57" t="s">
        <v>62</v>
      </c>
      <c r="M514" s="58">
        <v>1</v>
      </c>
      <c r="N514" s="58">
        <v>13075</v>
      </c>
    </row>
    <row r="515" spans="1:14" x14ac:dyDescent="0.2">
      <c r="A515" s="57" t="s">
        <v>63</v>
      </c>
      <c r="B515" s="57" t="s">
        <v>61</v>
      </c>
      <c r="C515" s="58">
        <v>9959</v>
      </c>
      <c r="D515" s="57" t="s">
        <v>49</v>
      </c>
      <c r="E515" s="58">
        <v>2</v>
      </c>
      <c r="F515" s="58">
        <v>19894</v>
      </c>
      <c r="I515" s="57" t="s">
        <v>63</v>
      </c>
      <c r="J515" s="57" t="s">
        <v>61</v>
      </c>
      <c r="K515" s="57">
        <v>13159</v>
      </c>
      <c r="L515" s="57" t="s">
        <v>62</v>
      </c>
      <c r="M515" s="58">
        <v>1</v>
      </c>
      <c r="N515" s="58">
        <v>13140</v>
      </c>
    </row>
    <row r="516" spans="1:14" x14ac:dyDescent="0.2">
      <c r="A516" s="57" t="s">
        <v>63</v>
      </c>
      <c r="B516" s="57" t="s">
        <v>61</v>
      </c>
      <c r="C516" s="58">
        <v>9979</v>
      </c>
      <c r="D516" s="57" t="s">
        <v>49</v>
      </c>
      <c r="E516" s="58">
        <v>1</v>
      </c>
      <c r="F516" s="58">
        <v>9972</v>
      </c>
      <c r="I516" s="57" t="s">
        <v>63</v>
      </c>
      <c r="J516" s="57" t="s">
        <v>61</v>
      </c>
      <c r="K516" s="57">
        <v>13199</v>
      </c>
      <c r="L516" s="57" t="s">
        <v>62</v>
      </c>
      <c r="M516" s="58">
        <v>1</v>
      </c>
      <c r="N516" s="58">
        <v>13195</v>
      </c>
    </row>
    <row r="517" spans="1:14" x14ac:dyDescent="0.2">
      <c r="A517" s="57" t="s">
        <v>63</v>
      </c>
      <c r="B517" s="57" t="s">
        <v>61</v>
      </c>
      <c r="C517" s="58">
        <v>9999</v>
      </c>
      <c r="D517" s="57" t="s">
        <v>49</v>
      </c>
      <c r="E517" s="58">
        <v>4</v>
      </c>
      <c r="F517" s="58">
        <v>39965</v>
      </c>
      <c r="I517" s="57" t="s">
        <v>63</v>
      </c>
      <c r="J517" s="57" t="s">
        <v>61</v>
      </c>
      <c r="K517" s="57">
        <v>13219</v>
      </c>
      <c r="L517" s="57" t="s">
        <v>62</v>
      </c>
      <c r="M517" s="58">
        <v>2</v>
      </c>
      <c r="N517" s="58">
        <v>26433</v>
      </c>
    </row>
    <row r="518" spans="1:14" x14ac:dyDescent="0.2">
      <c r="A518" s="57" t="s">
        <v>63</v>
      </c>
      <c r="B518" s="57" t="s">
        <v>61</v>
      </c>
      <c r="C518" s="58">
        <v>10019</v>
      </c>
      <c r="D518" s="57" t="s">
        <v>49</v>
      </c>
      <c r="E518" s="58">
        <v>2</v>
      </c>
      <c r="F518" s="58">
        <v>20026</v>
      </c>
      <c r="I518" s="57" t="s">
        <v>63</v>
      </c>
      <c r="J518" s="57" t="s">
        <v>61</v>
      </c>
      <c r="K518" s="57">
        <v>13239</v>
      </c>
      <c r="L518" s="57" t="s">
        <v>62</v>
      </c>
      <c r="M518" s="58">
        <v>1</v>
      </c>
      <c r="N518" s="58">
        <v>13231</v>
      </c>
    </row>
    <row r="519" spans="1:14" x14ac:dyDescent="0.2">
      <c r="A519" s="57" t="s">
        <v>63</v>
      </c>
      <c r="B519" s="57" t="s">
        <v>61</v>
      </c>
      <c r="C519" s="58">
        <v>10039</v>
      </c>
      <c r="D519" s="57" t="s">
        <v>49</v>
      </c>
      <c r="E519" s="58">
        <v>2</v>
      </c>
      <c r="F519" s="58">
        <v>20061</v>
      </c>
      <c r="I519" s="57" t="s">
        <v>63</v>
      </c>
      <c r="J519" s="57" t="s">
        <v>61</v>
      </c>
      <c r="K519" s="57">
        <v>13319</v>
      </c>
      <c r="L519" s="57" t="s">
        <v>62</v>
      </c>
      <c r="M519" s="58">
        <v>1</v>
      </c>
      <c r="N519" s="58">
        <v>13307</v>
      </c>
    </row>
    <row r="520" spans="1:14" x14ac:dyDescent="0.2">
      <c r="A520" s="57" t="s">
        <v>63</v>
      </c>
      <c r="B520" s="57" t="s">
        <v>61</v>
      </c>
      <c r="C520" s="58">
        <v>10059</v>
      </c>
      <c r="D520" s="57" t="s">
        <v>49</v>
      </c>
      <c r="E520" s="58">
        <v>1</v>
      </c>
      <c r="F520" s="58">
        <v>10046</v>
      </c>
      <c r="I520" s="57" t="s">
        <v>63</v>
      </c>
      <c r="J520" s="57" t="s">
        <v>61</v>
      </c>
      <c r="K520" s="57">
        <v>13339</v>
      </c>
      <c r="L520" s="57" t="s">
        <v>62</v>
      </c>
      <c r="M520" s="58">
        <v>1</v>
      </c>
      <c r="N520" s="58">
        <v>13335</v>
      </c>
    </row>
    <row r="521" spans="1:14" x14ac:dyDescent="0.2">
      <c r="A521" s="57" t="s">
        <v>63</v>
      </c>
      <c r="B521" s="57" t="s">
        <v>61</v>
      </c>
      <c r="C521" s="58">
        <v>10079</v>
      </c>
      <c r="D521" s="57" t="s">
        <v>49</v>
      </c>
      <c r="E521" s="58">
        <v>2</v>
      </c>
      <c r="F521" s="58">
        <v>20150</v>
      </c>
      <c r="I521" s="57" t="s">
        <v>63</v>
      </c>
      <c r="J521" s="57" t="s">
        <v>61</v>
      </c>
      <c r="K521" s="57">
        <v>13379</v>
      </c>
      <c r="L521" s="57" t="s">
        <v>62</v>
      </c>
      <c r="M521" s="58">
        <v>1</v>
      </c>
      <c r="N521" s="58">
        <v>13379</v>
      </c>
    </row>
    <row r="522" spans="1:14" x14ac:dyDescent="0.2">
      <c r="A522" s="57" t="s">
        <v>63</v>
      </c>
      <c r="B522" s="57" t="s">
        <v>61</v>
      </c>
      <c r="C522" s="58">
        <v>10099</v>
      </c>
      <c r="D522" s="57" t="s">
        <v>49</v>
      </c>
      <c r="E522" s="58">
        <v>2</v>
      </c>
      <c r="F522" s="58">
        <v>20169</v>
      </c>
      <c r="I522" s="57" t="s">
        <v>63</v>
      </c>
      <c r="J522" s="57" t="s">
        <v>61</v>
      </c>
      <c r="K522" s="57">
        <v>13479</v>
      </c>
      <c r="L522" s="57" t="s">
        <v>62</v>
      </c>
      <c r="M522" s="58">
        <v>1</v>
      </c>
      <c r="N522" s="58">
        <v>13463</v>
      </c>
    </row>
    <row r="523" spans="1:14" x14ac:dyDescent="0.2">
      <c r="A523" s="57" t="s">
        <v>63</v>
      </c>
      <c r="B523" s="57" t="s">
        <v>61</v>
      </c>
      <c r="C523" s="58">
        <v>10119</v>
      </c>
      <c r="D523" s="57" t="s">
        <v>49</v>
      </c>
      <c r="E523" s="58">
        <v>3</v>
      </c>
      <c r="F523" s="58">
        <v>30337</v>
      </c>
      <c r="I523" s="57" t="s">
        <v>63</v>
      </c>
      <c r="J523" s="57" t="s">
        <v>61</v>
      </c>
      <c r="K523" s="57">
        <v>13499</v>
      </c>
      <c r="L523" s="57" t="s">
        <v>62</v>
      </c>
      <c r="M523" s="58">
        <v>1</v>
      </c>
      <c r="N523" s="58">
        <v>13490</v>
      </c>
    </row>
    <row r="524" spans="1:14" x14ac:dyDescent="0.2">
      <c r="A524" s="57" t="s">
        <v>63</v>
      </c>
      <c r="B524" s="57" t="s">
        <v>61</v>
      </c>
      <c r="C524" s="58">
        <v>10159</v>
      </c>
      <c r="D524" s="57" t="s">
        <v>49</v>
      </c>
      <c r="E524" s="58">
        <v>1</v>
      </c>
      <c r="F524" s="58">
        <v>10149</v>
      </c>
      <c r="I524" s="57" t="s">
        <v>63</v>
      </c>
      <c r="J524" s="57" t="s">
        <v>61</v>
      </c>
      <c r="K524" s="57">
        <v>13639</v>
      </c>
      <c r="L524" s="57" t="s">
        <v>62</v>
      </c>
      <c r="M524" s="58">
        <v>1</v>
      </c>
      <c r="N524" s="58">
        <v>13636</v>
      </c>
    </row>
    <row r="525" spans="1:14" x14ac:dyDescent="0.2">
      <c r="A525" s="57" t="s">
        <v>63</v>
      </c>
      <c r="B525" s="57" t="s">
        <v>61</v>
      </c>
      <c r="C525" s="58">
        <v>10179</v>
      </c>
      <c r="D525" s="57" t="s">
        <v>49</v>
      </c>
      <c r="E525" s="58">
        <v>5</v>
      </c>
      <c r="F525" s="58">
        <v>50842</v>
      </c>
      <c r="I525" s="57" t="s">
        <v>63</v>
      </c>
      <c r="J525" s="57" t="s">
        <v>61</v>
      </c>
      <c r="K525" s="57">
        <v>13659</v>
      </c>
      <c r="L525" s="57" t="s">
        <v>62</v>
      </c>
      <c r="M525" s="58">
        <v>1</v>
      </c>
      <c r="N525" s="58">
        <v>13658</v>
      </c>
    </row>
    <row r="526" spans="1:14" x14ac:dyDescent="0.2">
      <c r="A526" s="57" t="s">
        <v>63</v>
      </c>
      <c r="B526" s="57" t="s">
        <v>61</v>
      </c>
      <c r="C526" s="58">
        <v>10199</v>
      </c>
      <c r="D526" s="57" t="s">
        <v>49</v>
      </c>
      <c r="E526" s="58">
        <v>3</v>
      </c>
      <c r="F526" s="58">
        <v>30564</v>
      </c>
      <c r="I526" s="57" t="s">
        <v>63</v>
      </c>
      <c r="J526" s="57" t="s">
        <v>61</v>
      </c>
      <c r="K526" s="57">
        <v>13779</v>
      </c>
      <c r="L526" s="57" t="s">
        <v>62</v>
      </c>
      <c r="M526" s="58">
        <v>1</v>
      </c>
      <c r="N526" s="58">
        <v>13775</v>
      </c>
    </row>
    <row r="527" spans="1:14" x14ac:dyDescent="0.2">
      <c r="A527" s="57" t="s">
        <v>63</v>
      </c>
      <c r="B527" s="57" t="s">
        <v>61</v>
      </c>
      <c r="C527" s="58">
        <v>10219</v>
      </c>
      <c r="D527" s="57" t="s">
        <v>49</v>
      </c>
      <c r="E527" s="58">
        <v>2</v>
      </c>
      <c r="F527" s="58">
        <v>20427</v>
      </c>
      <c r="I527" s="57" t="s">
        <v>63</v>
      </c>
      <c r="J527" s="57" t="s">
        <v>61</v>
      </c>
      <c r="K527" s="57">
        <v>13799</v>
      </c>
      <c r="L527" s="57" t="s">
        <v>62</v>
      </c>
      <c r="M527" s="58">
        <v>2</v>
      </c>
      <c r="N527" s="58">
        <v>27585</v>
      </c>
    </row>
    <row r="528" spans="1:14" x14ac:dyDescent="0.2">
      <c r="A528" s="57" t="s">
        <v>63</v>
      </c>
      <c r="B528" s="57" t="s">
        <v>61</v>
      </c>
      <c r="C528" s="58">
        <v>10239</v>
      </c>
      <c r="D528" s="57" t="s">
        <v>49</v>
      </c>
      <c r="E528" s="58">
        <v>1</v>
      </c>
      <c r="F528" s="58">
        <v>10234</v>
      </c>
      <c r="I528" s="57" t="s">
        <v>63</v>
      </c>
      <c r="J528" s="57" t="s">
        <v>61</v>
      </c>
      <c r="K528" s="57">
        <v>13859</v>
      </c>
      <c r="L528" s="57" t="s">
        <v>62</v>
      </c>
      <c r="M528" s="58">
        <v>1</v>
      </c>
      <c r="N528" s="58">
        <v>13847</v>
      </c>
    </row>
    <row r="529" spans="1:14" x14ac:dyDescent="0.2">
      <c r="A529" s="57" t="s">
        <v>63</v>
      </c>
      <c r="B529" s="57" t="s">
        <v>61</v>
      </c>
      <c r="C529" s="58">
        <v>10259</v>
      </c>
      <c r="D529" s="57" t="s">
        <v>49</v>
      </c>
      <c r="E529" s="58">
        <v>3</v>
      </c>
      <c r="F529" s="58">
        <v>30754</v>
      </c>
      <c r="I529" s="57" t="s">
        <v>63</v>
      </c>
      <c r="J529" s="57" t="s">
        <v>61</v>
      </c>
      <c r="K529" s="57">
        <v>14019</v>
      </c>
      <c r="L529" s="57" t="s">
        <v>62</v>
      </c>
      <c r="M529" s="58">
        <v>1</v>
      </c>
      <c r="N529" s="58">
        <v>14006</v>
      </c>
    </row>
    <row r="530" spans="1:14" x14ac:dyDescent="0.2">
      <c r="A530" s="57" t="s">
        <v>63</v>
      </c>
      <c r="B530" s="57" t="s">
        <v>61</v>
      </c>
      <c r="C530" s="58">
        <v>10299</v>
      </c>
      <c r="D530" s="57" t="s">
        <v>49</v>
      </c>
      <c r="E530" s="58">
        <v>3</v>
      </c>
      <c r="F530" s="58">
        <v>30876</v>
      </c>
      <c r="I530" s="57" t="s">
        <v>63</v>
      </c>
      <c r="J530" s="57" t="s">
        <v>61</v>
      </c>
      <c r="K530" s="57">
        <v>14099</v>
      </c>
      <c r="L530" s="57" t="s">
        <v>62</v>
      </c>
      <c r="M530" s="58">
        <v>1</v>
      </c>
      <c r="N530" s="58">
        <v>14099</v>
      </c>
    </row>
    <row r="531" spans="1:14" x14ac:dyDescent="0.2">
      <c r="A531" s="57" t="s">
        <v>63</v>
      </c>
      <c r="B531" s="57" t="s">
        <v>61</v>
      </c>
      <c r="C531" s="58">
        <v>10319</v>
      </c>
      <c r="D531" s="57" t="s">
        <v>49</v>
      </c>
      <c r="E531" s="58">
        <v>3</v>
      </c>
      <c r="F531" s="58">
        <v>30924</v>
      </c>
      <c r="I531" s="57" t="s">
        <v>63</v>
      </c>
      <c r="J531" s="57" t="s">
        <v>61</v>
      </c>
      <c r="K531" s="57">
        <v>14119</v>
      </c>
      <c r="L531" s="57" t="s">
        <v>62</v>
      </c>
      <c r="M531" s="58">
        <v>1</v>
      </c>
      <c r="N531" s="58">
        <v>14106</v>
      </c>
    </row>
    <row r="532" spans="1:14" x14ac:dyDescent="0.2">
      <c r="A532" s="57" t="s">
        <v>63</v>
      </c>
      <c r="B532" s="57" t="s">
        <v>61</v>
      </c>
      <c r="C532" s="58">
        <v>10359</v>
      </c>
      <c r="D532" s="57" t="s">
        <v>49</v>
      </c>
      <c r="E532" s="58">
        <v>4</v>
      </c>
      <c r="F532" s="58">
        <v>41402</v>
      </c>
      <c r="I532" s="57" t="s">
        <v>63</v>
      </c>
      <c r="J532" s="57" t="s">
        <v>61</v>
      </c>
      <c r="K532" s="57">
        <v>14159</v>
      </c>
      <c r="L532" s="57" t="s">
        <v>62</v>
      </c>
      <c r="M532" s="58">
        <v>1</v>
      </c>
      <c r="N532" s="58">
        <v>14142</v>
      </c>
    </row>
    <row r="533" spans="1:14" x14ac:dyDescent="0.2">
      <c r="A533" s="57" t="s">
        <v>63</v>
      </c>
      <c r="B533" s="57" t="s">
        <v>61</v>
      </c>
      <c r="C533" s="58">
        <v>10379</v>
      </c>
      <c r="D533" s="57" t="s">
        <v>49</v>
      </c>
      <c r="E533" s="58">
        <v>3</v>
      </c>
      <c r="F533" s="58">
        <v>31094</v>
      </c>
      <c r="I533" s="57" t="s">
        <v>63</v>
      </c>
      <c r="J533" s="57" t="s">
        <v>61</v>
      </c>
      <c r="K533" s="57">
        <v>14199</v>
      </c>
      <c r="L533" s="57" t="s">
        <v>62</v>
      </c>
      <c r="M533" s="58">
        <v>1</v>
      </c>
      <c r="N533" s="58">
        <v>14181</v>
      </c>
    </row>
    <row r="534" spans="1:14" x14ac:dyDescent="0.2">
      <c r="A534" s="57" t="s">
        <v>63</v>
      </c>
      <c r="B534" s="57" t="s">
        <v>61</v>
      </c>
      <c r="C534" s="58">
        <v>10399</v>
      </c>
      <c r="D534" s="57" t="s">
        <v>49</v>
      </c>
      <c r="E534" s="58">
        <v>1</v>
      </c>
      <c r="F534" s="58">
        <v>10399</v>
      </c>
      <c r="I534" s="57" t="s">
        <v>63</v>
      </c>
      <c r="J534" s="57" t="s">
        <v>61</v>
      </c>
      <c r="K534" s="57">
        <v>14419</v>
      </c>
      <c r="L534" s="57" t="s">
        <v>62</v>
      </c>
      <c r="M534" s="58">
        <v>1</v>
      </c>
      <c r="N534" s="58">
        <v>14417</v>
      </c>
    </row>
    <row r="535" spans="1:14" x14ac:dyDescent="0.2">
      <c r="A535" s="57" t="s">
        <v>63</v>
      </c>
      <c r="B535" s="57" t="s">
        <v>61</v>
      </c>
      <c r="C535" s="58">
        <v>10419</v>
      </c>
      <c r="D535" s="57" t="s">
        <v>49</v>
      </c>
      <c r="E535" s="58">
        <v>1</v>
      </c>
      <c r="F535" s="58">
        <v>10400</v>
      </c>
      <c r="I535" s="57" t="s">
        <v>63</v>
      </c>
      <c r="J535" s="57" t="s">
        <v>61</v>
      </c>
      <c r="K535" s="57">
        <v>14439</v>
      </c>
      <c r="L535" s="57" t="s">
        <v>62</v>
      </c>
      <c r="M535" s="58">
        <v>4</v>
      </c>
      <c r="N535" s="58">
        <v>57707</v>
      </c>
    </row>
    <row r="536" spans="1:14" x14ac:dyDescent="0.2">
      <c r="A536" s="57" t="s">
        <v>63</v>
      </c>
      <c r="B536" s="57" t="s">
        <v>61</v>
      </c>
      <c r="C536" s="58">
        <v>10439</v>
      </c>
      <c r="D536" s="57" t="s">
        <v>49</v>
      </c>
      <c r="E536" s="58">
        <v>3</v>
      </c>
      <c r="F536" s="58">
        <v>31294</v>
      </c>
      <c r="I536" s="57" t="s">
        <v>63</v>
      </c>
      <c r="J536" s="57" t="s">
        <v>61</v>
      </c>
      <c r="K536" s="57">
        <v>14459</v>
      </c>
      <c r="L536" s="57" t="s">
        <v>62</v>
      </c>
      <c r="M536" s="58">
        <v>1</v>
      </c>
      <c r="N536" s="58">
        <v>14443</v>
      </c>
    </row>
    <row r="537" spans="1:14" x14ac:dyDescent="0.2">
      <c r="A537" s="57" t="s">
        <v>63</v>
      </c>
      <c r="B537" s="57" t="s">
        <v>61</v>
      </c>
      <c r="C537" s="58">
        <v>10479</v>
      </c>
      <c r="D537" s="57" t="s">
        <v>49</v>
      </c>
      <c r="E537" s="58">
        <v>1</v>
      </c>
      <c r="F537" s="58">
        <v>10469</v>
      </c>
      <c r="I537" s="57" t="s">
        <v>63</v>
      </c>
      <c r="J537" s="57" t="s">
        <v>61</v>
      </c>
      <c r="K537" s="57">
        <v>14479</v>
      </c>
      <c r="L537" s="57" t="s">
        <v>62</v>
      </c>
      <c r="M537" s="58">
        <v>1</v>
      </c>
      <c r="N537" s="58">
        <v>14466</v>
      </c>
    </row>
    <row r="538" spans="1:14" x14ac:dyDescent="0.2">
      <c r="A538" s="57" t="s">
        <v>63</v>
      </c>
      <c r="B538" s="57" t="s">
        <v>61</v>
      </c>
      <c r="C538" s="58">
        <v>10499</v>
      </c>
      <c r="D538" s="57" t="s">
        <v>49</v>
      </c>
      <c r="E538" s="58">
        <v>1</v>
      </c>
      <c r="F538" s="58">
        <v>10481</v>
      </c>
      <c r="I538" s="57" t="s">
        <v>63</v>
      </c>
      <c r="J538" s="57" t="s">
        <v>61</v>
      </c>
      <c r="K538" s="57">
        <v>14519</v>
      </c>
      <c r="L538" s="57" t="s">
        <v>62</v>
      </c>
      <c r="M538" s="58">
        <v>1</v>
      </c>
      <c r="N538" s="58">
        <v>14512</v>
      </c>
    </row>
    <row r="539" spans="1:14" x14ac:dyDescent="0.2">
      <c r="A539" s="57" t="s">
        <v>63</v>
      </c>
      <c r="B539" s="57" t="s">
        <v>61</v>
      </c>
      <c r="C539" s="58">
        <v>10519</v>
      </c>
      <c r="D539" s="57" t="s">
        <v>49</v>
      </c>
      <c r="E539" s="58">
        <v>5</v>
      </c>
      <c r="F539" s="58">
        <v>52541</v>
      </c>
      <c r="I539" s="57" t="s">
        <v>63</v>
      </c>
      <c r="J539" s="57" t="s">
        <v>61</v>
      </c>
      <c r="K539" s="57">
        <v>14619</v>
      </c>
      <c r="L539" s="57" t="s">
        <v>62</v>
      </c>
      <c r="M539" s="58">
        <v>2</v>
      </c>
      <c r="N539" s="58">
        <v>29220</v>
      </c>
    </row>
    <row r="540" spans="1:14" x14ac:dyDescent="0.2">
      <c r="A540" s="57" t="s">
        <v>63</v>
      </c>
      <c r="B540" s="57" t="s">
        <v>61</v>
      </c>
      <c r="C540" s="58">
        <v>10539</v>
      </c>
      <c r="D540" s="57" t="s">
        <v>49</v>
      </c>
      <c r="E540" s="58">
        <v>1</v>
      </c>
      <c r="F540" s="58">
        <v>10520</v>
      </c>
      <c r="I540" s="57" t="s">
        <v>63</v>
      </c>
      <c r="J540" s="57" t="s">
        <v>61</v>
      </c>
      <c r="K540" s="57">
        <v>14719</v>
      </c>
      <c r="L540" s="57" t="s">
        <v>62</v>
      </c>
      <c r="M540" s="58">
        <v>1</v>
      </c>
      <c r="N540" s="58">
        <v>14711</v>
      </c>
    </row>
    <row r="541" spans="1:14" x14ac:dyDescent="0.2">
      <c r="A541" s="57" t="s">
        <v>63</v>
      </c>
      <c r="B541" s="57" t="s">
        <v>61</v>
      </c>
      <c r="C541" s="58">
        <v>10559</v>
      </c>
      <c r="D541" s="57" t="s">
        <v>49</v>
      </c>
      <c r="E541" s="58">
        <v>3</v>
      </c>
      <c r="F541" s="58">
        <v>31654</v>
      </c>
      <c r="I541" s="57" t="s">
        <v>63</v>
      </c>
      <c r="J541" s="57" t="s">
        <v>61</v>
      </c>
      <c r="K541" s="57">
        <v>14999</v>
      </c>
      <c r="L541" s="57" t="s">
        <v>62</v>
      </c>
      <c r="M541" s="58">
        <v>1</v>
      </c>
      <c r="N541" s="58">
        <v>14986</v>
      </c>
    </row>
    <row r="542" spans="1:14" x14ac:dyDescent="0.2">
      <c r="A542" s="57" t="s">
        <v>63</v>
      </c>
      <c r="B542" s="57" t="s">
        <v>61</v>
      </c>
      <c r="C542" s="58">
        <v>10579</v>
      </c>
      <c r="D542" s="57" t="s">
        <v>49</v>
      </c>
      <c r="E542" s="58">
        <v>2</v>
      </c>
      <c r="F542" s="58">
        <v>21131</v>
      </c>
      <c r="I542" s="57" t="s">
        <v>63</v>
      </c>
      <c r="J542" s="57" t="s">
        <v>61</v>
      </c>
      <c r="K542" s="57">
        <v>15059</v>
      </c>
      <c r="L542" s="57" t="s">
        <v>62</v>
      </c>
      <c r="M542" s="58">
        <v>1</v>
      </c>
      <c r="N542" s="58">
        <v>15042</v>
      </c>
    </row>
    <row r="543" spans="1:14" x14ac:dyDescent="0.2">
      <c r="A543" s="57" t="s">
        <v>63</v>
      </c>
      <c r="B543" s="57" t="s">
        <v>61</v>
      </c>
      <c r="C543" s="58">
        <v>10599</v>
      </c>
      <c r="D543" s="57" t="s">
        <v>49</v>
      </c>
      <c r="E543" s="58">
        <v>2</v>
      </c>
      <c r="F543" s="58">
        <v>21164</v>
      </c>
      <c r="I543" s="57" t="s">
        <v>63</v>
      </c>
      <c r="J543" s="57" t="s">
        <v>61</v>
      </c>
      <c r="K543" s="57">
        <v>15219</v>
      </c>
      <c r="L543" s="57" t="s">
        <v>62</v>
      </c>
      <c r="M543" s="58">
        <v>1</v>
      </c>
      <c r="N543" s="58">
        <v>15218</v>
      </c>
    </row>
    <row r="544" spans="1:14" x14ac:dyDescent="0.2">
      <c r="A544" s="57" t="s">
        <v>63</v>
      </c>
      <c r="B544" s="57" t="s">
        <v>61</v>
      </c>
      <c r="C544" s="58">
        <v>10639</v>
      </c>
      <c r="D544" s="57" t="s">
        <v>49</v>
      </c>
      <c r="E544" s="58">
        <v>4</v>
      </c>
      <c r="F544" s="58">
        <v>42533</v>
      </c>
      <c r="I544" s="57" t="s">
        <v>63</v>
      </c>
      <c r="J544" s="57" t="s">
        <v>61</v>
      </c>
      <c r="K544" s="57">
        <v>15339</v>
      </c>
      <c r="L544" s="57" t="s">
        <v>62</v>
      </c>
      <c r="M544" s="58">
        <v>1</v>
      </c>
      <c r="N544" s="58">
        <v>15324</v>
      </c>
    </row>
    <row r="545" spans="1:14" x14ac:dyDescent="0.2">
      <c r="A545" s="57" t="s">
        <v>63</v>
      </c>
      <c r="B545" s="57" t="s">
        <v>61</v>
      </c>
      <c r="C545" s="58">
        <v>10659</v>
      </c>
      <c r="D545" s="57" t="s">
        <v>49</v>
      </c>
      <c r="E545" s="58">
        <v>2</v>
      </c>
      <c r="F545" s="58">
        <v>21296</v>
      </c>
      <c r="I545" s="57" t="s">
        <v>63</v>
      </c>
      <c r="J545" s="57" t="s">
        <v>61</v>
      </c>
      <c r="K545" s="57">
        <v>15359</v>
      </c>
      <c r="L545" s="57" t="s">
        <v>62</v>
      </c>
      <c r="M545" s="58">
        <v>1</v>
      </c>
      <c r="N545" s="58">
        <v>15352</v>
      </c>
    </row>
    <row r="546" spans="1:14" x14ac:dyDescent="0.2">
      <c r="A546" s="57" t="s">
        <v>63</v>
      </c>
      <c r="B546" s="57" t="s">
        <v>61</v>
      </c>
      <c r="C546" s="58">
        <v>10679</v>
      </c>
      <c r="D546" s="57" t="s">
        <v>49</v>
      </c>
      <c r="E546" s="58">
        <v>1</v>
      </c>
      <c r="F546" s="58">
        <v>10668</v>
      </c>
      <c r="I546" s="57" t="s">
        <v>63</v>
      </c>
      <c r="J546" s="57" t="s">
        <v>61</v>
      </c>
      <c r="K546" s="57">
        <v>15499</v>
      </c>
      <c r="L546" s="57" t="s">
        <v>62</v>
      </c>
      <c r="M546" s="58">
        <v>1</v>
      </c>
      <c r="N546" s="58">
        <v>15496</v>
      </c>
    </row>
    <row r="547" spans="1:14" x14ac:dyDescent="0.2">
      <c r="A547" s="57" t="s">
        <v>63</v>
      </c>
      <c r="B547" s="57" t="s">
        <v>61</v>
      </c>
      <c r="C547" s="58">
        <v>10699</v>
      </c>
      <c r="D547" s="57" t="s">
        <v>49</v>
      </c>
      <c r="E547" s="58">
        <v>1</v>
      </c>
      <c r="F547" s="58">
        <v>10696</v>
      </c>
      <c r="I547" s="57" t="s">
        <v>63</v>
      </c>
      <c r="J547" s="57" t="s">
        <v>61</v>
      </c>
      <c r="K547" s="57">
        <v>15519</v>
      </c>
      <c r="L547" s="57" t="s">
        <v>62</v>
      </c>
      <c r="M547" s="58">
        <v>1</v>
      </c>
      <c r="N547" s="58">
        <v>15508</v>
      </c>
    </row>
    <row r="548" spans="1:14" x14ac:dyDescent="0.2">
      <c r="A548" s="57" t="s">
        <v>63</v>
      </c>
      <c r="B548" s="57" t="s">
        <v>61</v>
      </c>
      <c r="C548" s="58">
        <v>10719</v>
      </c>
      <c r="D548" s="57" t="s">
        <v>49</v>
      </c>
      <c r="E548" s="58">
        <v>1</v>
      </c>
      <c r="F548" s="58">
        <v>10704</v>
      </c>
      <c r="I548" s="57" t="s">
        <v>63</v>
      </c>
      <c r="J548" s="57" t="s">
        <v>61</v>
      </c>
      <c r="K548" s="57">
        <v>15579</v>
      </c>
      <c r="L548" s="57" t="s">
        <v>62</v>
      </c>
      <c r="M548" s="58">
        <v>1</v>
      </c>
      <c r="N548" s="58">
        <v>15567</v>
      </c>
    </row>
    <row r="549" spans="1:14" x14ac:dyDescent="0.2">
      <c r="A549" s="57" t="s">
        <v>63</v>
      </c>
      <c r="B549" s="57" t="s">
        <v>61</v>
      </c>
      <c r="C549" s="58">
        <v>10739</v>
      </c>
      <c r="D549" s="57" t="s">
        <v>49</v>
      </c>
      <c r="E549" s="58">
        <v>2</v>
      </c>
      <c r="F549" s="58">
        <v>21468</v>
      </c>
      <c r="I549" s="57" t="s">
        <v>63</v>
      </c>
      <c r="J549" s="57" t="s">
        <v>61</v>
      </c>
      <c r="K549" s="57">
        <v>15599</v>
      </c>
      <c r="L549" s="57" t="s">
        <v>62</v>
      </c>
      <c r="M549" s="58">
        <v>1</v>
      </c>
      <c r="N549" s="58">
        <v>15593</v>
      </c>
    </row>
    <row r="550" spans="1:14" x14ac:dyDescent="0.2">
      <c r="A550" s="57" t="s">
        <v>63</v>
      </c>
      <c r="B550" s="57" t="s">
        <v>61</v>
      </c>
      <c r="C550" s="58">
        <v>10759</v>
      </c>
      <c r="D550" s="57" t="s">
        <v>49</v>
      </c>
      <c r="E550" s="58">
        <v>2</v>
      </c>
      <c r="F550" s="58">
        <v>21494</v>
      </c>
      <c r="I550" s="57" t="s">
        <v>63</v>
      </c>
      <c r="J550" s="57" t="s">
        <v>61</v>
      </c>
      <c r="K550" s="57">
        <v>15699</v>
      </c>
      <c r="L550" s="57" t="s">
        <v>62</v>
      </c>
      <c r="M550" s="58">
        <v>1</v>
      </c>
      <c r="N550" s="58">
        <v>15692</v>
      </c>
    </row>
    <row r="551" spans="1:14" x14ac:dyDescent="0.2">
      <c r="A551" s="57" t="s">
        <v>63</v>
      </c>
      <c r="B551" s="57" t="s">
        <v>61</v>
      </c>
      <c r="C551" s="58">
        <v>10799</v>
      </c>
      <c r="D551" s="57" t="s">
        <v>49</v>
      </c>
      <c r="E551" s="58">
        <v>2</v>
      </c>
      <c r="F551" s="58">
        <v>21592</v>
      </c>
      <c r="I551" s="57" t="s">
        <v>63</v>
      </c>
      <c r="J551" s="57" t="s">
        <v>61</v>
      </c>
      <c r="K551" s="57">
        <v>15759</v>
      </c>
      <c r="L551" s="57" t="s">
        <v>62</v>
      </c>
      <c r="M551" s="58">
        <v>1</v>
      </c>
      <c r="N551" s="58">
        <v>15753</v>
      </c>
    </row>
    <row r="552" spans="1:14" x14ac:dyDescent="0.2">
      <c r="A552" s="57" t="s">
        <v>63</v>
      </c>
      <c r="B552" s="57" t="s">
        <v>61</v>
      </c>
      <c r="C552" s="58">
        <v>10819</v>
      </c>
      <c r="D552" s="57" t="s">
        <v>49</v>
      </c>
      <c r="E552" s="58">
        <v>1</v>
      </c>
      <c r="F552" s="58">
        <v>10804</v>
      </c>
      <c r="I552" s="57" t="s">
        <v>63</v>
      </c>
      <c r="J552" s="57" t="s">
        <v>61</v>
      </c>
      <c r="K552" s="57">
        <v>15839</v>
      </c>
      <c r="L552" s="57" t="s">
        <v>62</v>
      </c>
      <c r="M552" s="58">
        <v>1</v>
      </c>
      <c r="N552" s="58">
        <v>15832</v>
      </c>
    </row>
    <row r="553" spans="1:14" x14ac:dyDescent="0.2">
      <c r="A553" s="57" t="s">
        <v>63</v>
      </c>
      <c r="B553" s="57" t="s">
        <v>61</v>
      </c>
      <c r="C553" s="58">
        <v>10859</v>
      </c>
      <c r="D553" s="57" t="s">
        <v>49</v>
      </c>
      <c r="E553" s="58">
        <v>2</v>
      </c>
      <c r="F553" s="58">
        <v>21709</v>
      </c>
      <c r="I553" s="57" t="s">
        <v>63</v>
      </c>
      <c r="J553" s="57" t="s">
        <v>61</v>
      </c>
      <c r="K553" s="57">
        <v>15859</v>
      </c>
      <c r="L553" s="57" t="s">
        <v>62</v>
      </c>
      <c r="M553" s="58">
        <v>1</v>
      </c>
      <c r="N553" s="58">
        <v>15851</v>
      </c>
    </row>
    <row r="554" spans="1:14" x14ac:dyDescent="0.2">
      <c r="A554" s="57" t="s">
        <v>63</v>
      </c>
      <c r="B554" s="57" t="s">
        <v>61</v>
      </c>
      <c r="C554" s="58">
        <v>10879</v>
      </c>
      <c r="D554" s="57" t="s">
        <v>49</v>
      </c>
      <c r="E554" s="58">
        <v>2</v>
      </c>
      <c r="F554" s="58">
        <v>21726</v>
      </c>
      <c r="I554" s="57" t="s">
        <v>63</v>
      </c>
      <c r="J554" s="57" t="s">
        <v>61</v>
      </c>
      <c r="K554" s="57">
        <v>15899</v>
      </c>
      <c r="L554" s="57" t="s">
        <v>62</v>
      </c>
      <c r="M554" s="58">
        <v>1</v>
      </c>
      <c r="N554" s="58">
        <v>15888</v>
      </c>
    </row>
    <row r="555" spans="1:14" x14ac:dyDescent="0.2">
      <c r="A555" s="57" t="s">
        <v>63</v>
      </c>
      <c r="B555" s="57" t="s">
        <v>61</v>
      </c>
      <c r="C555" s="58">
        <v>10899</v>
      </c>
      <c r="D555" s="57" t="s">
        <v>49</v>
      </c>
      <c r="E555" s="58">
        <v>1</v>
      </c>
      <c r="F555" s="58">
        <v>10892</v>
      </c>
      <c r="I555" s="57" t="s">
        <v>63</v>
      </c>
      <c r="J555" s="57" t="s">
        <v>61</v>
      </c>
      <c r="K555" s="57">
        <v>15939</v>
      </c>
      <c r="L555" s="57" t="s">
        <v>62</v>
      </c>
      <c r="M555" s="58">
        <v>1</v>
      </c>
      <c r="N555" s="58">
        <v>15937</v>
      </c>
    </row>
    <row r="556" spans="1:14" x14ac:dyDescent="0.2">
      <c r="A556" s="57" t="s">
        <v>63</v>
      </c>
      <c r="B556" s="57" t="s">
        <v>61</v>
      </c>
      <c r="C556" s="58">
        <v>10919</v>
      </c>
      <c r="D556" s="57" t="s">
        <v>49</v>
      </c>
      <c r="E556" s="58">
        <v>1</v>
      </c>
      <c r="F556" s="58">
        <v>10909</v>
      </c>
      <c r="I556" s="57" t="s">
        <v>63</v>
      </c>
      <c r="J556" s="57" t="s">
        <v>61</v>
      </c>
      <c r="K556" s="57">
        <v>15959</v>
      </c>
      <c r="L556" s="57" t="s">
        <v>62</v>
      </c>
      <c r="M556" s="58">
        <v>1</v>
      </c>
      <c r="N556" s="58">
        <v>15945</v>
      </c>
    </row>
    <row r="557" spans="1:14" x14ac:dyDescent="0.2">
      <c r="A557" s="57" t="s">
        <v>63</v>
      </c>
      <c r="B557" s="57" t="s">
        <v>61</v>
      </c>
      <c r="C557" s="58">
        <v>10939</v>
      </c>
      <c r="D557" s="57" t="s">
        <v>49</v>
      </c>
      <c r="E557" s="58">
        <v>2</v>
      </c>
      <c r="F557" s="58">
        <v>21869</v>
      </c>
      <c r="I557" s="57" t="s">
        <v>63</v>
      </c>
      <c r="J557" s="57" t="s">
        <v>61</v>
      </c>
      <c r="K557" s="57">
        <v>15979</v>
      </c>
      <c r="L557" s="57" t="s">
        <v>62</v>
      </c>
      <c r="M557" s="58">
        <v>1</v>
      </c>
      <c r="N557" s="58">
        <v>15975</v>
      </c>
    </row>
    <row r="558" spans="1:14" x14ac:dyDescent="0.2">
      <c r="A558" s="57" t="s">
        <v>63</v>
      </c>
      <c r="B558" s="57" t="s">
        <v>61</v>
      </c>
      <c r="C558" s="58">
        <v>10979</v>
      </c>
      <c r="D558" s="57" t="s">
        <v>49</v>
      </c>
      <c r="E558" s="58">
        <v>1</v>
      </c>
      <c r="F558" s="58">
        <v>10967</v>
      </c>
      <c r="I558" s="57" t="s">
        <v>63</v>
      </c>
      <c r="J558" s="57" t="s">
        <v>61</v>
      </c>
      <c r="K558" s="57">
        <v>16019</v>
      </c>
      <c r="L558" s="57" t="s">
        <v>62</v>
      </c>
      <c r="M558" s="58">
        <v>1</v>
      </c>
      <c r="N558" s="58">
        <v>16013</v>
      </c>
    </row>
    <row r="559" spans="1:14" x14ac:dyDescent="0.2">
      <c r="A559" s="57" t="s">
        <v>63</v>
      </c>
      <c r="B559" s="57" t="s">
        <v>61</v>
      </c>
      <c r="C559" s="58">
        <v>10999</v>
      </c>
      <c r="D559" s="57" t="s">
        <v>49</v>
      </c>
      <c r="E559" s="58">
        <v>2</v>
      </c>
      <c r="F559" s="58">
        <v>21974</v>
      </c>
      <c r="I559" s="57" t="s">
        <v>63</v>
      </c>
      <c r="J559" s="57" t="s">
        <v>61</v>
      </c>
      <c r="K559" s="57">
        <v>16099</v>
      </c>
      <c r="L559" s="57" t="s">
        <v>62</v>
      </c>
      <c r="M559" s="58">
        <v>2</v>
      </c>
      <c r="N559" s="58">
        <v>32188</v>
      </c>
    </row>
    <row r="560" spans="1:14" x14ac:dyDescent="0.2">
      <c r="A560" s="57" t="s">
        <v>63</v>
      </c>
      <c r="B560" s="57" t="s">
        <v>61</v>
      </c>
      <c r="C560" s="58">
        <v>11019</v>
      </c>
      <c r="D560" s="57" t="s">
        <v>49</v>
      </c>
      <c r="E560" s="58">
        <v>2</v>
      </c>
      <c r="F560" s="58">
        <v>22029</v>
      </c>
      <c r="I560" s="57" t="s">
        <v>63</v>
      </c>
      <c r="J560" s="57" t="s">
        <v>61</v>
      </c>
      <c r="K560" s="57">
        <v>16239</v>
      </c>
      <c r="L560" s="57" t="s">
        <v>62</v>
      </c>
      <c r="M560" s="58">
        <v>1</v>
      </c>
      <c r="N560" s="58">
        <v>16235</v>
      </c>
    </row>
    <row r="561" spans="1:14" x14ac:dyDescent="0.2">
      <c r="A561" s="57" t="s">
        <v>63</v>
      </c>
      <c r="B561" s="57" t="s">
        <v>61</v>
      </c>
      <c r="C561" s="58">
        <v>11039</v>
      </c>
      <c r="D561" s="57" t="s">
        <v>49</v>
      </c>
      <c r="E561" s="58">
        <v>1</v>
      </c>
      <c r="F561" s="58">
        <v>11035</v>
      </c>
      <c r="I561" s="57" t="s">
        <v>63</v>
      </c>
      <c r="J561" s="57" t="s">
        <v>61</v>
      </c>
      <c r="K561" s="57">
        <v>16299</v>
      </c>
      <c r="L561" s="57" t="s">
        <v>62</v>
      </c>
      <c r="M561" s="58">
        <v>1</v>
      </c>
      <c r="N561" s="58">
        <v>16293</v>
      </c>
    </row>
    <row r="562" spans="1:14" x14ac:dyDescent="0.2">
      <c r="A562" s="57" t="s">
        <v>63</v>
      </c>
      <c r="B562" s="57" t="s">
        <v>61</v>
      </c>
      <c r="C562" s="58">
        <v>11059</v>
      </c>
      <c r="D562" s="57" t="s">
        <v>49</v>
      </c>
      <c r="E562" s="58">
        <v>2</v>
      </c>
      <c r="F562" s="58">
        <v>22103</v>
      </c>
      <c r="I562" s="57" t="s">
        <v>63</v>
      </c>
      <c r="J562" s="57" t="s">
        <v>61</v>
      </c>
      <c r="K562" s="57">
        <v>16639</v>
      </c>
      <c r="L562" s="57" t="s">
        <v>62</v>
      </c>
      <c r="M562" s="58">
        <v>1</v>
      </c>
      <c r="N562" s="58">
        <v>16624</v>
      </c>
    </row>
    <row r="563" spans="1:14" x14ac:dyDescent="0.2">
      <c r="A563" s="57" t="s">
        <v>63</v>
      </c>
      <c r="B563" s="57" t="s">
        <v>61</v>
      </c>
      <c r="C563" s="58">
        <v>11079</v>
      </c>
      <c r="D563" s="57" t="s">
        <v>49</v>
      </c>
      <c r="E563" s="58">
        <v>3</v>
      </c>
      <c r="F563" s="58">
        <v>33204</v>
      </c>
      <c r="I563" s="57" t="s">
        <v>63</v>
      </c>
      <c r="J563" s="57" t="s">
        <v>61</v>
      </c>
      <c r="K563" s="57">
        <v>16679</v>
      </c>
      <c r="L563" s="57" t="s">
        <v>62</v>
      </c>
      <c r="M563" s="58">
        <v>1</v>
      </c>
      <c r="N563" s="58">
        <v>16676</v>
      </c>
    </row>
    <row r="564" spans="1:14" x14ac:dyDescent="0.2">
      <c r="A564" s="57" t="s">
        <v>63</v>
      </c>
      <c r="B564" s="57" t="s">
        <v>61</v>
      </c>
      <c r="C564" s="58">
        <v>11119</v>
      </c>
      <c r="D564" s="57" t="s">
        <v>49</v>
      </c>
      <c r="E564" s="58">
        <v>1</v>
      </c>
      <c r="F564" s="58">
        <v>11102</v>
      </c>
      <c r="I564" s="57" t="s">
        <v>63</v>
      </c>
      <c r="J564" s="57" t="s">
        <v>61</v>
      </c>
      <c r="K564" s="57">
        <v>16739</v>
      </c>
      <c r="L564" s="57" t="s">
        <v>62</v>
      </c>
      <c r="M564" s="58">
        <v>1</v>
      </c>
      <c r="N564" s="58">
        <v>16737</v>
      </c>
    </row>
    <row r="565" spans="1:14" x14ac:dyDescent="0.2">
      <c r="A565" s="57" t="s">
        <v>63</v>
      </c>
      <c r="B565" s="57" t="s">
        <v>61</v>
      </c>
      <c r="C565" s="58">
        <v>11139</v>
      </c>
      <c r="D565" s="57" t="s">
        <v>49</v>
      </c>
      <c r="E565" s="58">
        <v>2</v>
      </c>
      <c r="F565" s="58">
        <v>22263</v>
      </c>
      <c r="I565" s="57" t="s">
        <v>63</v>
      </c>
      <c r="J565" s="57" t="s">
        <v>61</v>
      </c>
      <c r="K565" s="57">
        <v>17179</v>
      </c>
      <c r="L565" s="57" t="s">
        <v>62</v>
      </c>
      <c r="M565" s="58">
        <v>1</v>
      </c>
      <c r="N565" s="58">
        <v>17173</v>
      </c>
    </row>
    <row r="566" spans="1:14" x14ac:dyDescent="0.2">
      <c r="A566" s="57" t="s">
        <v>63</v>
      </c>
      <c r="B566" s="57" t="s">
        <v>61</v>
      </c>
      <c r="C566" s="58">
        <v>11179</v>
      </c>
      <c r="D566" s="57" t="s">
        <v>49</v>
      </c>
      <c r="E566" s="58">
        <v>2</v>
      </c>
      <c r="F566" s="58">
        <v>22343</v>
      </c>
      <c r="I566" s="57" t="s">
        <v>63</v>
      </c>
      <c r="J566" s="57" t="s">
        <v>61</v>
      </c>
      <c r="K566" s="57">
        <v>17279</v>
      </c>
      <c r="L566" s="57" t="s">
        <v>62</v>
      </c>
      <c r="M566" s="58">
        <v>1</v>
      </c>
      <c r="N566" s="58">
        <v>17263</v>
      </c>
    </row>
    <row r="567" spans="1:14" x14ac:dyDescent="0.2">
      <c r="A567" s="57" t="s">
        <v>63</v>
      </c>
      <c r="B567" s="57" t="s">
        <v>61</v>
      </c>
      <c r="C567" s="58">
        <v>11199</v>
      </c>
      <c r="D567" s="57" t="s">
        <v>49</v>
      </c>
      <c r="E567" s="58">
        <v>1</v>
      </c>
      <c r="F567" s="58">
        <v>11193</v>
      </c>
      <c r="I567" s="57" t="s">
        <v>63</v>
      </c>
      <c r="J567" s="57" t="s">
        <v>61</v>
      </c>
      <c r="K567" s="57">
        <v>17319</v>
      </c>
      <c r="L567" s="57" t="s">
        <v>62</v>
      </c>
      <c r="M567" s="58">
        <v>1</v>
      </c>
      <c r="N567" s="58">
        <v>17314</v>
      </c>
    </row>
    <row r="568" spans="1:14" x14ac:dyDescent="0.2">
      <c r="A568" s="57" t="s">
        <v>63</v>
      </c>
      <c r="B568" s="57" t="s">
        <v>61</v>
      </c>
      <c r="C568" s="58">
        <v>11239</v>
      </c>
      <c r="D568" s="57" t="s">
        <v>49</v>
      </c>
      <c r="E568" s="58">
        <v>2</v>
      </c>
      <c r="F568" s="58">
        <v>22469</v>
      </c>
      <c r="I568" s="57" t="s">
        <v>63</v>
      </c>
      <c r="J568" s="57" t="s">
        <v>61</v>
      </c>
      <c r="K568" s="57">
        <v>17359</v>
      </c>
      <c r="L568" s="57" t="s">
        <v>62</v>
      </c>
      <c r="M568" s="58">
        <v>1</v>
      </c>
      <c r="N568" s="58">
        <v>17353</v>
      </c>
    </row>
    <row r="569" spans="1:14" x14ac:dyDescent="0.2">
      <c r="A569" s="57" t="s">
        <v>63</v>
      </c>
      <c r="B569" s="57" t="s">
        <v>61</v>
      </c>
      <c r="C569" s="58">
        <v>11279</v>
      </c>
      <c r="D569" s="57" t="s">
        <v>49</v>
      </c>
      <c r="E569" s="58">
        <v>2</v>
      </c>
      <c r="F569" s="58">
        <v>22534</v>
      </c>
      <c r="I569" s="57" t="s">
        <v>63</v>
      </c>
      <c r="J569" s="57" t="s">
        <v>61</v>
      </c>
      <c r="K569" s="57">
        <v>17679</v>
      </c>
      <c r="L569" s="57" t="s">
        <v>62</v>
      </c>
      <c r="M569" s="58">
        <v>1</v>
      </c>
      <c r="N569" s="58">
        <v>17666</v>
      </c>
    </row>
    <row r="570" spans="1:14" x14ac:dyDescent="0.2">
      <c r="A570" s="57" t="s">
        <v>63</v>
      </c>
      <c r="B570" s="57" t="s">
        <v>61</v>
      </c>
      <c r="C570" s="58">
        <v>11299</v>
      </c>
      <c r="D570" s="57" t="s">
        <v>49</v>
      </c>
      <c r="E570" s="58">
        <v>1</v>
      </c>
      <c r="F570" s="58">
        <v>11296</v>
      </c>
      <c r="I570" s="57" t="s">
        <v>63</v>
      </c>
      <c r="J570" s="57" t="s">
        <v>61</v>
      </c>
      <c r="K570" s="57">
        <v>17719</v>
      </c>
      <c r="L570" s="57" t="s">
        <v>62</v>
      </c>
      <c r="M570" s="58">
        <v>1</v>
      </c>
      <c r="N570" s="58">
        <v>17704</v>
      </c>
    </row>
    <row r="571" spans="1:14" x14ac:dyDescent="0.2">
      <c r="A571" s="57" t="s">
        <v>63</v>
      </c>
      <c r="B571" s="57" t="s">
        <v>61</v>
      </c>
      <c r="C571" s="58">
        <v>11319</v>
      </c>
      <c r="D571" s="57" t="s">
        <v>49</v>
      </c>
      <c r="E571" s="58">
        <v>3</v>
      </c>
      <c r="F571" s="58">
        <v>33937</v>
      </c>
      <c r="I571" s="57" t="s">
        <v>63</v>
      </c>
      <c r="J571" s="57" t="s">
        <v>61</v>
      </c>
      <c r="K571" s="57">
        <v>17759</v>
      </c>
      <c r="L571" s="57" t="s">
        <v>62</v>
      </c>
      <c r="M571" s="58">
        <v>2</v>
      </c>
      <c r="N571" s="58">
        <v>35501</v>
      </c>
    </row>
    <row r="572" spans="1:14" x14ac:dyDescent="0.2">
      <c r="A572" s="57" t="s">
        <v>63</v>
      </c>
      <c r="B572" s="57" t="s">
        <v>61</v>
      </c>
      <c r="C572" s="58">
        <v>11339</v>
      </c>
      <c r="D572" s="57" t="s">
        <v>49</v>
      </c>
      <c r="E572" s="58">
        <v>5</v>
      </c>
      <c r="F572" s="58">
        <v>56630</v>
      </c>
      <c r="I572" s="57" t="s">
        <v>63</v>
      </c>
      <c r="J572" s="57" t="s">
        <v>61</v>
      </c>
      <c r="K572" s="57">
        <v>17839</v>
      </c>
      <c r="L572" s="57" t="s">
        <v>62</v>
      </c>
      <c r="M572" s="58">
        <v>1</v>
      </c>
      <c r="N572" s="58">
        <v>17823</v>
      </c>
    </row>
    <row r="573" spans="1:14" x14ac:dyDescent="0.2">
      <c r="A573" s="57" t="s">
        <v>63</v>
      </c>
      <c r="B573" s="57" t="s">
        <v>61</v>
      </c>
      <c r="C573" s="58">
        <v>11359</v>
      </c>
      <c r="D573" s="57" t="s">
        <v>49</v>
      </c>
      <c r="E573" s="58">
        <v>2</v>
      </c>
      <c r="F573" s="58">
        <v>22696</v>
      </c>
      <c r="I573" s="57" t="s">
        <v>63</v>
      </c>
      <c r="J573" s="57" t="s">
        <v>61</v>
      </c>
      <c r="K573" s="57">
        <v>17879</v>
      </c>
      <c r="L573" s="57" t="s">
        <v>62</v>
      </c>
      <c r="M573" s="58">
        <v>2</v>
      </c>
      <c r="N573" s="58">
        <v>35756</v>
      </c>
    </row>
    <row r="574" spans="1:14" x14ac:dyDescent="0.2">
      <c r="A574" s="57" t="s">
        <v>63</v>
      </c>
      <c r="B574" s="57" t="s">
        <v>61</v>
      </c>
      <c r="C574" s="58">
        <v>11399</v>
      </c>
      <c r="D574" s="57" t="s">
        <v>49</v>
      </c>
      <c r="E574" s="58">
        <v>2</v>
      </c>
      <c r="F574" s="58">
        <v>22781</v>
      </c>
      <c r="I574" s="57" t="s">
        <v>63</v>
      </c>
      <c r="J574" s="57" t="s">
        <v>61</v>
      </c>
      <c r="K574" s="57">
        <v>17899</v>
      </c>
      <c r="L574" s="57" t="s">
        <v>62</v>
      </c>
      <c r="M574" s="58">
        <v>1</v>
      </c>
      <c r="N574" s="58">
        <v>17889</v>
      </c>
    </row>
    <row r="575" spans="1:14" x14ac:dyDescent="0.2">
      <c r="A575" s="57" t="s">
        <v>63</v>
      </c>
      <c r="B575" s="57" t="s">
        <v>61</v>
      </c>
      <c r="C575" s="58">
        <v>11419</v>
      </c>
      <c r="D575" s="57" t="s">
        <v>49</v>
      </c>
      <c r="E575" s="58">
        <v>2</v>
      </c>
      <c r="F575" s="58">
        <v>22823</v>
      </c>
      <c r="I575" s="57" t="s">
        <v>63</v>
      </c>
      <c r="J575" s="57" t="s">
        <v>61</v>
      </c>
      <c r="K575" s="57">
        <v>17999</v>
      </c>
      <c r="L575" s="57" t="s">
        <v>62</v>
      </c>
      <c r="M575" s="58">
        <v>1</v>
      </c>
      <c r="N575" s="58">
        <v>17982</v>
      </c>
    </row>
    <row r="576" spans="1:14" x14ac:dyDescent="0.2">
      <c r="A576" s="57" t="s">
        <v>63</v>
      </c>
      <c r="B576" s="57" t="s">
        <v>61</v>
      </c>
      <c r="C576" s="58">
        <v>11439</v>
      </c>
      <c r="D576" s="57" t="s">
        <v>49</v>
      </c>
      <c r="E576" s="58">
        <v>3</v>
      </c>
      <c r="F576" s="58">
        <v>34288</v>
      </c>
      <c r="I576" s="57" t="s">
        <v>63</v>
      </c>
      <c r="J576" s="57" t="s">
        <v>61</v>
      </c>
      <c r="K576" s="57">
        <v>18559</v>
      </c>
      <c r="L576" s="57" t="s">
        <v>62</v>
      </c>
      <c r="M576" s="58">
        <v>1</v>
      </c>
      <c r="N576" s="58">
        <v>18554</v>
      </c>
    </row>
    <row r="577" spans="1:14" x14ac:dyDescent="0.2">
      <c r="A577" s="57" t="s">
        <v>63</v>
      </c>
      <c r="B577" s="57" t="s">
        <v>61</v>
      </c>
      <c r="C577" s="58">
        <v>11459</v>
      </c>
      <c r="D577" s="57" t="s">
        <v>49</v>
      </c>
      <c r="E577" s="58">
        <v>3</v>
      </c>
      <c r="F577" s="58">
        <v>34340</v>
      </c>
      <c r="I577" s="57" t="s">
        <v>63</v>
      </c>
      <c r="J577" s="57" t="s">
        <v>61</v>
      </c>
      <c r="K577" s="57">
        <v>18619</v>
      </c>
      <c r="L577" s="57" t="s">
        <v>62</v>
      </c>
      <c r="M577" s="58">
        <v>1</v>
      </c>
      <c r="N577" s="58">
        <v>18603</v>
      </c>
    </row>
    <row r="578" spans="1:14" x14ac:dyDescent="0.2">
      <c r="A578" s="57" t="s">
        <v>63</v>
      </c>
      <c r="B578" s="57" t="s">
        <v>61</v>
      </c>
      <c r="C578" s="58">
        <v>11479</v>
      </c>
      <c r="D578" s="57" t="s">
        <v>49</v>
      </c>
      <c r="E578" s="58">
        <v>2</v>
      </c>
      <c r="F578" s="58">
        <v>22936</v>
      </c>
      <c r="I578" s="57" t="s">
        <v>63</v>
      </c>
      <c r="J578" s="57" t="s">
        <v>61</v>
      </c>
      <c r="K578" s="57">
        <v>18639</v>
      </c>
      <c r="L578" s="57" t="s">
        <v>62</v>
      </c>
      <c r="M578" s="58">
        <v>1</v>
      </c>
      <c r="N578" s="58">
        <v>18627</v>
      </c>
    </row>
    <row r="579" spans="1:14" x14ac:dyDescent="0.2">
      <c r="A579" s="57" t="s">
        <v>63</v>
      </c>
      <c r="B579" s="57" t="s">
        <v>61</v>
      </c>
      <c r="C579" s="58">
        <v>11499</v>
      </c>
      <c r="D579" s="57" t="s">
        <v>49</v>
      </c>
      <c r="E579" s="58">
        <v>3</v>
      </c>
      <c r="F579" s="58">
        <v>34471</v>
      </c>
      <c r="I579" s="57" t="s">
        <v>63</v>
      </c>
      <c r="J579" s="57" t="s">
        <v>61</v>
      </c>
      <c r="K579" s="57">
        <v>18879</v>
      </c>
      <c r="L579" s="57" t="s">
        <v>62</v>
      </c>
      <c r="M579" s="58">
        <v>1</v>
      </c>
      <c r="N579" s="58">
        <v>18865</v>
      </c>
    </row>
    <row r="580" spans="1:14" x14ac:dyDescent="0.2">
      <c r="A580" s="57" t="s">
        <v>63</v>
      </c>
      <c r="B580" s="57" t="s">
        <v>61</v>
      </c>
      <c r="C580" s="58">
        <v>11519</v>
      </c>
      <c r="D580" s="57" t="s">
        <v>49</v>
      </c>
      <c r="E580" s="58">
        <v>4</v>
      </c>
      <c r="F580" s="58">
        <v>46044</v>
      </c>
      <c r="I580" s="57" t="s">
        <v>63</v>
      </c>
      <c r="J580" s="57" t="s">
        <v>61</v>
      </c>
      <c r="K580" s="57">
        <v>18919</v>
      </c>
      <c r="L580" s="57" t="s">
        <v>62</v>
      </c>
      <c r="M580" s="58">
        <v>1</v>
      </c>
      <c r="N580" s="58">
        <v>18901</v>
      </c>
    </row>
    <row r="581" spans="1:14" x14ac:dyDescent="0.2">
      <c r="A581" s="57" t="s">
        <v>63</v>
      </c>
      <c r="B581" s="57" t="s">
        <v>61</v>
      </c>
      <c r="C581" s="58">
        <v>11539</v>
      </c>
      <c r="D581" s="57" t="s">
        <v>49</v>
      </c>
      <c r="E581" s="58">
        <v>2</v>
      </c>
      <c r="F581" s="58">
        <v>23057</v>
      </c>
      <c r="I581" s="57" t="s">
        <v>63</v>
      </c>
      <c r="J581" s="57" t="s">
        <v>61</v>
      </c>
      <c r="K581" s="57">
        <v>19019</v>
      </c>
      <c r="L581" s="57" t="s">
        <v>62</v>
      </c>
      <c r="M581" s="58">
        <v>1</v>
      </c>
      <c r="N581" s="58">
        <v>19011</v>
      </c>
    </row>
    <row r="582" spans="1:14" x14ac:dyDescent="0.2">
      <c r="A582" s="57" t="s">
        <v>63</v>
      </c>
      <c r="B582" s="57" t="s">
        <v>61</v>
      </c>
      <c r="C582" s="58">
        <v>11559</v>
      </c>
      <c r="D582" s="57" t="s">
        <v>49</v>
      </c>
      <c r="E582" s="58">
        <v>2</v>
      </c>
      <c r="F582" s="58">
        <v>23099</v>
      </c>
      <c r="I582" s="57" t="s">
        <v>63</v>
      </c>
      <c r="J582" s="57" t="s">
        <v>61</v>
      </c>
      <c r="K582" s="57">
        <v>19059</v>
      </c>
      <c r="L582" s="57" t="s">
        <v>62</v>
      </c>
      <c r="M582" s="58">
        <v>1</v>
      </c>
      <c r="N582" s="58">
        <v>19043</v>
      </c>
    </row>
    <row r="583" spans="1:14" x14ac:dyDescent="0.2">
      <c r="A583" s="57" t="s">
        <v>63</v>
      </c>
      <c r="B583" s="57" t="s">
        <v>61</v>
      </c>
      <c r="C583" s="58">
        <v>11599</v>
      </c>
      <c r="D583" s="57" t="s">
        <v>49</v>
      </c>
      <c r="E583" s="58">
        <v>5</v>
      </c>
      <c r="F583" s="58">
        <v>57923</v>
      </c>
      <c r="I583" s="57" t="s">
        <v>63</v>
      </c>
      <c r="J583" s="57" t="s">
        <v>61</v>
      </c>
      <c r="K583" s="57">
        <v>19239</v>
      </c>
      <c r="L583" s="57" t="s">
        <v>62</v>
      </c>
      <c r="M583" s="58">
        <v>1</v>
      </c>
      <c r="N583" s="58">
        <v>19231</v>
      </c>
    </row>
    <row r="584" spans="1:14" x14ac:dyDescent="0.2">
      <c r="A584" s="57" t="s">
        <v>63</v>
      </c>
      <c r="B584" s="57" t="s">
        <v>61</v>
      </c>
      <c r="C584" s="58">
        <v>11619</v>
      </c>
      <c r="D584" s="57" t="s">
        <v>49</v>
      </c>
      <c r="E584" s="58">
        <v>1</v>
      </c>
      <c r="F584" s="58">
        <v>11615</v>
      </c>
      <c r="I584" s="57" t="s">
        <v>63</v>
      </c>
      <c r="J584" s="57" t="s">
        <v>61</v>
      </c>
      <c r="K584" s="57">
        <v>19839</v>
      </c>
      <c r="L584" s="57" t="s">
        <v>62</v>
      </c>
      <c r="M584" s="58">
        <v>1</v>
      </c>
      <c r="N584" s="58">
        <v>19838</v>
      </c>
    </row>
    <row r="585" spans="1:14" x14ac:dyDescent="0.2">
      <c r="A585" s="57" t="s">
        <v>63</v>
      </c>
      <c r="B585" s="57" t="s">
        <v>61</v>
      </c>
      <c r="C585" s="58">
        <v>11639</v>
      </c>
      <c r="D585" s="57" t="s">
        <v>49</v>
      </c>
      <c r="E585" s="58">
        <v>2</v>
      </c>
      <c r="F585" s="58">
        <v>23259</v>
      </c>
      <c r="I585" s="57" t="s">
        <v>63</v>
      </c>
      <c r="J585" s="57" t="s">
        <v>61</v>
      </c>
      <c r="K585" s="57">
        <v>19979</v>
      </c>
      <c r="L585" s="57" t="s">
        <v>62</v>
      </c>
      <c r="M585" s="58">
        <v>2</v>
      </c>
      <c r="N585" s="58">
        <v>39942</v>
      </c>
    </row>
    <row r="586" spans="1:14" x14ac:dyDescent="0.2">
      <c r="A586" s="57" t="s">
        <v>63</v>
      </c>
      <c r="B586" s="57" t="s">
        <v>61</v>
      </c>
      <c r="C586" s="58">
        <v>11659</v>
      </c>
      <c r="D586" s="57" t="s">
        <v>49</v>
      </c>
      <c r="E586" s="58">
        <v>2</v>
      </c>
      <c r="F586" s="58">
        <v>23295</v>
      </c>
      <c r="I586" s="57" t="s">
        <v>63</v>
      </c>
      <c r="J586" s="57" t="s">
        <v>61</v>
      </c>
      <c r="K586" s="57">
        <v>20199</v>
      </c>
      <c r="L586" s="57" t="s">
        <v>62</v>
      </c>
      <c r="M586" s="58">
        <v>1</v>
      </c>
      <c r="N586" s="58">
        <v>20192</v>
      </c>
    </row>
    <row r="587" spans="1:14" x14ac:dyDescent="0.2">
      <c r="A587" s="57" t="s">
        <v>63</v>
      </c>
      <c r="B587" s="57" t="s">
        <v>61</v>
      </c>
      <c r="C587" s="58">
        <v>11679</v>
      </c>
      <c r="D587" s="57" t="s">
        <v>49</v>
      </c>
      <c r="E587" s="58">
        <v>2</v>
      </c>
      <c r="F587" s="58">
        <v>23325</v>
      </c>
      <c r="I587" s="57" t="s">
        <v>63</v>
      </c>
      <c r="J587" s="57" t="s">
        <v>61</v>
      </c>
      <c r="K587" s="57">
        <v>20379</v>
      </c>
      <c r="L587" s="57" t="s">
        <v>62</v>
      </c>
      <c r="M587" s="58">
        <v>1</v>
      </c>
      <c r="N587" s="58">
        <v>20365</v>
      </c>
    </row>
    <row r="588" spans="1:14" x14ac:dyDescent="0.2">
      <c r="A588" s="57" t="s">
        <v>63</v>
      </c>
      <c r="B588" s="57" t="s">
        <v>61</v>
      </c>
      <c r="C588" s="58">
        <v>11699</v>
      </c>
      <c r="D588" s="57" t="s">
        <v>49</v>
      </c>
      <c r="E588" s="58">
        <v>1</v>
      </c>
      <c r="F588" s="58">
        <v>11686</v>
      </c>
      <c r="I588" s="57" t="s">
        <v>63</v>
      </c>
      <c r="J588" s="57" t="s">
        <v>61</v>
      </c>
      <c r="K588" s="57">
        <v>20619</v>
      </c>
      <c r="L588" s="57" t="s">
        <v>62</v>
      </c>
      <c r="M588" s="58">
        <v>1</v>
      </c>
      <c r="N588" s="58">
        <v>20610</v>
      </c>
    </row>
    <row r="589" spans="1:14" x14ac:dyDescent="0.2">
      <c r="A589" s="57" t="s">
        <v>63</v>
      </c>
      <c r="B589" s="57" t="s">
        <v>61</v>
      </c>
      <c r="C589" s="58">
        <v>11739</v>
      </c>
      <c r="D589" s="57" t="s">
        <v>49</v>
      </c>
      <c r="E589" s="58">
        <v>2</v>
      </c>
      <c r="F589" s="58">
        <v>23461</v>
      </c>
      <c r="I589" s="57" t="s">
        <v>63</v>
      </c>
      <c r="J589" s="57" t="s">
        <v>61</v>
      </c>
      <c r="K589" s="57">
        <v>20779</v>
      </c>
      <c r="L589" s="57" t="s">
        <v>62</v>
      </c>
      <c r="M589" s="58">
        <v>1</v>
      </c>
      <c r="N589" s="58">
        <v>20778</v>
      </c>
    </row>
    <row r="590" spans="1:14" x14ac:dyDescent="0.2">
      <c r="A590" s="57" t="s">
        <v>63</v>
      </c>
      <c r="B590" s="57" t="s">
        <v>61</v>
      </c>
      <c r="C590" s="58">
        <v>11759</v>
      </c>
      <c r="D590" s="57" t="s">
        <v>49</v>
      </c>
      <c r="E590" s="58">
        <v>2</v>
      </c>
      <c r="F590" s="58">
        <v>23494</v>
      </c>
      <c r="I590" s="57" t="s">
        <v>63</v>
      </c>
      <c r="J590" s="57" t="s">
        <v>61</v>
      </c>
      <c r="K590" s="57">
        <v>20979</v>
      </c>
      <c r="L590" s="57" t="s">
        <v>62</v>
      </c>
      <c r="M590" s="58">
        <v>1</v>
      </c>
      <c r="N590" s="58">
        <v>20976</v>
      </c>
    </row>
    <row r="591" spans="1:14" x14ac:dyDescent="0.2">
      <c r="A591" s="57" t="s">
        <v>63</v>
      </c>
      <c r="B591" s="57" t="s">
        <v>61</v>
      </c>
      <c r="C591" s="58">
        <v>11779</v>
      </c>
      <c r="D591" s="57" t="s">
        <v>49</v>
      </c>
      <c r="E591" s="58">
        <v>2</v>
      </c>
      <c r="F591" s="58">
        <v>23547</v>
      </c>
      <c r="I591" s="57" t="s">
        <v>63</v>
      </c>
      <c r="J591" s="57" t="s">
        <v>61</v>
      </c>
      <c r="K591" s="57">
        <v>21159</v>
      </c>
      <c r="L591" s="57" t="s">
        <v>62</v>
      </c>
      <c r="M591" s="58">
        <v>1</v>
      </c>
      <c r="N591" s="58">
        <v>21142</v>
      </c>
    </row>
    <row r="592" spans="1:14" x14ac:dyDescent="0.2">
      <c r="A592" s="57" t="s">
        <v>63</v>
      </c>
      <c r="B592" s="57" t="s">
        <v>61</v>
      </c>
      <c r="C592" s="58">
        <v>11839</v>
      </c>
      <c r="D592" s="57" t="s">
        <v>49</v>
      </c>
      <c r="E592" s="58">
        <v>1</v>
      </c>
      <c r="F592" s="58">
        <v>11820</v>
      </c>
      <c r="I592" s="57" t="s">
        <v>63</v>
      </c>
      <c r="J592" s="57" t="s">
        <v>61</v>
      </c>
      <c r="K592" s="57">
        <v>21919</v>
      </c>
      <c r="L592" s="57" t="s">
        <v>62</v>
      </c>
      <c r="M592" s="58">
        <v>1</v>
      </c>
      <c r="N592" s="58">
        <v>21901</v>
      </c>
    </row>
    <row r="593" spans="1:14" x14ac:dyDescent="0.2">
      <c r="A593" s="57" t="s">
        <v>63</v>
      </c>
      <c r="B593" s="57" t="s">
        <v>61</v>
      </c>
      <c r="C593" s="58">
        <v>11859</v>
      </c>
      <c r="D593" s="57" t="s">
        <v>49</v>
      </c>
      <c r="E593" s="58">
        <v>1</v>
      </c>
      <c r="F593" s="58">
        <v>11848</v>
      </c>
      <c r="I593" s="57" t="s">
        <v>63</v>
      </c>
      <c r="J593" s="57" t="s">
        <v>61</v>
      </c>
      <c r="K593" s="57">
        <v>21959</v>
      </c>
      <c r="L593" s="57" t="s">
        <v>62</v>
      </c>
      <c r="M593" s="58">
        <v>1</v>
      </c>
      <c r="N593" s="58">
        <v>21958</v>
      </c>
    </row>
    <row r="594" spans="1:14" x14ac:dyDescent="0.2">
      <c r="A594" s="57" t="s">
        <v>63</v>
      </c>
      <c r="B594" s="57" t="s">
        <v>61</v>
      </c>
      <c r="C594" s="58">
        <v>11879</v>
      </c>
      <c r="D594" s="57" t="s">
        <v>49</v>
      </c>
      <c r="E594" s="58">
        <v>2</v>
      </c>
      <c r="F594" s="58">
        <v>23737</v>
      </c>
      <c r="I594" s="57" t="s">
        <v>63</v>
      </c>
      <c r="J594" s="57" t="s">
        <v>61</v>
      </c>
      <c r="K594" s="57">
        <v>23159</v>
      </c>
      <c r="L594" s="57" t="s">
        <v>62</v>
      </c>
      <c r="M594" s="58">
        <v>1</v>
      </c>
      <c r="N594" s="58">
        <v>23146</v>
      </c>
    </row>
    <row r="595" spans="1:14" x14ac:dyDescent="0.2">
      <c r="A595" s="57" t="s">
        <v>63</v>
      </c>
      <c r="B595" s="57" t="s">
        <v>61</v>
      </c>
      <c r="C595" s="58">
        <v>11899</v>
      </c>
      <c r="D595" s="57" t="s">
        <v>49</v>
      </c>
      <c r="E595" s="58">
        <v>1</v>
      </c>
      <c r="F595" s="58">
        <v>11888</v>
      </c>
      <c r="I595" s="57" t="s">
        <v>63</v>
      </c>
      <c r="J595" s="57" t="s">
        <v>61</v>
      </c>
      <c r="K595" s="57">
        <v>23319</v>
      </c>
      <c r="L595" s="57" t="s">
        <v>62</v>
      </c>
      <c r="M595" s="58">
        <v>1</v>
      </c>
      <c r="N595" s="58">
        <v>23317</v>
      </c>
    </row>
    <row r="596" spans="1:14" x14ac:dyDescent="0.2">
      <c r="A596" s="57" t="s">
        <v>63</v>
      </c>
      <c r="B596" s="57" t="s">
        <v>61</v>
      </c>
      <c r="C596" s="58">
        <v>11919</v>
      </c>
      <c r="D596" s="57" t="s">
        <v>49</v>
      </c>
      <c r="E596" s="58">
        <v>2</v>
      </c>
      <c r="F596" s="58">
        <v>23826</v>
      </c>
      <c r="I596" s="57" t="s">
        <v>63</v>
      </c>
      <c r="J596" s="57" t="s">
        <v>61</v>
      </c>
      <c r="K596" s="57">
        <v>24719</v>
      </c>
      <c r="L596" s="57" t="s">
        <v>62</v>
      </c>
      <c r="M596" s="58">
        <v>1</v>
      </c>
      <c r="N596" s="58">
        <v>24718</v>
      </c>
    </row>
    <row r="597" spans="1:14" x14ac:dyDescent="0.2">
      <c r="A597" s="57" t="s">
        <v>63</v>
      </c>
      <c r="B597" s="57" t="s">
        <v>61</v>
      </c>
      <c r="C597" s="58">
        <v>11959</v>
      </c>
      <c r="D597" s="57" t="s">
        <v>49</v>
      </c>
      <c r="E597" s="58">
        <v>1</v>
      </c>
      <c r="F597" s="58">
        <v>11953</v>
      </c>
      <c r="I597" s="57" t="s">
        <v>63</v>
      </c>
      <c r="J597" s="57" t="s">
        <v>61</v>
      </c>
      <c r="K597" s="57">
        <v>24799</v>
      </c>
      <c r="L597" s="57" t="s">
        <v>62</v>
      </c>
      <c r="M597" s="58">
        <v>1</v>
      </c>
      <c r="N597" s="58">
        <v>24796</v>
      </c>
    </row>
    <row r="598" spans="1:14" x14ac:dyDescent="0.2">
      <c r="A598" s="57" t="s">
        <v>63</v>
      </c>
      <c r="B598" s="57" t="s">
        <v>61</v>
      </c>
      <c r="C598" s="58">
        <v>11979</v>
      </c>
      <c r="D598" s="57" t="s">
        <v>49</v>
      </c>
      <c r="E598" s="58">
        <v>4</v>
      </c>
      <c r="F598" s="58">
        <v>47858</v>
      </c>
      <c r="I598" s="57" t="s">
        <v>63</v>
      </c>
      <c r="J598" s="57" t="s">
        <v>61</v>
      </c>
      <c r="K598" s="57">
        <v>24859</v>
      </c>
      <c r="L598" s="57" t="s">
        <v>62</v>
      </c>
      <c r="M598" s="58">
        <v>1</v>
      </c>
      <c r="N598" s="58">
        <v>24841</v>
      </c>
    </row>
    <row r="599" spans="1:14" x14ac:dyDescent="0.2">
      <c r="A599" s="57" t="s">
        <v>63</v>
      </c>
      <c r="B599" s="57" t="s">
        <v>61</v>
      </c>
      <c r="C599" s="58">
        <v>12039</v>
      </c>
      <c r="D599" s="57" t="s">
        <v>49</v>
      </c>
      <c r="E599" s="58">
        <v>2</v>
      </c>
      <c r="F599" s="58">
        <v>24051</v>
      </c>
      <c r="I599" s="57" t="s">
        <v>63</v>
      </c>
      <c r="J599" s="57" t="s">
        <v>61</v>
      </c>
      <c r="K599" s="57">
        <v>24939</v>
      </c>
      <c r="L599" s="57" t="s">
        <v>62</v>
      </c>
      <c r="M599" s="58">
        <v>1</v>
      </c>
      <c r="N599" s="58">
        <v>24925</v>
      </c>
    </row>
    <row r="600" spans="1:14" x14ac:dyDescent="0.2">
      <c r="A600" s="57" t="s">
        <v>63</v>
      </c>
      <c r="B600" s="57" t="s">
        <v>61</v>
      </c>
      <c r="C600" s="58">
        <v>12059</v>
      </c>
      <c r="D600" s="57" t="s">
        <v>49</v>
      </c>
      <c r="E600" s="58">
        <v>4</v>
      </c>
      <c r="F600" s="58">
        <v>48205</v>
      </c>
      <c r="I600" s="57" t="s">
        <v>63</v>
      </c>
      <c r="J600" s="57" t="s">
        <v>61</v>
      </c>
      <c r="K600" s="57">
        <v>25619</v>
      </c>
      <c r="L600" s="57" t="s">
        <v>62</v>
      </c>
      <c r="M600" s="58">
        <v>1</v>
      </c>
      <c r="N600" s="58">
        <v>25608</v>
      </c>
    </row>
    <row r="601" spans="1:14" x14ac:dyDescent="0.2">
      <c r="A601" s="57" t="s">
        <v>63</v>
      </c>
      <c r="B601" s="57" t="s">
        <v>61</v>
      </c>
      <c r="C601" s="58">
        <v>12079</v>
      </c>
      <c r="D601" s="57" t="s">
        <v>49</v>
      </c>
      <c r="E601" s="58">
        <v>2</v>
      </c>
      <c r="F601" s="58">
        <v>24124</v>
      </c>
      <c r="I601" s="57" t="s">
        <v>63</v>
      </c>
      <c r="J601" s="57" t="s">
        <v>61</v>
      </c>
      <c r="K601" s="57">
        <v>26239</v>
      </c>
      <c r="L601" s="57" t="s">
        <v>62</v>
      </c>
      <c r="M601" s="58">
        <v>1</v>
      </c>
      <c r="N601" s="58">
        <v>26227</v>
      </c>
    </row>
    <row r="602" spans="1:14" x14ac:dyDescent="0.2">
      <c r="A602" s="57" t="s">
        <v>63</v>
      </c>
      <c r="B602" s="57" t="s">
        <v>61</v>
      </c>
      <c r="C602" s="58">
        <v>12119</v>
      </c>
      <c r="D602" s="57" t="s">
        <v>49</v>
      </c>
      <c r="E602" s="58">
        <v>3</v>
      </c>
      <c r="F602" s="58">
        <v>36325</v>
      </c>
      <c r="I602" s="57" t="s">
        <v>63</v>
      </c>
      <c r="J602" s="57" t="s">
        <v>61</v>
      </c>
      <c r="K602" s="57">
        <v>26539</v>
      </c>
      <c r="L602" s="57" t="s">
        <v>62</v>
      </c>
      <c r="M602" s="58">
        <v>1</v>
      </c>
      <c r="N602" s="58">
        <v>26524</v>
      </c>
    </row>
    <row r="603" spans="1:14" x14ac:dyDescent="0.2">
      <c r="A603" s="57" t="s">
        <v>63</v>
      </c>
      <c r="B603" s="57" t="s">
        <v>61</v>
      </c>
      <c r="C603" s="58">
        <v>12159</v>
      </c>
      <c r="D603" s="57" t="s">
        <v>49</v>
      </c>
      <c r="E603" s="58">
        <v>2</v>
      </c>
      <c r="F603" s="58">
        <v>24293</v>
      </c>
      <c r="I603" s="57" t="s">
        <v>63</v>
      </c>
      <c r="J603" s="57" t="s">
        <v>61</v>
      </c>
      <c r="K603" s="57">
        <v>27139</v>
      </c>
      <c r="L603" s="57" t="s">
        <v>62</v>
      </c>
      <c r="M603" s="58">
        <v>1</v>
      </c>
      <c r="N603" s="58">
        <v>27132</v>
      </c>
    </row>
    <row r="604" spans="1:14" x14ac:dyDescent="0.2">
      <c r="A604" s="57" t="s">
        <v>63</v>
      </c>
      <c r="B604" s="57" t="s">
        <v>61</v>
      </c>
      <c r="C604" s="58">
        <v>12179</v>
      </c>
      <c r="D604" s="57" t="s">
        <v>49</v>
      </c>
      <c r="E604" s="58">
        <v>2</v>
      </c>
      <c r="F604" s="58">
        <v>24340</v>
      </c>
      <c r="I604" s="57" t="s">
        <v>63</v>
      </c>
      <c r="J604" s="57" t="s">
        <v>61</v>
      </c>
      <c r="K604" s="57">
        <v>27299</v>
      </c>
      <c r="L604" s="57" t="s">
        <v>62</v>
      </c>
      <c r="M604" s="58">
        <v>1</v>
      </c>
      <c r="N604" s="58">
        <v>27292</v>
      </c>
    </row>
    <row r="605" spans="1:14" x14ac:dyDescent="0.2">
      <c r="A605" s="57" t="s">
        <v>63</v>
      </c>
      <c r="B605" s="57" t="s">
        <v>61</v>
      </c>
      <c r="C605" s="58">
        <v>12219</v>
      </c>
      <c r="D605" s="57" t="s">
        <v>49</v>
      </c>
      <c r="E605" s="58">
        <v>1</v>
      </c>
      <c r="F605" s="58">
        <v>12208</v>
      </c>
      <c r="I605" s="57" t="s">
        <v>63</v>
      </c>
      <c r="J605" s="57" t="s">
        <v>61</v>
      </c>
      <c r="K605" s="57">
        <v>28019</v>
      </c>
      <c r="L605" s="57" t="s">
        <v>62</v>
      </c>
      <c r="M605" s="58">
        <v>1</v>
      </c>
      <c r="N605" s="58">
        <v>28017</v>
      </c>
    </row>
    <row r="606" spans="1:14" x14ac:dyDescent="0.2">
      <c r="A606" s="57" t="s">
        <v>63</v>
      </c>
      <c r="B606" s="57" t="s">
        <v>61</v>
      </c>
      <c r="C606" s="58">
        <v>12239</v>
      </c>
      <c r="D606" s="57" t="s">
        <v>49</v>
      </c>
      <c r="E606" s="58">
        <v>5</v>
      </c>
      <c r="F606" s="58">
        <v>61149</v>
      </c>
      <c r="I606" s="57" t="s">
        <v>63</v>
      </c>
      <c r="J606" s="57" t="s">
        <v>61</v>
      </c>
      <c r="K606" s="57">
        <v>29859</v>
      </c>
      <c r="L606" s="57" t="s">
        <v>62</v>
      </c>
      <c r="M606" s="58">
        <v>1</v>
      </c>
      <c r="N606" s="58">
        <v>29850</v>
      </c>
    </row>
    <row r="607" spans="1:14" x14ac:dyDescent="0.2">
      <c r="A607" s="57" t="s">
        <v>63</v>
      </c>
      <c r="B607" s="57" t="s">
        <v>61</v>
      </c>
      <c r="C607" s="58">
        <v>12259</v>
      </c>
      <c r="D607" s="57" t="s">
        <v>49</v>
      </c>
      <c r="E607" s="58">
        <v>3</v>
      </c>
      <c r="F607" s="58">
        <v>36758</v>
      </c>
      <c r="I607" s="57" t="s">
        <v>63</v>
      </c>
      <c r="J607" s="57" t="s">
        <v>61</v>
      </c>
      <c r="K607" s="57">
        <v>29939</v>
      </c>
      <c r="L607" s="57" t="s">
        <v>62</v>
      </c>
      <c r="M607" s="58">
        <v>1</v>
      </c>
      <c r="N607" s="58">
        <v>29924</v>
      </c>
    </row>
    <row r="608" spans="1:14" x14ac:dyDescent="0.2">
      <c r="A608" s="57" t="s">
        <v>63</v>
      </c>
      <c r="B608" s="57" t="s">
        <v>61</v>
      </c>
      <c r="C608" s="58">
        <v>12299</v>
      </c>
      <c r="D608" s="57" t="s">
        <v>49</v>
      </c>
      <c r="E608" s="58">
        <v>2</v>
      </c>
      <c r="F608" s="58">
        <v>24571</v>
      </c>
      <c r="I608" s="57" t="s">
        <v>63</v>
      </c>
      <c r="J608" s="57" t="s">
        <v>61</v>
      </c>
      <c r="K608" s="57">
        <v>30919</v>
      </c>
      <c r="L608" s="57" t="s">
        <v>62</v>
      </c>
      <c r="M608" s="58">
        <v>1</v>
      </c>
      <c r="N608" s="58">
        <v>30904</v>
      </c>
    </row>
    <row r="609" spans="1:14" x14ac:dyDescent="0.2">
      <c r="A609" s="57" t="s">
        <v>63</v>
      </c>
      <c r="B609" s="57" t="s">
        <v>61</v>
      </c>
      <c r="C609" s="58">
        <v>12319</v>
      </c>
      <c r="D609" s="57" t="s">
        <v>49</v>
      </c>
      <c r="E609" s="58">
        <v>3</v>
      </c>
      <c r="F609" s="58">
        <v>36934</v>
      </c>
      <c r="I609" s="57" t="s">
        <v>63</v>
      </c>
      <c r="J609" s="57" t="s">
        <v>61</v>
      </c>
      <c r="K609" s="57">
        <v>33079</v>
      </c>
      <c r="L609" s="57" t="s">
        <v>62</v>
      </c>
      <c r="M609" s="58">
        <v>1</v>
      </c>
      <c r="N609" s="58">
        <v>33069</v>
      </c>
    </row>
    <row r="610" spans="1:14" x14ac:dyDescent="0.2">
      <c r="A610" s="57" t="s">
        <v>63</v>
      </c>
      <c r="B610" s="57" t="s">
        <v>61</v>
      </c>
      <c r="C610" s="58">
        <v>12339</v>
      </c>
      <c r="D610" s="57" t="s">
        <v>49</v>
      </c>
      <c r="E610" s="58">
        <v>4</v>
      </c>
      <c r="F610" s="58">
        <v>49321</v>
      </c>
      <c r="I610" s="57" t="s">
        <v>63</v>
      </c>
      <c r="J610" s="57" t="s">
        <v>61</v>
      </c>
      <c r="K610" s="57">
        <v>33619</v>
      </c>
      <c r="L610" s="57" t="s">
        <v>62</v>
      </c>
      <c r="M610" s="58">
        <v>1</v>
      </c>
      <c r="N610" s="58">
        <v>33614</v>
      </c>
    </row>
    <row r="611" spans="1:14" x14ac:dyDescent="0.2">
      <c r="A611" s="57" t="s">
        <v>63</v>
      </c>
      <c r="B611" s="57" t="s">
        <v>61</v>
      </c>
      <c r="C611" s="58">
        <v>12359</v>
      </c>
      <c r="D611" s="57" t="s">
        <v>49</v>
      </c>
      <c r="E611" s="58">
        <v>1</v>
      </c>
      <c r="F611" s="58">
        <v>12357</v>
      </c>
      <c r="I611" s="57" t="s">
        <v>63</v>
      </c>
      <c r="J611" s="57" t="s">
        <v>61</v>
      </c>
      <c r="K611" s="57">
        <v>34819</v>
      </c>
      <c r="L611" s="57" t="s">
        <v>62</v>
      </c>
      <c r="M611" s="58">
        <v>1</v>
      </c>
      <c r="N611" s="58">
        <v>34802</v>
      </c>
    </row>
    <row r="612" spans="1:14" x14ac:dyDescent="0.2">
      <c r="A612" s="57" t="s">
        <v>63</v>
      </c>
      <c r="B612" s="57" t="s">
        <v>61</v>
      </c>
      <c r="C612" s="58">
        <v>12379</v>
      </c>
      <c r="D612" s="57" t="s">
        <v>49</v>
      </c>
      <c r="E612" s="58">
        <v>1</v>
      </c>
      <c r="F612" s="58">
        <v>12369</v>
      </c>
      <c r="I612" s="57" t="s">
        <v>63</v>
      </c>
      <c r="J612" s="57" t="s">
        <v>61</v>
      </c>
      <c r="K612" s="57">
        <v>35179</v>
      </c>
      <c r="L612" s="57" t="s">
        <v>62</v>
      </c>
      <c r="M612" s="58">
        <v>1</v>
      </c>
      <c r="N612" s="58">
        <v>35173</v>
      </c>
    </row>
    <row r="613" spans="1:14" x14ac:dyDescent="0.2">
      <c r="A613" s="57" t="s">
        <v>63</v>
      </c>
      <c r="B613" s="57" t="s">
        <v>61</v>
      </c>
      <c r="C613" s="58">
        <v>12399</v>
      </c>
      <c r="D613" s="57" t="s">
        <v>49</v>
      </c>
      <c r="E613" s="58">
        <v>1</v>
      </c>
      <c r="F613" s="58">
        <v>12386</v>
      </c>
      <c r="I613" s="57" t="s">
        <v>63</v>
      </c>
      <c r="J613" s="57" t="s">
        <v>61</v>
      </c>
      <c r="K613" s="57">
        <v>35599</v>
      </c>
      <c r="L613" s="57" t="s">
        <v>62</v>
      </c>
      <c r="M613" s="58">
        <v>1</v>
      </c>
      <c r="N613" s="58">
        <v>35586</v>
      </c>
    </row>
    <row r="614" spans="1:14" x14ac:dyDescent="0.2">
      <c r="A614" s="57" t="s">
        <v>63</v>
      </c>
      <c r="B614" s="57" t="s">
        <v>61</v>
      </c>
      <c r="C614" s="58">
        <v>12459</v>
      </c>
      <c r="D614" s="57" t="s">
        <v>49</v>
      </c>
      <c r="E614" s="58">
        <v>1</v>
      </c>
      <c r="F614" s="58">
        <v>12444</v>
      </c>
      <c r="I614" s="57" t="s">
        <v>63</v>
      </c>
      <c r="J614" s="57" t="s">
        <v>61</v>
      </c>
      <c r="K614" s="57">
        <v>37299</v>
      </c>
      <c r="L614" s="57" t="s">
        <v>62</v>
      </c>
      <c r="M614" s="58">
        <v>1</v>
      </c>
      <c r="N614" s="58">
        <v>37294</v>
      </c>
    </row>
    <row r="615" spans="1:14" x14ac:dyDescent="0.2">
      <c r="A615" s="57" t="s">
        <v>63</v>
      </c>
      <c r="B615" s="57" t="s">
        <v>61</v>
      </c>
      <c r="C615" s="58">
        <v>12479</v>
      </c>
      <c r="D615" s="57" t="s">
        <v>49</v>
      </c>
      <c r="E615" s="58">
        <v>2</v>
      </c>
      <c r="F615" s="58">
        <v>24941</v>
      </c>
      <c r="I615" s="57" t="s">
        <v>63</v>
      </c>
      <c r="J615" s="57" t="s">
        <v>61</v>
      </c>
      <c r="K615" s="57">
        <v>38979</v>
      </c>
      <c r="L615" s="57" t="s">
        <v>62</v>
      </c>
      <c r="M615" s="58">
        <v>1</v>
      </c>
      <c r="N615" s="58">
        <v>38972</v>
      </c>
    </row>
    <row r="616" spans="1:14" x14ac:dyDescent="0.2">
      <c r="A616" s="57" t="s">
        <v>63</v>
      </c>
      <c r="B616" s="57" t="s">
        <v>61</v>
      </c>
      <c r="C616" s="58">
        <v>12539</v>
      </c>
      <c r="D616" s="57" t="s">
        <v>49</v>
      </c>
      <c r="E616" s="58">
        <v>2</v>
      </c>
      <c r="F616" s="58">
        <v>25050</v>
      </c>
      <c r="I616" s="57" t="s">
        <v>63</v>
      </c>
      <c r="J616" s="57" t="s">
        <v>61</v>
      </c>
      <c r="K616" s="57">
        <v>60079</v>
      </c>
      <c r="L616" s="57" t="s">
        <v>62</v>
      </c>
      <c r="M616" s="58">
        <v>1</v>
      </c>
      <c r="N616" s="58">
        <v>60077</v>
      </c>
    </row>
    <row r="617" spans="1:14" x14ac:dyDescent="0.2">
      <c r="A617" s="57" t="s">
        <v>63</v>
      </c>
      <c r="B617" s="57" t="s">
        <v>61</v>
      </c>
      <c r="C617" s="58">
        <v>12579</v>
      </c>
      <c r="D617" s="57" t="s">
        <v>49</v>
      </c>
      <c r="E617" s="58">
        <v>2</v>
      </c>
      <c r="F617" s="58">
        <v>25141</v>
      </c>
    </row>
    <row r="618" spans="1:14" x14ac:dyDescent="0.2">
      <c r="A618" s="57" t="s">
        <v>63</v>
      </c>
      <c r="B618" s="57" t="s">
        <v>61</v>
      </c>
      <c r="C618" s="58">
        <v>12599</v>
      </c>
      <c r="D618" s="57" t="s">
        <v>49</v>
      </c>
      <c r="E618" s="58">
        <v>3</v>
      </c>
      <c r="F618" s="58">
        <v>37771</v>
      </c>
    </row>
    <row r="619" spans="1:14" x14ac:dyDescent="0.2">
      <c r="A619" s="57" t="s">
        <v>63</v>
      </c>
      <c r="B619" s="57" t="s">
        <v>61</v>
      </c>
      <c r="C619" s="58">
        <v>12619</v>
      </c>
      <c r="D619" s="57" t="s">
        <v>49</v>
      </c>
      <c r="E619" s="58">
        <v>1</v>
      </c>
      <c r="F619" s="58">
        <v>12613</v>
      </c>
    </row>
    <row r="620" spans="1:14" x14ac:dyDescent="0.2">
      <c r="A620" s="57" t="s">
        <v>63</v>
      </c>
      <c r="B620" s="57" t="s">
        <v>61</v>
      </c>
      <c r="C620" s="58">
        <v>12659</v>
      </c>
      <c r="D620" s="57" t="s">
        <v>49</v>
      </c>
      <c r="E620" s="58">
        <v>2</v>
      </c>
      <c r="F620" s="58">
        <v>25311</v>
      </c>
    </row>
    <row r="621" spans="1:14" x14ac:dyDescent="0.2">
      <c r="A621" s="57" t="s">
        <v>63</v>
      </c>
      <c r="B621" s="57" t="s">
        <v>61</v>
      </c>
      <c r="C621" s="58">
        <v>12679</v>
      </c>
      <c r="D621" s="57" t="s">
        <v>49</v>
      </c>
      <c r="E621" s="58">
        <v>1</v>
      </c>
      <c r="F621" s="58">
        <v>12679</v>
      </c>
    </row>
    <row r="622" spans="1:14" x14ac:dyDescent="0.2">
      <c r="A622" s="57" t="s">
        <v>63</v>
      </c>
      <c r="B622" s="57" t="s">
        <v>61</v>
      </c>
      <c r="C622" s="58">
        <v>12699</v>
      </c>
      <c r="D622" s="57" t="s">
        <v>49</v>
      </c>
      <c r="E622" s="58">
        <v>1</v>
      </c>
      <c r="F622" s="58">
        <v>12688</v>
      </c>
    </row>
    <row r="623" spans="1:14" x14ac:dyDescent="0.2">
      <c r="A623" s="57" t="s">
        <v>63</v>
      </c>
      <c r="B623" s="57" t="s">
        <v>61</v>
      </c>
      <c r="C623" s="58">
        <v>12719</v>
      </c>
      <c r="D623" s="57" t="s">
        <v>49</v>
      </c>
      <c r="E623" s="58">
        <v>1</v>
      </c>
      <c r="F623" s="58">
        <v>12714</v>
      </c>
    </row>
    <row r="624" spans="1:14" x14ac:dyDescent="0.2">
      <c r="A624" s="57" t="s">
        <v>63</v>
      </c>
      <c r="B624" s="57" t="s">
        <v>61</v>
      </c>
      <c r="C624" s="58">
        <v>12759</v>
      </c>
      <c r="D624" s="57" t="s">
        <v>49</v>
      </c>
      <c r="E624" s="58">
        <v>1</v>
      </c>
      <c r="F624" s="58">
        <v>12741</v>
      </c>
    </row>
    <row r="625" spans="1:6" x14ac:dyDescent="0.2">
      <c r="A625" s="57" t="s">
        <v>63</v>
      </c>
      <c r="B625" s="57" t="s">
        <v>61</v>
      </c>
      <c r="C625" s="58">
        <v>12779</v>
      </c>
      <c r="D625" s="57" t="s">
        <v>49</v>
      </c>
      <c r="E625" s="58">
        <v>3</v>
      </c>
      <c r="F625" s="58">
        <v>38306</v>
      </c>
    </row>
    <row r="626" spans="1:6" x14ac:dyDescent="0.2">
      <c r="A626" s="57" t="s">
        <v>63</v>
      </c>
      <c r="B626" s="57" t="s">
        <v>61</v>
      </c>
      <c r="C626" s="58">
        <v>12799</v>
      </c>
      <c r="D626" s="57" t="s">
        <v>49</v>
      </c>
      <c r="E626" s="58">
        <v>1</v>
      </c>
      <c r="F626" s="58">
        <v>12787</v>
      </c>
    </row>
    <row r="627" spans="1:6" x14ac:dyDescent="0.2">
      <c r="A627" s="57" t="s">
        <v>63</v>
      </c>
      <c r="B627" s="57" t="s">
        <v>61</v>
      </c>
      <c r="C627" s="58">
        <v>12819</v>
      </c>
      <c r="D627" s="57" t="s">
        <v>49</v>
      </c>
      <c r="E627" s="58">
        <v>2</v>
      </c>
      <c r="F627" s="58">
        <v>25609</v>
      </c>
    </row>
    <row r="628" spans="1:6" x14ac:dyDescent="0.2">
      <c r="A628" s="57" t="s">
        <v>63</v>
      </c>
      <c r="B628" s="57" t="s">
        <v>61</v>
      </c>
      <c r="C628" s="58">
        <v>12839</v>
      </c>
      <c r="D628" s="57" t="s">
        <v>49</v>
      </c>
      <c r="E628" s="58">
        <v>3</v>
      </c>
      <c r="F628" s="58">
        <v>38487</v>
      </c>
    </row>
    <row r="629" spans="1:6" x14ac:dyDescent="0.2">
      <c r="A629" s="57" t="s">
        <v>63</v>
      </c>
      <c r="B629" s="57" t="s">
        <v>61</v>
      </c>
      <c r="C629" s="58">
        <v>12859</v>
      </c>
      <c r="D629" s="57" t="s">
        <v>49</v>
      </c>
      <c r="E629" s="58">
        <v>2</v>
      </c>
      <c r="F629" s="58">
        <v>25699</v>
      </c>
    </row>
    <row r="630" spans="1:6" x14ac:dyDescent="0.2">
      <c r="A630" s="57" t="s">
        <v>63</v>
      </c>
      <c r="B630" s="57" t="s">
        <v>61</v>
      </c>
      <c r="C630" s="58">
        <v>12879</v>
      </c>
      <c r="D630" s="57" t="s">
        <v>49</v>
      </c>
      <c r="E630" s="58">
        <v>1</v>
      </c>
      <c r="F630" s="58">
        <v>12870</v>
      </c>
    </row>
    <row r="631" spans="1:6" x14ac:dyDescent="0.2">
      <c r="A631" s="57" t="s">
        <v>63</v>
      </c>
      <c r="B631" s="57" t="s">
        <v>61</v>
      </c>
      <c r="C631" s="58">
        <v>12899</v>
      </c>
      <c r="D631" s="57" t="s">
        <v>49</v>
      </c>
      <c r="E631" s="58">
        <v>1</v>
      </c>
      <c r="F631" s="58">
        <v>12885</v>
      </c>
    </row>
    <row r="632" spans="1:6" x14ac:dyDescent="0.2">
      <c r="A632" s="57" t="s">
        <v>63</v>
      </c>
      <c r="B632" s="57" t="s">
        <v>61</v>
      </c>
      <c r="C632" s="58">
        <v>12939</v>
      </c>
      <c r="D632" s="57" t="s">
        <v>49</v>
      </c>
      <c r="E632" s="58">
        <v>2</v>
      </c>
      <c r="F632" s="58">
        <v>25861</v>
      </c>
    </row>
    <row r="633" spans="1:6" x14ac:dyDescent="0.2">
      <c r="A633" s="57" t="s">
        <v>63</v>
      </c>
      <c r="B633" s="57" t="s">
        <v>61</v>
      </c>
      <c r="C633" s="58">
        <v>12979</v>
      </c>
      <c r="D633" s="57" t="s">
        <v>49</v>
      </c>
      <c r="E633" s="58">
        <v>1</v>
      </c>
      <c r="F633" s="58">
        <v>12979</v>
      </c>
    </row>
    <row r="634" spans="1:6" x14ac:dyDescent="0.2">
      <c r="A634" s="57" t="s">
        <v>63</v>
      </c>
      <c r="B634" s="57" t="s">
        <v>61</v>
      </c>
      <c r="C634" s="58">
        <v>12999</v>
      </c>
      <c r="D634" s="57" t="s">
        <v>49</v>
      </c>
      <c r="E634" s="58">
        <v>2</v>
      </c>
      <c r="F634" s="58">
        <v>25989</v>
      </c>
    </row>
    <row r="635" spans="1:6" x14ac:dyDescent="0.2">
      <c r="A635" s="57" t="s">
        <v>63</v>
      </c>
      <c r="B635" s="57" t="s">
        <v>61</v>
      </c>
      <c r="C635" s="58">
        <v>13019</v>
      </c>
      <c r="D635" s="57" t="s">
        <v>49</v>
      </c>
      <c r="E635" s="58">
        <v>1</v>
      </c>
      <c r="F635" s="58">
        <v>13011</v>
      </c>
    </row>
    <row r="636" spans="1:6" x14ac:dyDescent="0.2">
      <c r="A636" s="57" t="s">
        <v>63</v>
      </c>
      <c r="B636" s="57" t="s">
        <v>61</v>
      </c>
      <c r="C636" s="58">
        <v>13039</v>
      </c>
      <c r="D636" s="57" t="s">
        <v>49</v>
      </c>
      <c r="E636" s="58">
        <v>2</v>
      </c>
      <c r="F636" s="58">
        <v>26074</v>
      </c>
    </row>
    <row r="637" spans="1:6" x14ac:dyDescent="0.2">
      <c r="A637" s="57" t="s">
        <v>63</v>
      </c>
      <c r="B637" s="57" t="s">
        <v>61</v>
      </c>
      <c r="C637" s="58">
        <v>13079</v>
      </c>
      <c r="D637" s="57" t="s">
        <v>49</v>
      </c>
      <c r="E637" s="58">
        <v>1</v>
      </c>
      <c r="F637" s="58">
        <v>13073</v>
      </c>
    </row>
    <row r="638" spans="1:6" x14ac:dyDescent="0.2">
      <c r="A638" s="57" t="s">
        <v>63</v>
      </c>
      <c r="B638" s="57" t="s">
        <v>61</v>
      </c>
      <c r="C638" s="58">
        <v>13099</v>
      </c>
      <c r="D638" s="57" t="s">
        <v>49</v>
      </c>
      <c r="E638" s="58">
        <v>2</v>
      </c>
      <c r="F638" s="58">
        <v>26172</v>
      </c>
    </row>
    <row r="639" spans="1:6" x14ac:dyDescent="0.2">
      <c r="A639" s="57" t="s">
        <v>63</v>
      </c>
      <c r="B639" s="57" t="s">
        <v>61</v>
      </c>
      <c r="C639" s="58">
        <v>13159</v>
      </c>
      <c r="D639" s="57" t="s">
        <v>49</v>
      </c>
      <c r="E639" s="58">
        <v>1</v>
      </c>
      <c r="F639" s="58">
        <v>13145</v>
      </c>
    </row>
    <row r="640" spans="1:6" x14ac:dyDescent="0.2">
      <c r="A640" s="57" t="s">
        <v>63</v>
      </c>
      <c r="B640" s="57" t="s">
        <v>61</v>
      </c>
      <c r="C640" s="58">
        <v>13179</v>
      </c>
      <c r="D640" s="57" t="s">
        <v>49</v>
      </c>
      <c r="E640" s="58">
        <v>2</v>
      </c>
      <c r="F640" s="58">
        <v>26339</v>
      </c>
    </row>
    <row r="641" spans="1:6" x14ac:dyDescent="0.2">
      <c r="A641" s="57" t="s">
        <v>63</v>
      </c>
      <c r="B641" s="57" t="s">
        <v>61</v>
      </c>
      <c r="C641" s="58">
        <v>13199</v>
      </c>
      <c r="D641" s="57" t="s">
        <v>49</v>
      </c>
      <c r="E641" s="58">
        <v>1</v>
      </c>
      <c r="F641" s="58">
        <v>13194</v>
      </c>
    </row>
    <row r="642" spans="1:6" x14ac:dyDescent="0.2">
      <c r="A642" s="57" t="s">
        <v>63</v>
      </c>
      <c r="B642" s="57" t="s">
        <v>61</v>
      </c>
      <c r="C642" s="58">
        <v>13319</v>
      </c>
      <c r="D642" s="57" t="s">
        <v>49</v>
      </c>
      <c r="E642" s="58">
        <v>1</v>
      </c>
      <c r="F642" s="58">
        <v>13318</v>
      </c>
    </row>
    <row r="643" spans="1:6" x14ac:dyDescent="0.2">
      <c r="A643" s="57" t="s">
        <v>63</v>
      </c>
      <c r="B643" s="57" t="s">
        <v>61</v>
      </c>
      <c r="C643" s="58">
        <v>13339</v>
      </c>
      <c r="D643" s="57" t="s">
        <v>49</v>
      </c>
      <c r="E643" s="58">
        <v>1</v>
      </c>
      <c r="F643" s="58">
        <v>13323</v>
      </c>
    </row>
    <row r="644" spans="1:6" x14ac:dyDescent="0.2">
      <c r="A644" s="57" t="s">
        <v>63</v>
      </c>
      <c r="B644" s="57" t="s">
        <v>61</v>
      </c>
      <c r="C644" s="58">
        <v>13359</v>
      </c>
      <c r="D644" s="57" t="s">
        <v>49</v>
      </c>
      <c r="E644" s="58">
        <v>2</v>
      </c>
      <c r="F644" s="58">
        <v>26709</v>
      </c>
    </row>
    <row r="645" spans="1:6" x14ac:dyDescent="0.2">
      <c r="A645" s="57" t="s">
        <v>63</v>
      </c>
      <c r="B645" s="57" t="s">
        <v>61</v>
      </c>
      <c r="C645" s="58">
        <v>13379</v>
      </c>
      <c r="D645" s="57" t="s">
        <v>49</v>
      </c>
      <c r="E645" s="58">
        <v>2</v>
      </c>
      <c r="F645" s="58">
        <v>26732</v>
      </c>
    </row>
    <row r="646" spans="1:6" x14ac:dyDescent="0.2">
      <c r="A646" s="57" t="s">
        <v>63</v>
      </c>
      <c r="B646" s="57" t="s">
        <v>61</v>
      </c>
      <c r="C646" s="58">
        <v>13439</v>
      </c>
      <c r="D646" s="57" t="s">
        <v>49</v>
      </c>
      <c r="E646" s="58">
        <v>1</v>
      </c>
      <c r="F646" s="58">
        <v>13434</v>
      </c>
    </row>
    <row r="647" spans="1:6" x14ac:dyDescent="0.2">
      <c r="A647" s="57" t="s">
        <v>63</v>
      </c>
      <c r="B647" s="57" t="s">
        <v>61</v>
      </c>
      <c r="C647" s="58">
        <v>13459</v>
      </c>
      <c r="D647" s="57" t="s">
        <v>49</v>
      </c>
      <c r="E647" s="58">
        <v>2</v>
      </c>
      <c r="F647" s="58">
        <v>26887</v>
      </c>
    </row>
    <row r="648" spans="1:6" x14ac:dyDescent="0.2">
      <c r="A648" s="57" t="s">
        <v>63</v>
      </c>
      <c r="B648" s="57" t="s">
        <v>61</v>
      </c>
      <c r="C648" s="58">
        <v>13479</v>
      </c>
      <c r="D648" s="57" t="s">
        <v>49</v>
      </c>
      <c r="E648" s="58">
        <v>2</v>
      </c>
      <c r="F648" s="58">
        <v>26939</v>
      </c>
    </row>
    <row r="649" spans="1:6" x14ac:dyDescent="0.2">
      <c r="A649" s="57" t="s">
        <v>63</v>
      </c>
      <c r="B649" s="57" t="s">
        <v>61</v>
      </c>
      <c r="C649" s="58">
        <v>13499</v>
      </c>
      <c r="D649" s="57" t="s">
        <v>49</v>
      </c>
      <c r="E649" s="58">
        <v>2</v>
      </c>
      <c r="F649" s="58">
        <v>26989</v>
      </c>
    </row>
    <row r="650" spans="1:6" x14ac:dyDescent="0.2">
      <c r="A650" s="57" t="s">
        <v>63</v>
      </c>
      <c r="B650" s="57" t="s">
        <v>61</v>
      </c>
      <c r="C650" s="58">
        <v>13539</v>
      </c>
      <c r="D650" s="57" t="s">
        <v>49</v>
      </c>
      <c r="E650" s="58">
        <v>2</v>
      </c>
      <c r="F650" s="58">
        <v>27057</v>
      </c>
    </row>
    <row r="651" spans="1:6" x14ac:dyDescent="0.2">
      <c r="A651" s="57" t="s">
        <v>63</v>
      </c>
      <c r="B651" s="57" t="s">
        <v>61</v>
      </c>
      <c r="C651" s="58">
        <v>13579</v>
      </c>
      <c r="D651" s="57" t="s">
        <v>49</v>
      </c>
      <c r="E651" s="58">
        <v>2</v>
      </c>
      <c r="F651" s="58">
        <v>27128</v>
      </c>
    </row>
    <row r="652" spans="1:6" x14ac:dyDescent="0.2">
      <c r="A652" s="57" t="s">
        <v>63</v>
      </c>
      <c r="B652" s="57" t="s">
        <v>61</v>
      </c>
      <c r="C652" s="58">
        <v>13599</v>
      </c>
      <c r="D652" s="57" t="s">
        <v>49</v>
      </c>
      <c r="E652" s="58">
        <v>1</v>
      </c>
      <c r="F652" s="58">
        <v>13589</v>
      </c>
    </row>
    <row r="653" spans="1:6" x14ac:dyDescent="0.2">
      <c r="A653" s="57" t="s">
        <v>63</v>
      </c>
      <c r="B653" s="57" t="s">
        <v>61</v>
      </c>
      <c r="C653" s="58">
        <v>13659</v>
      </c>
      <c r="D653" s="57" t="s">
        <v>49</v>
      </c>
      <c r="E653" s="58">
        <v>3</v>
      </c>
      <c r="F653" s="58">
        <v>40950</v>
      </c>
    </row>
    <row r="654" spans="1:6" x14ac:dyDescent="0.2">
      <c r="A654" s="57" t="s">
        <v>63</v>
      </c>
      <c r="B654" s="57" t="s">
        <v>61</v>
      </c>
      <c r="C654" s="58">
        <v>13679</v>
      </c>
      <c r="D654" s="57" t="s">
        <v>49</v>
      </c>
      <c r="E654" s="58">
        <v>3</v>
      </c>
      <c r="F654" s="58">
        <v>41001</v>
      </c>
    </row>
    <row r="655" spans="1:6" x14ac:dyDescent="0.2">
      <c r="A655" s="57" t="s">
        <v>63</v>
      </c>
      <c r="B655" s="57" t="s">
        <v>61</v>
      </c>
      <c r="C655" s="58">
        <v>13699</v>
      </c>
      <c r="D655" s="57" t="s">
        <v>49</v>
      </c>
      <c r="E655" s="58">
        <v>1</v>
      </c>
      <c r="F655" s="58">
        <v>13697</v>
      </c>
    </row>
    <row r="656" spans="1:6" x14ac:dyDescent="0.2">
      <c r="A656" s="57" t="s">
        <v>63</v>
      </c>
      <c r="B656" s="57" t="s">
        <v>61</v>
      </c>
      <c r="C656" s="58">
        <v>13719</v>
      </c>
      <c r="D656" s="57" t="s">
        <v>49</v>
      </c>
      <c r="E656" s="58">
        <v>2</v>
      </c>
      <c r="F656" s="58">
        <v>27433</v>
      </c>
    </row>
    <row r="657" spans="1:6" x14ac:dyDescent="0.2">
      <c r="A657" s="57" t="s">
        <v>63</v>
      </c>
      <c r="B657" s="57" t="s">
        <v>61</v>
      </c>
      <c r="C657" s="58">
        <v>13759</v>
      </c>
      <c r="D657" s="57" t="s">
        <v>49</v>
      </c>
      <c r="E657" s="58">
        <v>1</v>
      </c>
      <c r="F657" s="58">
        <v>13743</v>
      </c>
    </row>
    <row r="658" spans="1:6" x14ac:dyDescent="0.2">
      <c r="A658" s="57" t="s">
        <v>63</v>
      </c>
      <c r="B658" s="57" t="s">
        <v>61</v>
      </c>
      <c r="C658" s="58">
        <v>13779</v>
      </c>
      <c r="D658" s="57" t="s">
        <v>49</v>
      </c>
      <c r="E658" s="58">
        <v>4</v>
      </c>
      <c r="F658" s="58">
        <v>55076</v>
      </c>
    </row>
    <row r="659" spans="1:6" x14ac:dyDescent="0.2">
      <c r="A659" s="57" t="s">
        <v>63</v>
      </c>
      <c r="B659" s="57" t="s">
        <v>61</v>
      </c>
      <c r="C659" s="58">
        <v>13799</v>
      </c>
      <c r="D659" s="57" t="s">
        <v>49</v>
      </c>
      <c r="E659" s="58">
        <v>2</v>
      </c>
      <c r="F659" s="58">
        <v>27585</v>
      </c>
    </row>
    <row r="660" spans="1:6" x14ac:dyDescent="0.2">
      <c r="A660" s="57" t="s">
        <v>63</v>
      </c>
      <c r="B660" s="57" t="s">
        <v>61</v>
      </c>
      <c r="C660" s="58">
        <v>13819</v>
      </c>
      <c r="D660" s="57" t="s">
        <v>49</v>
      </c>
      <c r="E660" s="58">
        <v>2</v>
      </c>
      <c r="F660" s="58">
        <v>27622</v>
      </c>
    </row>
    <row r="661" spans="1:6" x14ac:dyDescent="0.2">
      <c r="A661" s="57" t="s">
        <v>63</v>
      </c>
      <c r="B661" s="57" t="s">
        <v>61</v>
      </c>
      <c r="C661" s="58">
        <v>13879</v>
      </c>
      <c r="D661" s="57" t="s">
        <v>49</v>
      </c>
      <c r="E661" s="58">
        <v>1</v>
      </c>
      <c r="F661" s="58">
        <v>13875</v>
      </c>
    </row>
    <row r="662" spans="1:6" x14ac:dyDescent="0.2">
      <c r="A662" s="57" t="s">
        <v>63</v>
      </c>
      <c r="B662" s="57" t="s">
        <v>61</v>
      </c>
      <c r="C662" s="58">
        <v>13939</v>
      </c>
      <c r="D662" s="57" t="s">
        <v>49</v>
      </c>
      <c r="E662" s="58">
        <v>1</v>
      </c>
      <c r="F662" s="58">
        <v>13928</v>
      </c>
    </row>
    <row r="663" spans="1:6" x14ac:dyDescent="0.2">
      <c r="A663" s="57" t="s">
        <v>63</v>
      </c>
      <c r="B663" s="57" t="s">
        <v>61</v>
      </c>
      <c r="C663" s="58">
        <v>13979</v>
      </c>
      <c r="D663" s="57" t="s">
        <v>49</v>
      </c>
      <c r="E663" s="58">
        <v>2</v>
      </c>
      <c r="F663" s="58">
        <v>27938</v>
      </c>
    </row>
    <row r="664" spans="1:6" x14ac:dyDescent="0.2">
      <c r="A664" s="57" t="s">
        <v>63</v>
      </c>
      <c r="B664" s="57" t="s">
        <v>61</v>
      </c>
      <c r="C664" s="58">
        <v>14019</v>
      </c>
      <c r="D664" s="57" t="s">
        <v>49</v>
      </c>
      <c r="E664" s="58">
        <v>1</v>
      </c>
      <c r="F664" s="58">
        <v>14017</v>
      </c>
    </row>
    <row r="665" spans="1:6" x14ac:dyDescent="0.2">
      <c r="A665" s="57" t="s">
        <v>63</v>
      </c>
      <c r="B665" s="57" t="s">
        <v>61</v>
      </c>
      <c r="C665" s="58">
        <v>14039</v>
      </c>
      <c r="D665" s="57" t="s">
        <v>49</v>
      </c>
      <c r="E665" s="58">
        <v>1</v>
      </c>
      <c r="F665" s="58">
        <v>14034</v>
      </c>
    </row>
    <row r="666" spans="1:6" x14ac:dyDescent="0.2">
      <c r="A666" s="57" t="s">
        <v>63</v>
      </c>
      <c r="B666" s="57" t="s">
        <v>61</v>
      </c>
      <c r="C666" s="58">
        <v>14059</v>
      </c>
      <c r="D666" s="57" t="s">
        <v>49</v>
      </c>
      <c r="E666" s="58">
        <v>1</v>
      </c>
      <c r="F666" s="58">
        <v>14050</v>
      </c>
    </row>
    <row r="667" spans="1:6" x14ac:dyDescent="0.2">
      <c r="A667" s="57" t="s">
        <v>63</v>
      </c>
      <c r="B667" s="57" t="s">
        <v>61</v>
      </c>
      <c r="C667" s="58">
        <v>14139</v>
      </c>
      <c r="D667" s="57" t="s">
        <v>49</v>
      </c>
      <c r="E667" s="58">
        <v>2</v>
      </c>
      <c r="F667" s="58">
        <v>28247</v>
      </c>
    </row>
    <row r="668" spans="1:6" x14ac:dyDescent="0.2">
      <c r="A668" s="57" t="s">
        <v>63</v>
      </c>
      <c r="B668" s="57" t="s">
        <v>61</v>
      </c>
      <c r="C668" s="58">
        <v>14159</v>
      </c>
      <c r="D668" s="57" t="s">
        <v>49</v>
      </c>
      <c r="E668" s="58">
        <v>2</v>
      </c>
      <c r="F668" s="58">
        <v>28311</v>
      </c>
    </row>
    <row r="669" spans="1:6" x14ac:dyDescent="0.2">
      <c r="A669" s="57" t="s">
        <v>63</v>
      </c>
      <c r="B669" s="57" t="s">
        <v>61</v>
      </c>
      <c r="C669" s="58">
        <v>14199</v>
      </c>
      <c r="D669" s="57" t="s">
        <v>49</v>
      </c>
      <c r="E669" s="58">
        <v>1</v>
      </c>
      <c r="F669" s="58">
        <v>14185</v>
      </c>
    </row>
    <row r="670" spans="1:6" x14ac:dyDescent="0.2">
      <c r="A670" s="57" t="s">
        <v>63</v>
      </c>
      <c r="B670" s="57" t="s">
        <v>61</v>
      </c>
      <c r="C670" s="58">
        <v>14219</v>
      </c>
      <c r="D670" s="57" t="s">
        <v>49</v>
      </c>
      <c r="E670" s="58">
        <v>1</v>
      </c>
      <c r="F670" s="58">
        <v>14203</v>
      </c>
    </row>
    <row r="671" spans="1:6" x14ac:dyDescent="0.2">
      <c r="A671" s="57" t="s">
        <v>63</v>
      </c>
      <c r="B671" s="57" t="s">
        <v>61</v>
      </c>
      <c r="C671" s="58">
        <v>14239</v>
      </c>
      <c r="D671" s="57" t="s">
        <v>49</v>
      </c>
      <c r="E671" s="58">
        <v>3</v>
      </c>
      <c r="F671" s="58">
        <v>42693</v>
      </c>
    </row>
    <row r="672" spans="1:6" x14ac:dyDescent="0.2">
      <c r="A672" s="57" t="s">
        <v>63</v>
      </c>
      <c r="B672" s="57" t="s">
        <v>61</v>
      </c>
      <c r="C672" s="58">
        <v>14259</v>
      </c>
      <c r="D672" s="57" t="s">
        <v>49</v>
      </c>
      <c r="E672" s="58">
        <v>1</v>
      </c>
      <c r="F672" s="58">
        <v>14254</v>
      </c>
    </row>
    <row r="673" spans="1:6" x14ac:dyDescent="0.2">
      <c r="A673" s="57" t="s">
        <v>63</v>
      </c>
      <c r="B673" s="57" t="s">
        <v>61</v>
      </c>
      <c r="C673" s="58">
        <v>14339</v>
      </c>
      <c r="D673" s="57" t="s">
        <v>49</v>
      </c>
      <c r="E673" s="58">
        <v>1</v>
      </c>
      <c r="F673" s="58">
        <v>14328</v>
      </c>
    </row>
    <row r="674" spans="1:6" x14ac:dyDescent="0.2">
      <c r="A674" s="57" t="s">
        <v>63</v>
      </c>
      <c r="B674" s="57" t="s">
        <v>61</v>
      </c>
      <c r="C674" s="58">
        <v>14399</v>
      </c>
      <c r="D674" s="57" t="s">
        <v>49</v>
      </c>
      <c r="E674" s="58">
        <v>2</v>
      </c>
      <c r="F674" s="58">
        <v>28763</v>
      </c>
    </row>
    <row r="675" spans="1:6" x14ac:dyDescent="0.2">
      <c r="A675" s="57" t="s">
        <v>63</v>
      </c>
      <c r="B675" s="57" t="s">
        <v>61</v>
      </c>
      <c r="C675" s="58">
        <v>14439</v>
      </c>
      <c r="D675" s="57" t="s">
        <v>49</v>
      </c>
      <c r="E675" s="58">
        <v>2</v>
      </c>
      <c r="F675" s="58">
        <v>28860</v>
      </c>
    </row>
    <row r="676" spans="1:6" x14ac:dyDescent="0.2">
      <c r="A676" s="57" t="s">
        <v>63</v>
      </c>
      <c r="B676" s="57" t="s">
        <v>61</v>
      </c>
      <c r="C676" s="58">
        <v>14479</v>
      </c>
      <c r="D676" s="57" t="s">
        <v>49</v>
      </c>
      <c r="E676" s="58">
        <v>1</v>
      </c>
      <c r="F676" s="58">
        <v>14460</v>
      </c>
    </row>
    <row r="677" spans="1:6" x14ac:dyDescent="0.2">
      <c r="A677" s="57" t="s">
        <v>63</v>
      </c>
      <c r="B677" s="57" t="s">
        <v>61</v>
      </c>
      <c r="C677" s="58">
        <v>14499</v>
      </c>
      <c r="D677" s="57" t="s">
        <v>49</v>
      </c>
      <c r="E677" s="58">
        <v>2</v>
      </c>
      <c r="F677" s="58">
        <v>28981</v>
      </c>
    </row>
    <row r="678" spans="1:6" x14ac:dyDescent="0.2">
      <c r="A678" s="57" t="s">
        <v>63</v>
      </c>
      <c r="B678" s="57" t="s">
        <v>61</v>
      </c>
      <c r="C678" s="58">
        <v>14519</v>
      </c>
      <c r="D678" s="57" t="s">
        <v>49</v>
      </c>
      <c r="E678" s="58">
        <v>3</v>
      </c>
      <c r="F678" s="58">
        <v>43512</v>
      </c>
    </row>
    <row r="679" spans="1:6" x14ac:dyDescent="0.2">
      <c r="A679" s="57" t="s">
        <v>63</v>
      </c>
      <c r="B679" s="57" t="s">
        <v>61</v>
      </c>
      <c r="C679" s="58">
        <v>14559</v>
      </c>
      <c r="D679" s="57" t="s">
        <v>49</v>
      </c>
      <c r="E679" s="58">
        <v>1</v>
      </c>
      <c r="F679" s="58">
        <v>14557</v>
      </c>
    </row>
    <row r="680" spans="1:6" x14ac:dyDescent="0.2">
      <c r="A680" s="57" t="s">
        <v>63</v>
      </c>
      <c r="B680" s="57" t="s">
        <v>61</v>
      </c>
      <c r="C680" s="58">
        <v>14639</v>
      </c>
      <c r="D680" s="57" t="s">
        <v>49</v>
      </c>
      <c r="E680" s="58">
        <v>2</v>
      </c>
      <c r="F680" s="58">
        <v>29251</v>
      </c>
    </row>
    <row r="681" spans="1:6" x14ac:dyDescent="0.2">
      <c r="A681" s="57" t="s">
        <v>63</v>
      </c>
      <c r="B681" s="57" t="s">
        <v>61</v>
      </c>
      <c r="C681" s="58">
        <v>14659</v>
      </c>
      <c r="D681" s="57" t="s">
        <v>49</v>
      </c>
      <c r="E681" s="58">
        <v>2</v>
      </c>
      <c r="F681" s="58">
        <v>29294</v>
      </c>
    </row>
    <row r="682" spans="1:6" x14ac:dyDescent="0.2">
      <c r="A682" s="57" t="s">
        <v>63</v>
      </c>
      <c r="B682" s="57" t="s">
        <v>61</v>
      </c>
      <c r="C682" s="58">
        <v>14739</v>
      </c>
      <c r="D682" s="57" t="s">
        <v>49</v>
      </c>
      <c r="E682" s="58">
        <v>1</v>
      </c>
      <c r="F682" s="58">
        <v>14734</v>
      </c>
    </row>
    <row r="683" spans="1:6" x14ac:dyDescent="0.2">
      <c r="A683" s="57" t="s">
        <v>63</v>
      </c>
      <c r="B683" s="57" t="s">
        <v>61</v>
      </c>
      <c r="C683" s="58">
        <v>14759</v>
      </c>
      <c r="D683" s="57" t="s">
        <v>49</v>
      </c>
      <c r="E683" s="58">
        <v>2</v>
      </c>
      <c r="F683" s="58">
        <v>29512</v>
      </c>
    </row>
    <row r="684" spans="1:6" x14ac:dyDescent="0.2">
      <c r="A684" s="57" t="s">
        <v>63</v>
      </c>
      <c r="B684" s="57" t="s">
        <v>61</v>
      </c>
      <c r="C684" s="58">
        <v>14779</v>
      </c>
      <c r="D684" s="57" t="s">
        <v>49</v>
      </c>
      <c r="E684" s="58">
        <v>1</v>
      </c>
      <c r="F684" s="58">
        <v>14766</v>
      </c>
    </row>
    <row r="685" spans="1:6" x14ac:dyDescent="0.2">
      <c r="A685" s="57" t="s">
        <v>63</v>
      </c>
      <c r="B685" s="57" t="s">
        <v>61</v>
      </c>
      <c r="C685" s="58">
        <v>14819</v>
      </c>
      <c r="D685" s="57" t="s">
        <v>49</v>
      </c>
      <c r="E685" s="58">
        <v>1</v>
      </c>
      <c r="F685" s="58">
        <v>14802</v>
      </c>
    </row>
    <row r="686" spans="1:6" x14ac:dyDescent="0.2">
      <c r="A686" s="57" t="s">
        <v>63</v>
      </c>
      <c r="B686" s="57" t="s">
        <v>61</v>
      </c>
      <c r="C686" s="58">
        <v>14839</v>
      </c>
      <c r="D686" s="57" t="s">
        <v>49</v>
      </c>
      <c r="E686" s="58">
        <v>3</v>
      </c>
      <c r="F686" s="58">
        <v>44480</v>
      </c>
    </row>
    <row r="687" spans="1:6" x14ac:dyDescent="0.2">
      <c r="A687" s="57" t="s">
        <v>63</v>
      </c>
      <c r="B687" s="57" t="s">
        <v>61</v>
      </c>
      <c r="C687" s="58">
        <v>14859</v>
      </c>
      <c r="D687" s="57" t="s">
        <v>49</v>
      </c>
      <c r="E687" s="58">
        <v>2</v>
      </c>
      <c r="F687" s="58">
        <v>29695</v>
      </c>
    </row>
    <row r="688" spans="1:6" x14ac:dyDescent="0.2">
      <c r="A688" s="57" t="s">
        <v>63</v>
      </c>
      <c r="B688" s="57" t="s">
        <v>61</v>
      </c>
      <c r="C688" s="58">
        <v>14919</v>
      </c>
      <c r="D688" s="57" t="s">
        <v>49</v>
      </c>
      <c r="E688" s="58">
        <v>1</v>
      </c>
      <c r="F688" s="58">
        <v>14907</v>
      </c>
    </row>
    <row r="689" spans="1:6" x14ac:dyDescent="0.2">
      <c r="A689" s="57" t="s">
        <v>63</v>
      </c>
      <c r="B689" s="57" t="s">
        <v>61</v>
      </c>
      <c r="C689" s="58">
        <v>14939</v>
      </c>
      <c r="D689" s="57" t="s">
        <v>49</v>
      </c>
      <c r="E689" s="58">
        <v>1</v>
      </c>
      <c r="F689" s="58">
        <v>14922</v>
      </c>
    </row>
    <row r="690" spans="1:6" x14ac:dyDescent="0.2">
      <c r="A690" s="57" t="s">
        <v>63</v>
      </c>
      <c r="B690" s="57" t="s">
        <v>61</v>
      </c>
      <c r="C690" s="58">
        <v>14959</v>
      </c>
      <c r="D690" s="57" t="s">
        <v>49</v>
      </c>
      <c r="E690" s="58">
        <v>1</v>
      </c>
      <c r="F690" s="58">
        <v>14959</v>
      </c>
    </row>
    <row r="691" spans="1:6" x14ac:dyDescent="0.2">
      <c r="A691" s="57" t="s">
        <v>63</v>
      </c>
      <c r="B691" s="57" t="s">
        <v>61</v>
      </c>
      <c r="C691" s="58">
        <v>14979</v>
      </c>
      <c r="D691" s="57" t="s">
        <v>49</v>
      </c>
      <c r="E691" s="58">
        <v>1</v>
      </c>
      <c r="F691" s="58">
        <v>14966</v>
      </c>
    </row>
    <row r="692" spans="1:6" x14ac:dyDescent="0.2">
      <c r="A692" s="57" t="s">
        <v>63</v>
      </c>
      <c r="B692" s="57" t="s">
        <v>61</v>
      </c>
      <c r="C692" s="58">
        <v>15039</v>
      </c>
      <c r="D692" s="57" t="s">
        <v>49</v>
      </c>
      <c r="E692" s="58">
        <v>1</v>
      </c>
      <c r="F692" s="58">
        <v>15033</v>
      </c>
    </row>
    <row r="693" spans="1:6" x14ac:dyDescent="0.2">
      <c r="A693" s="57" t="s">
        <v>63</v>
      </c>
      <c r="B693" s="57" t="s">
        <v>61</v>
      </c>
      <c r="C693" s="58">
        <v>15079</v>
      </c>
      <c r="D693" s="57" t="s">
        <v>49</v>
      </c>
      <c r="E693" s="58">
        <v>1</v>
      </c>
      <c r="F693" s="58">
        <v>15078</v>
      </c>
    </row>
    <row r="694" spans="1:6" x14ac:dyDescent="0.2">
      <c r="A694" s="57" t="s">
        <v>63</v>
      </c>
      <c r="B694" s="57" t="s">
        <v>61</v>
      </c>
      <c r="C694" s="58">
        <v>15119</v>
      </c>
      <c r="D694" s="57" t="s">
        <v>49</v>
      </c>
      <c r="E694" s="58">
        <v>2</v>
      </c>
      <c r="F694" s="58">
        <v>30221</v>
      </c>
    </row>
    <row r="695" spans="1:6" x14ac:dyDescent="0.2">
      <c r="A695" s="57" t="s">
        <v>63</v>
      </c>
      <c r="B695" s="57" t="s">
        <v>61</v>
      </c>
      <c r="C695" s="58">
        <v>15159</v>
      </c>
      <c r="D695" s="57" t="s">
        <v>49</v>
      </c>
      <c r="E695" s="58">
        <v>1</v>
      </c>
      <c r="F695" s="58">
        <v>15159</v>
      </c>
    </row>
    <row r="696" spans="1:6" x14ac:dyDescent="0.2">
      <c r="A696" s="57" t="s">
        <v>63</v>
      </c>
      <c r="B696" s="57" t="s">
        <v>61</v>
      </c>
      <c r="C696" s="58">
        <v>15199</v>
      </c>
      <c r="D696" s="57" t="s">
        <v>49</v>
      </c>
      <c r="E696" s="58">
        <v>1</v>
      </c>
      <c r="F696" s="58">
        <v>15190</v>
      </c>
    </row>
    <row r="697" spans="1:6" x14ac:dyDescent="0.2">
      <c r="A697" s="57" t="s">
        <v>63</v>
      </c>
      <c r="B697" s="57" t="s">
        <v>61</v>
      </c>
      <c r="C697" s="58">
        <v>15219</v>
      </c>
      <c r="D697" s="57" t="s">
        <v>49</v>
      </c>
      <c r="E697" s="58">
        <v>2</v>
      </c>
      <c r="F697" s="58">
        <v>30408</v>
      </c>
    </row>
    <row r="698" spans="1:6" x14ac:dyDescent="0.2">
      <c r="A698" s="57" t="s">
        <v>63</v>
      </c>
      <c r="B698" s="57" t="s">
        <v>61</v>
      </c>
      <c r="C698" s="58">
        <v>15239</v>
      </c>
      <c r="D698" s="57" t="s">
        <v>49</v>
      </c>
      <c r="E698" s="58">
        <v>1</v>
      </c>
      <c r="F698" s="58">
        <v>15230</v>
      </c>
    </row>
    <row r="699" spans="1:6" x14ac:dyDescent="0.2">
      <c r="A699" s="57" t="s">
        <v>63</v>
      </c>
      <c r="B699" s="57" t="s">
        <v>61</v>
      </c>
      <c r="C699" s="58">
        <v>15279</v>
      </c>
      <c r="D699" s="57" t="s">
        <v>49</v>
      </c>
      <c r="E699" s="58">
        <v>1</v>
      </c>
      <c r="F699" s="58">
        <v>15267</v>
      </c>
    </row>
    <row r="700" spans="1:6" x14ac:dyDescent="0.2">
      <c r="A700" s="57" t="s">
        <v>63</v>
      </c>
      <c r="B700" s="57" t="s">
        <v>61</v>
      </c>
      <c r="C700" s="58">
        <v>15319</v>
      </c>
      <c r="D700" s="57" t="s">
        <v>49</v>
      </c>
      <c r="E700" s="58">
        <v>5</v>
      </c>
      <c r="F700" s="58">
        <v>76553</v>
      </c>
    </row>
    <row r="701" spans="1:6" x14ac:dyDescent="0.2">
      <c r="A701" s="57" t="s">
        <v>63</v>
      </c>
      <c r="B701" s="57" t="s">
        <v>61</v>
      </c>
      <c r="C701" s="58">
        <v>15339</v>
      </c>
      <c r="D701" s="57" t="s">
        <v>49</v>
      </c>
      <c r="E701" s="58">
        <v>1</v>
      </c>
      <c r="F701" s="58">
        <v>15322</v>
      </c>
    </row>
    <row r="702" spans="1:6" x14ac:dyDescent="0.2">
      <c r="A702" s="57" t="s">
        <v>63</v>
      </c>
      <c r="B702" s="57" t="s">
        <v>61</v>
      </c>
      <c r="C702" s="58">
        <v>15359</v>
      </c>
      <c r="D702" s="57" t="s">
        <v>49</v>
      </c>
      <c r="E702" s="58">
        <v>1</v>
      </c>
      <c r="F702" s="58">
        <v>15341</v>
      </c>
    </row>
    <row r="703" spans="1:6" x14ac:dyDescent="0.2">
      <c r="A703" s="57" t="s">
        <v>63</v>
      </c>
      <c r="B703" s="57" t="s">
        <v>61</v>
      </c>
      <c r="C703" s="58">
        <v>15379</v>
      </c>
      <c r="D703" s="57" t="s">
        <v>49</v>
      </c>
      <c r="E703" s="58">
        <v>1</v>
      </c>
      <c r="F703" s="58">
        <v>15363</v>
      </c>
    </row>
    <row r="704" spans="1:6" x14ac:dyDescent="0.2">
      <c r="A704" s="57" t="s">
        <v>63</v>
      </c>
      <c r="B704" s="57" t="s">
        <v>61</v>
      </c>
      <c r="C704" s="58">
        <v>15419</v>
      </c>
      <c r="D704" s="57" t="s">
        <v>49</v>
      </c>
      <c r="E704" s="58">
        <v>1</v>
      </c>
      <c r="F704" s="58">
        <v>15401</v>
      </c>
    </row>
    <row r="705" spans="1:6" x14ac:dyDescent="0.2">
      <c r="A705" s="57" t="s">
        <v>63</v>
      </c>
      <c r="B705" s="57" t="s">
        <v>61</v>
      </c>
      <c r="C705" s="58">
        <v>15439</v>
      </c>
      <c r="D705" s="57" t="s">
        <v>49</v>
      </c>
      <c r="E705" s="58">
        <v>1</v>
      </c>
      <c r="F705" s="58">
        <v>15423</v>
      </c>
    </row>
    <row r="706" spans="1:6" x14ac:dyDescent="0.2">
      <c r="A706" s="57" t="s">
        <v>63</v>
      </c>
      <c r="B706" s="57" t="s">
        <v>61</v>
      </c>
      <c r="C706" s="58">
        <v>15459</v>
      </c>
      <c r="D706" s="57" t="s">
        <v>49</v>
      </c>
      <c r="E706" s="58">
        <v>3</v>
      </c>
      <c r="F706" s="58">
        <v>46352</v>
      </c>
    </row>
    <row r="707" spans="1:6" x14ac:dyDescent="0.2">
      <c r="A707" s="57" t="s">
        <v>63</v>
      </c>
      <c r="B707" s="57" t="s">
        <v>61</v>
      </c>
      <c r="C707" s="58">
        <v>15479</v>
      </c>
      <c r="D707" s="57" t="s">
        <v>49</v>
      </c>
      <c r="E707" s="58">
        <v>1</v>
      </c>
      <c r="F707" s="58">
        <v>15463</v>
      </c>
    </row>
    <row r="708" spans="1:6" x14ac:dyDescent="0.2">
      <c r="A708" s="57" t="s">
        <v>63</v>
      </c>
      <c r="B708" s="57" t="s">
        <v>61</v>
      </c>
      <c r="C708" s="58">
        <v>15499</v>
      </c>
      <c r="D708" s="57" t="s">
        <v>49</v>
      </c>
      <c r="E708" s="58">
        <v>3</v>
      </c>
      <c r="F708" s="58">
        <v>46459</v>
      </c>
    </row>
    <row r="709" spans="1:6" x14ac:dyDescent="0.2">
      <c r="A709" s="57" t="s">
        <v>63</v>
      </c>
      <c r="B709" s="57" t="s">
        <v>61</v>
      </c>
      <c r="C709" s="58">
        <v>15539</v>
      </c>
      <c r="D709" s="57" t="s">
        <v>49</v>
      </c>
      <c r="E709" s="58">
        <v>1</v>
      </c>
      <c r="F709" s="58">
        <v>15537</v>
      </c>
    </row>
    <row r="710" spans="1:6" x14ac:dyDescent="0.2">
      <c r="A710" s="57" t="s">
        <v>63</v>
      </c>
      <c r="B710" s="57" t="s">
        <v>61</v>
      </c>
      <c r="C710" s="58">
        <v>15619</v>
      </c>
      <c r="D710" s="57" t="s">
        <v>49</v>
      </c>
      <c r="E710" s="58">
        <v>1</v>
      </c>
      <c r="F710" s="58">
        <v>15613</v>
      </c>
    </row>
    <row r="711" spans="1:6" x14ac:dyDescent="0.2">
      <c r="A711" s="57" t="s">
        <v>63</v>
      </c>
      <c r="B711" s="57" t="s">
        <v>61</v>
      </c>
      <c r="C711" s="58">
        <v>15639</v>
      </c>
      <c r="D711" s="57" t="s">
        <v>49</v>
      </c>
      <c r="E711" s="58">
        <v>1</v>
      </c>
      <c r="F711" s="58">
        <v>15630</v>
      </c>
    </row>
    <row r="712" spans="1:6" x14ac:dyDescent="0.2">
      <c r="A712" s="57" t="s">
        <v>63</v>
      </c>
      <c r="B712" s="57" t="s">
        <v>61</v>
      </c>
      <c r="C712" s="58">
        <v>15659</v>
      </c>
      <c r="D712" s="57" t="s">
        <v>49</v>
      </c>
      <c r="E712" s="58">
        <v>1</v>
      </c>
      <c r="F712" s="58">
        <v>15657</v>
      </c>
    </row>
    <row r="713" spans="1:6" x14ac:dyDescent="0.2">
      <c r="A713" s="57" t="s">
        <v>63</v>
      </c>
      <c r="B713" s="57" t="s">
        <v>61</v>
      </c>
      <c r="C713" s="58">
        <v>15719</v>
      </c>
      <c r="D713" s="57" t="s">
        <v>49</v>
      </c>
      <c r="E713" s="58">
        <v>2</v>
      </c>
      <c r="F713" s="58">
        <v>31416</v>
      </c>
    </row>
    <row r="714" spans="1:6" x14ac:dyDescent="0.2">
      <c r="A714" s="57" t="s">
        <v>63</v>
      </c>
      <c r="B714" s="57" t="s">
        <v>61</v>
      </c>
      <c r="C714" s="58">
        <v>15759</v>
      </c>
      <c r="D714" s="57" t="s">
        <v>49</v>
      </c>
      <c r="E714" s="58">
        <v>2</v>
      </c>
      <c r="F714" s="58">
        <v>31495</v>
      </c>
    </row>
    <row r="715" spans="1:6" x14ac:dyDescent="0.2">
      <c r="A715" s="57" t="s">
        <v>63</v>
      </c>
      <c r="B715" s="57" t="s">
        <v>61</v>
      </c>
      <c r="C715" s="58">
        <v>15779</v>
      </c>
      <c r="D715" s="57" t="s">
        <v>49</v>
      </c>
      <c r="E715" s="58">
        <v>1</v>
      </c>
      <c r="F715" s="58">
        <v>15774</v>
      </c>
    </row>
    <row r="716" spans="1:6" x14ac:dyDescent="0.2">
      <c r="A716" s="57" t="s">
        <v>63</v>
      </c>
      <c r="B716" s="57" t="s">
        <v>61</v>
      </c>
      <c r="C716" s="58">
        <v>15799</v>
      </c>
      <c r="D716" s="57" t="s">
        <v>49</v>
      </c>
      <c r="E716" s="58">
        <v>2</v>
      </c>
      <c r="F716" s="58">
        <v>31575</v>
      </c>
    </row>
    <row r="717" spans="1:6" x14ac:dyDescent="0.2">
      <c r="A717" s="57" t="s">
        <v>63</v>
      </c>
      <c r="B717" s="57" t="s">
        <v>61</v>
      </c>
      <c r="C717" s="58">
        <v>15819</v>
      </c>
      <c r="D717" s="57" t="s">
        <v>49</v>
      </c>
      <c r="E717" s="58">
        <v>2</v>
      </c>
      <c r="F717" s="58">
        <v>31612</v>
      </c>
    </row>
    <row r="718" spans="1:6" x14ac:dyDescent="0.2">
      <c r="A718" s="57" t="s">
        <v>63</v>
      </c>
      <c r="B718" s="57" t="s">
        <v>61</v>
      </c>
      <c r="C718" s="58">
        <v>15859</v>
      </c>
      <c r="D718" s="57" t="s">
        <v>49</v>
      </c>
      <c r="E718" s="58">
        <v>1</v>
      </c>
      <c r="F718" s="58">
        <v>15840</v>
      </c>
    </row>
    <row r="719" spans="1:6" x14ac:dyDescent="0.2">
      <c r="A719" s="57" t="s">
        <v>63</v>
      </c>
      <c r="B719" s="57" t="s">
        <v>61</v>
      </c>
      <c r="C719" s="58">
        <v>15959</v>
      </c>
      <c r="D719" s="57" t="s">
        <v>49</v>
      </c>
      <c r="E719" s="58">
        <v>1</v>
      </c>
      <c r="F719" s="58">
        <v>15943</v>
      </c>
    </row>
    <row r="720" spans="1:6" x14ac:dyDescent="0.2">
      <c r="A720" s="57" t="s">
        <v>63</v>
      </c>
      <c r="B720" s="57" t="s">
        <v>61</v>
      </c>
      <c r="C720" s="58">
        <v>15979</v>
      </c>
      <c r="D720" s="57" t="s">
        <v>49</v>
      </c>
      <c r="E720" s="58">
        <v>2</v>
      </c>
      <c r="F720" s="58">
        <v>31947</v>
      </c>
    </row>
    <row r="721" spans="1:6" x14ac:dyDescent="0.2">
      <c r="A721" s="57" t="s">
        <v>63</v>
      </c>
      <c r="B721" s="57" t="s">
        <v>61</v>
      </c>
      <c r="C721" s="58">
        <v>15999</v>
      </c>
      <c r="D721" s="57" t="s">
        <v>49</v>
      </c>
      <c r="E721" s="58">
        <v>1</v>
      </c>
      <c r="F721" s="58">
        <v>15990</v>
      </c>
    </row>
    <row r="722" spans="1:6" x14ac:dyDescent="0.2">
      <c r="A722" s="57" t="s">
        <v>63</v>
      </c>
      <c r="B722" s="57" t="s">
        <v>61</v>
      </c>
      <c r="C722" s="58">
        <v>16039</v>
      </c>
      <c r="D722" s="57" t="s">
        <v>49</v>
      </c>
      <c r="E722" s="58">
        <v>1</v>
      </c>
      <c r="F722" s="58">
        <v>16026</v>
      </c>
    </row>
    <row r="723" spans="1:6" x14ac:dyDescent="0.2">
      <c r="A723" s="57" t="s">
        <v>63</v>
      </c>
      <c r="B723" s="57" t="s">
        <v>61</v>
      </c>
      <c r="C723" s="58">
        <v>16059</v>
      </c>
      <c r="D723" s="57" t="s">
        <v>49</v>
      </c>
      <c r="E723" s="58">
        <v>2</v>
      </c>
      <c r="F723" s="58">
        <v>32099</v>
      </c>
    </row>
    <row r="724" spans="1:6" x14ac:dyDescent="0.2">
      <c r="A724" s="57" t="s">
        <v>63</v>
      </c>
      <c r="B724" s="57" t="s">
        <v>61</v>
      </c>
      <c r="C724" s="58">
        <v>16099</v>
      </c>
      <c r="D724" s="57" t="s">
        <v>49</v>
      </c>
      <c r="E724" s="58">
        <v>1</v>
      </c>
      <c r="F724" s="58">
        <v>16091</v>
      </c>
    </row>
    <row r="725" spans="1:6" x14ac:dyDescent="0.2">
      <c r="A725" s="57" t="s">
        <v>63</v>
      </c>
      <c r="B725" s="57" t="s">
        <v>61</v>
      </c>
      <c r="C725" s="58">
        <v>16139</v>
      </c>
      <c r="D725" s="57" t="s">
        <v>49</v>
      </c>
      <c r="E725" s="58">
        <v>2</v>
      </c>
      <c r="F725" s="58">
        <v>32251</v>
      </c>
    </row>
    <row r="726" spans="1:6" x14ac:dyDescent="0.2">
      <c r="A726" s="57" t="s">
        <v>63</v>
      </c>
      <c r="B726" s="57" t="s">
        <v>61</v>
      </c>
      <c r="C726" s="58">
        <v>16159</v>
      </c>
      <c r="D726" s="57" t="s">
        <v>49</v>
      </c>
      <c r="E726" s="58">
        <v>2</v>
      </c>
      <c r="F726" s="58">
        <v>32283</v>
      </c>
    </row>
    <row r="727" spans="1:6" x14ac:dyDescent="0.2">
      <c r="A727" s="57" t="s">
        <v>63</v>
      </c>
      <c r="B727" s="57" t="s">
        <v>61</v>
      </c>
      <c r="C727" s="58">
        <v>16179</v>
      </c>
      <c r="D727" s="57" t="s">
        <v>49</v>
      </c>
      <c r="E727" s="58">
        <v>1</v>
      </c>
      <c r="F727" s="58">
        <v>16175</v>
      </c>
    </row>
    <row r="728" spans="1:6" x14ac:dyDescent="0.2">
      <c r="A728" s="57" t="s">
        <v>63</v>
      </c>
      <c r="B728" s="57" t="s">
        <v>61</v>
      </c>
      <c r="C728" s="58">
        <v>16199</v>
      </c>
      <c r="D728" s="57" t="s">
        <v>49</v>
      </c>
      <c r="E728" s="58">
        <v>1</v>
      </c>
      <c r="F728" s="58">
        <v>16191</v>
      </c>
    </row>
    <row r="729" spans="1:6" x14ac:dyDescent="0.2">
      <c r="A729" s="57" t="s">
        <v>63</v>
      </c>
      <c r="B729" s="57" t="s">
        <v>61</v>
      </c>
      <c r="C729" s="58">
        <v>16219</v>
      </c>
      <c r="D729" s="57" t="s">
        <v>49</v>
      </c>
      <c r="E729" s="58">
        <v>1</v>
      </c>
      <c r="F729" s="58">
        <v>16210</v>
      </c>
    </row>
    <row r="730" spans="1:6" x14ac:dyDescent="0.2">
      <c r="A730" s="57" t="s">
        <v>63</v>
      </c>
      <c r="B730" s="57" t="s">
        <v>61</v>
      </c>
      <c r="C730" s="58">
        <v>16239</v>
      </c>
      <c r="D730" s="57" t="s">
        <v>49</v>
      </c>
      <c r="E730" s="58">
        <v>1</v>
      </c>
      <c r="F730" s="58">
        <v>16234</v>
      </c>
    </row>
    <row r="731" spans="1:6" x14ac:dyDescent="0.2">
      <c r="A731" s="57" t="s">
        <v>63</v>
      </c>
      <c r="B731" s="57" t="s">
        <v>61</v>
      </c>
      <c r="C731" s="58">
        <v>16259</v>
      </c>
      <c r="D731" s="57" t="s">
        <v>49</v>
      </c>
      <c r="E731" s="58">
        <v>1</v>
      </c>
      <c r="F731" s="58">
        <v>16251</v>
      </c>
    </row>
    <row r="732" spans="1:6" x14ac:dyDescent="0.2">
      <c r="A732" s="57" t="s">
        <v>63</v>
      </c>
      <c r="B732" s="57" t="s">
        <v>61</v>
      </c>
      <c r="C732" s="58">
        <v>16299</v>
      </c>
      <c r="D732" s="57" t="s">
        <v>49</v>
      </c>
      <c r="E732" s="58">
        <v>1</v>
      </c>
      <c r="F732" s="58">
        <v>16281</v>
      </c>
    </row>
    <row r="733" spans="1:6" x14ac:dyDescent="0.2">
      <c r="A733" s="57" t="s">
        <v>63</v>
      </c>
      <c r="B733" s="57" t="s">
        <v>61</v>
      </c>
      <c r="C733" s="58">
        <v>16359</v>
      </c>
      <c r="D733" s="57" t="s">
        <v>49</v>
      </c>
      <c r="E733" s="58">
        <v>1</v>
      </c>
      <c r="F733" s="58">
        <v>16354</v>
      </c>
    </row>
    <row r="734" spans="1:6" x14ac:dyDescent="0.2">
      <c r="A734" s="57" t="s">
        <v>63</v>
      </c>
      <c r="B734" s="57" t="s">
        <v>61</v>
      </c>
      <c r="C734" s="58">
        <v>16419</v>
      </c>
      <c r="D734" s="57" t="s">
        <v>49</v>
      </c>
      <c r="E734" s="58">
        <v>1</v>
      </c>
      <c r="F734" s="58">
        <v>16416</v>
      </c>
    </row>
    <row r="735" spans="1:6" x14ac:dyDescent="0.2">
      <c r="A735" s="57" t="s">
        <v>63</v>
      </c>
      <c r="B735" s="57" t="s">
        <v>61</v>
      </c>
      <c r="C735" s="58">
        <v>16439</v>
      </c>
      <c r="D735" s="57" t="s">
        <v>49</v>
      </c>
      <c r="E735" s="58">
        <v>1</v>
      </c>
      <c r="F735" s="58">
        <v>16435</v>
      </c>
    </row>
    <row r="736" spans="1:6" x14ac:dyDescent="0.2">
      <c r="A736" s="57" t="s">
        <v>63</v>
      </c>
      <c r="B736" s="57" t="s">
        <v>61</v>
      </c>
      <c r="C736" s="58">
        <v>16459</v>
      </c>
      <c r="D736" s="57" t="s">
        <v>49</v>
      </c>
      <c r="E736" s="58">
        <v>1</v>
      </c>
      <c r="F736" s="58">
        <v>16455</v>
      </c>
    </row>
    <row r="737" spans="1:6" x14ac:dyDescent="0.2">
      <c r="A737" s="57" t="s">
        <v>63</v>
      </c>
      <c r="B737" s="57" t="s">
        <v>61</v>
      </c>
      <c r="C737" s="58">
        <v>16479</v>
      </c>
      <c r="D737" s="57" t="s">
        <v>49</v>
      </c>
      <c r="E737" s="58">
        <v>1</v>
      </c>
      <c r="F737" s="58">
        <v>16470</v>
      </c>
    </row>
    <row r="738" spans="1:6" x14ac:dyDescent="0.2">
      <c r="A738" s="57" t="s">
        <v>63</v>
      </c>
      <c r="B738" s="57" t="s">
        <v>61</v>
      </c>
      <c r="C738" s="58">
        <v>16499</v>
      </c>
      <c r="D738" s="57" t="s">
        <v>49</v>
      </c>
      <c r="E738" s="58">
        <v>1</v>
      </c>
      <c r="F738" s="58">
        <v>16485</v>
      </c>
    </row>
    <row r="739" spans="1:6" x14ac:dyDescent="0.2">
      <c r="A739" s="57" t="s">
        <v>63</v>
      </c>
      <c r="B739" s="57" t="s">
        <v>61</v>
      </c>
      <c r="C739" s="58">
        <v>16519</v>
      </c>
      <c r="D739" s="57" t="s">
        <v>49</v>
      </c>
      <c r="E739" s="58">
        <v>2</v>
      </c>
      <c r="F739" s="58">
        <v>33022</v>
      </c>
    </row>
    <row r="740" spans="1:6" x14ac:dyDescent="0.2">
      <c r="A740" s="57" t="s">
        <v>63</v>
      </c>
      <c r="B740" s="57" t="s">
        <v>61</v>
      </c>
      <c r="C740" s="58">
        <v>16559</v>
      </c>
      <c r="D740" s="57" t="s">
        <v>49</v>
      </c>
      <c r="E740" s="58">
        <v>1</v>
      </c>
      <c r="F740" s="58">
        <v>16543</v>
      </c>
    </row>
    <row r="741" spans="1:6" x14ac:dyDescent="0.2">
      <c r="A741" s="57" t="s">
        <v>63</v>
      </c>
      <c r="B741" s="57" t="s">
        <v>61</v>
      </c>
      <c r="C741" s="58">
        <v>16599</v>
      </c>
      <c r="D741" s="57" t="s">
        <v>49</v>
      </c>
      <c r="E741" s="58">
        <v>1</v>
      </c>
      <c r="F741" s="58">
        <v>16588</v>
      </c>
    </row>
    <row r="742" spans="1:6" x14ac:dyDescent="0.2">
      <c r="A742" s="57" t="s">
        <v>63</v>
      </c>
      <c r="B742" s="57" t="s">
        <v>61</v>
      </c>
      <c r="C742" s="58">
        <v>16619</v>
      </c>
      <c r="D742" s="57" t="s">
        <v>49</v>
      </c>
      <c r="E742" s="58">
        <v>1</v>
      </c>
      <c r="F742" s="58">
        <v>16600</v>
      </c>
    </row>
    <row r="743" spans="1:6" x14ac:dyDescent="0.2">
      <c r="A743" s="57" t="s">
        <v>63</v>
      </c>
      <c r="B743" s="57" t="s">
        <v>61</v>
      </c>
      <c r="C743" s="58">
        <v>16639</v>
      </c>
      <c r="D743" s="57" t="s">
        <v>49</v>
      </c>
      <c r="E743" s="58">
        <v>2</v>
      </c>
      <c r="F743" s="58">
        <v>33253</v>
      </c>
    </row>
    <row r="744" spans="1:6" x14ac:dyDescent="0.2">
      <c r="A744" s="57" t="s">
        <v>63</v>
      </c>
      <c r="B744" s="57" t="s">
        <v>61</v>
      </c>
      <c r="C744" s="58">
        <v>16699</v>
      </c>
      <c r="D744" s="57" t="s">
        <v>49</v>
      </c>
      <c r="E744" s="58">
        <v>1</v>
      </c>
      <c r="F744" s="58">
        <v>16680</v>
      </c>
    </row>
    <row r="745" spans="1:6" x14ac:dyDescent="0.2">
      <c r="A745" s="57" t="s">
        <v>63</v>
      </c>
      <c r="B745" s="57" t="s">
        <v>61</v>
      </c>
      <c r="C745" s="58">
        <v>16719</v>
      </c>
      <c r="D745" s="57" t="s">
        <v>49</v>
      </c>
      <c r="E745" s="58">
        <v>2</v>
      </c>
      <c r="F745" s="58">
        <v>33434</v>
      </c>
    </row>
    <row r="746" spans="1:6" x14ac:dyDescent="0.2">
      <c r="A746" s="57" t="s">
        <v>63</v>
      </c>
      <c r="B746" s="57" t="s">
        <v>61</v>
      </c>
      <c r="C746" s="58">
        <v>16779</v>
      </c>
      <c r="D746" s="57" t="s">
        <v>49</v>
      </c>
      <c r="E746" s="58">
        <v>2</v>
      </c>
      <c r="F746" s="58">
        <v>33541</v>
      </c>
    </row>
    <row r="747" spans="1:6" x14ac:dyDescent="0.2">
      <c r="A747" s="57" t="s">
        <v>63</v>
      </c>
      <c r="B747" s="57" t="s">
        <v>61</v>
      </c>
      <c r="C747" s="58">
        <v>16799</v>
      </c>
      <c r="D747" s="57" t="s">
        <v>49</v>
      </c>
      <c r="E747" s="58">
        <v>3</v>
      </c>
      <c r="F747" s="58">
        <v>50375</v>
      </c>
    </row>
    <row r="748" spans="1:6" x14ac:dyDescent="0.2">
      <c r="A748" s="57" t="s">
        <v>63</v>
      </c>
      <c r="B748" s="57" t="s">
        <v>61</v>
      </c>
      <c r="C748" s="58">
        <v>16819</v>
      </c>
      <c r="D748" s="57" t="s">
        <v>49</v>
      </c>
      <c r="E748" s="58">
        <v>1</v>
      </c>
      <c r="F748" s="58">
        <v>16802</v>
      </c>
    </row>
    <row r="749" spans="1:6" x14ac:dyDescent="0.2">
      <c r="A749" s="57" t="s">
        <v>63</v>
      </c>
      <c r="B749" s="57" t="s">
        <v>61</v>
      </c>
      <c r="C749" s="58">
        <v>16859</v>
      </c>
      <c r="D749" s="57" t="s">
        <v>49</v>
      </c>
      <c r="E749" s="58">
        <v>1</v>
      </c>
      <c r="F749" s="58">
        <v>16845</v>
      </c>
    </row>
    <row r="750" spans="1:6" x14ac:dyDescent="0.2">
      <c r="A750" s="57" t="s">
        <v>63</v>
      </c>
      <c r="B750" s="57" t="s">
        <v>61</v>
      </c>
      <c r="C750" s="58">
        <v>16899</v>
      </c>
      <c r="D750" s="57" t="s">
        <v>49</v>
      </c>
      <c r="E750" s="58">
        <v>1</v>
      </c>
      <c r="F750" s="58">
        <v>16883</v>
      </c>
    </row>
    <row r="751" spans="1:6" x14ac:dyDescent="0.2">
      <c r="A751" s="57" t="s">
        <v>63</v>
      </c>
      <c r="B751" s="57" t="s">
        <v>61</v>
      </c>
      <c r="C751" s="58">
        <v>16919</v>
      </c>
      <c r="D751" s="57" t="s">
        <v>49</v>
      </c>
      <c r="E751" s="58">
        <v>1</v>
      </c>
      <c r="F751" s="58">
        <v>16905</v>
      </c>
    </row>
    <row r="752" spans="1:6" x14ac:dyDescent="0.2">
      <c r="A752" s="57" t="s">
        <v>63</v>
      </c>
      <c r="B752" s="57" t="s">
        <v>61</v>
      </c>
      <c r="C752" s="58">
        <v>16979</v>
      </c>
      <c r="D752" s="57" t="s">
        <v>49</v>
      </c>
      <c r="E752" s="58">
        <v>1</v>
      </c>
      <c r="F752" s="58">
        <v>16967</v>
      </c>
    </row>
    <row r="753" spans="1:6" x14ac:dyDescent="0.2">
      <c r="A753" s="57" t="s">
        <v>63</v>
      </c>
      <c r="B753" s="57" t="s">
        <v>61</v>
      </c>
      <c r="C753" s="58">
        <v>16999</v>
      </c>
      <c r="D753" s="57" t="s">
        <v>49</v>
      </c>
      <c r="E753" s="58">
        <v>1</v>
      </c>
      <c r="F753" s="58">
        <v>16995</v>
      </c>
    </row>
    <row r="754" spans="1:6" x14ac:dyDescent="0.2">
      <c r="A754" s="57" t="s">
        <v>63</v>
      </c>
      <c r="B754" s="57" t="s">
        <v>61</v>
      </c>
      <c r="C754" s="58">
        <v>17059</v>
      </c>
      <c r="D754" s="57" t="s">
        <v>49</v>
      </c>
      <c r="E754" s="58">
        <v>1</v>
      </c>
      <c r="F754" s="58">
        <v>17040</v>
      </c>
    </row>
    <row r="755" spans="1:6" x14ac:dyDescent="0.2">
      <c r="A755" s="57" t="s">
        <v>63</v>
      </c>
      <c r="B755" s="57" t="s">
        <v>61</v>
      </c>
      <c r="C755" s="58">
        <v>17079</v>
      </c>
      <c r="D755" s="57" t="s">
        <v>49</v>
      </c>
      <c r="E755" s="58">
        <v>1</v>
      </c>
      <c r="F755" s="58">
        <v>17076</v>
      </c>
    </row>
    <row r="756" spans="1:6" x14ac:dyDescent="0.2">
      <c r="A756" s="57" t="s">
        <v>63</v>
      </c>
      <c r="B756" s="57" t="s">
        <v>61</v>
      </c>
      <c r="C756" s="58">
        <v>17119</v>
      </c>
      <c r="D756" s="57" t="s">
        <v>49</v>
      </c>
      <c r="E756" s="58">
        <v>1</v>
      </c>
      <c r="F756" s="58">
        <v>17108</v>
      </c>
    </row>
    <row r="757" spans="1:6" x14ac:dyDescent="0.2">
      <c r="A757" s="57" t="s">
        <v>63</v>
      </c>
      <c r="B757" s="57" t="s">
        <v>61</v>
      </c>
      <c r="C757" s="58">
        <v>17139</v>
      </c>
      <c r="D757" s="57" t="s">
        <v>49</v>
      </c>
      <c r="E757" s="58">
        <v>1</v>
      </c>
      <c r="F757" s="58">
        <v>17137</v>
      </c>
    </row>
    <row r="758" spans="1:6" x14ac:dyDescent="0.2">
      <c r="A758" s="57" t="s">
        <v>63</v>
      </c>
      <c r="B758" s="57" t="s">
        <v>61</v>
      </c>
      <c r="C758" s="58">
        <v>17179</v>
      </c>
      <c r="D758" s="57" t="s">
        <v>49</v>
      </c>
      <c r="E758" s="58">
        <v>2</v>
      </c>
      <c r="F758" s="58">
        <v>34336</v>
      </c>
    </row>
    <row r="759" spans="1:6" x14ac:dyDescent="0.2">
      <c r="A759" s="57" t="s">
        <v>63</v>
      </c>
      <c r="B759" s="57" t="s">
        <v>61</v>
      </c>
      <c r="C759" s="58">
        <v>17199</v>
      </c>
      <c r="D759" s="57" t="s">
        <v>49</v>
      </c>
      <c r="E759" s="58">
        <v>1</v>
      </c>
      <c r="F759" s="58">
        <v>17185</v>
      </c>
    </row>
    <row r="760" spans="1:6" x14ac:dyDescent="0.2">
      <c r="A760" s="57" t="s">
        <v>63</v>
      </c>
      <c r="B760" s="57" t="s">
        <v>61</v>
      </c>
      <c r="C760" s="58">
        <v>17239</v>
      </c>
      <c r="D760" s="57" t="s">
        <v>49</v>
      </c>
      <c r="E760" s="58">
        <v>2</v>
      </c>
      <c r="F760" s="58">
        <v>34458</v>
      </c>
    </row>
    <row r="761" spans="1:6" x14ac:dyDescent="0.2">
      <c r="A761" s="57" t="s">
        <v>63</v>
      </c>
      <c r="B761" s="57" t="s">
        <v>61</v>
      </c>
      <c r="C761" s="58">
        <v>17259</v>
      </c>
      <c r="D761" s="57" t="s">
        <v>49</v>
      </c>
      <c r="E761" s="58">
        <v>1</v>
      </c>
      <c r="F761" s="58">
        <v>17241</v>
      </c>
    </row>
    <row r="762" spans="1:6" x14ac:dyDescent="0.2">
      <c r="A762" s="57" t="s">
        <v>63</v>
      </c>
      <c r="B762" s="57" t="s">
        <v>61</v>
      </c>
      <c r="C762" s="58">
        <v>17279</v>
      </c>
      <c r="D762" s="57" t="s">
        <v>49</v>
      </c>
      <c r="E762" s="58">
        <v>1</v>
      </c>
      <c r="F762" s="58">
        <v>17272</v>
      </c>
    </row>
    <row r="763" spans="1:6" x14ac:dyDescent="0.2">
      <c r="A763" s="57" t="s">
        <v>63</v>
      </c>
      <c r="B763" s="57" t="s">
        <v>61</v>
      </c>
      <c r="C763" s="58">
        <v>17339</v>
      </c>
      <c r="D763" s="57" t="s">
        <v>49</v>
      </c>
      <c r="E763" s="58">
        <v>1</v>
      </c>
      <c r="F763" s="58">
        <v>17327</v>
      </c>
    </row>
    <row r="764" spans="1:6" x14ac:dyDescent="0.2">
      <c r="A764" s="57" t="s">
        <v>63</v>
      </c>
      <c r="B764" s="57" t="s">
        <v>61</v>
      </c>
      <c r="C764" s="58">
        <v>17359</v>
      </c>
      <c r="D764" s="57" t="s">
        <v>49</v>
      </c>
      <c r="E764" s="58">
        <v>1</v>
      </c>
      <c r="F764" s="58">
        <v>17342</v>
      </c>
    </row>
    <row r="765" spans="1:6" x14ac:dyDescent="0.2">
      <c r="A765" s="57" t="s">
        <v>63</v>
      </c>
      <c r="B765" s="57" t="s">
        <v>61</v>
      </c>
      <c r="C765" s="58">
        <v>17519</v>
      </c>
      <c r="D765" s="57" t="s">
        <v>49</v>
      </c>
      <c r="E765" s="58">
        <v>1</v>
      </c>
      <c r="F765" s="58">
        <v>17513</v>
      </c>
    </row>
    <row r="766" spans="1:6" x14ac:dyDescent="0.2">
      <c r="A766" s="57" t="s">
        <v>63</v>
      </c>
      <c r="B766" s="57" t="s">
        <v>61</v>
      </c>
      <c r="C766" s="58">
        <v>17559</v>
      </c>
      <c r="D766" s="57" t="s">
        <v>49</v>
      </c>
      <c r="E766" s="58">
        <v>2</v>
      </c>
      <c r="F766" s="58">
        <v>35106</v>
      </c>
    </row>
    <row r="767" spans="1:6" x14ac:dyDescent="0.2">
      <c r="A767" s="57" t="s">
        <v>63</v>
      </c>
      <c r="B767" s="57" t="s">
        <v>61</v>
      </c>
      <c r="C767" s="58">
        <v>17599</v>
      </c>
      <c r="D767" s="57" t="s">
        <v>49</v>
      </c>
      <c r="E767" s="58">
        <v>1</v>
      </c>
      <c r="F767" s="58">
        <v>17581</v>
      </c>
    </row>
    <row r="768" spans="1:6" x14ac:dyDescent="0.2">
      <c r="A768" s="57" t="s">
        <v>63</v>
      </c>
      <c r="B768" s="57" t="s">
        <v>61</v>
      </c>
      <c r="C768" s="58">
        <v>17619</v>
      </c>
      <c r="D768" s="57" t="s">
        <v>49</v>
      </c>
      <c r="E768" s="58">
        <v>1</v>
      </c>
      <c r="F768" s="58">
        <v>17600</v>
      </c>
    </row>
    <row r="769" spans="1:6" x14ac:dyDescent="0.2">
      <c r="A769" s="57" t="s">
        <v>63</v>
      </c>
      <c r="B769" s="57" t="s">
        <v>61</v>
      </c>
      <c r="C769" s="58">
        <v>17659</v>
      </c>
      <c r="D769" s="57" t="s">
        <v>49</v>
      </c>
      <c r="E769" s="58">
        <v>2</v>
      </c>
      <c r="F769" s="58">
        <v>35310</v>
      </c>
    </row>
    <row r="770" spans="1:6" x14ac:dyDescent="0.2">
      <c r="A770" s="57" t="s">
        <v>63</v>
      </c>
      <c r="B770" s="57" t="s">
        <v>61</v>
      </c>
      <c r="C770" s="58">
        <v>17679</v>
      </c>
      <c r="D770" s="57" t="s">
        <v>49</v>
      </c>
      <c r="E770" s="58">
        <v>1</v>
      </c>
      <c r="F770" s="58">
        <v>17662</v>
      </c>
    </row>
    <row r="771" spans="1:6" x14ac:dyDescent="0.2">
      <c r="A771" s="57" t="s">
        <v>63</v>
      </c>
      <c r="B771" s="57" t="s">
        <v>61</v>
      </c>
      <c r="C771" s="58">
        <v>17739</v>
      </c>
      <c r="D771" s="57" t="s">
        <v>49</v>
      </c>
      <c r="E771" s="58">
        <v>2</v>
      </c>
      <c r="F771" s="58">
        <v>35447</v>
      </c>
    </row>
    <row r="772" spans="1:6" x14ac:dyDescent="0.2">
      <c r="A772" s="57" t="s">
        <v>63</v>
      </c>
      <c r="B772" s="57" t="s">
        <v>61</v>
      </c>
      <c r="C772" s="58">
        <v>17779</v>
      </c>
      <c r="D772" s="57" t="s">
        <v>49</v>
      </c>
      <c r="E772" s="58">
        <v>1</v>
      </c>
      <c r="F772" s="58">
        <v>17769</v>
      </c>
    </row>
    <row r="773" spans="1:6" x14ac:dyDescent="0.2">
      <c r="A773" s="57" t="s">
        <v>63</v>
      </c>
      <c r="B773" s="57" t="s">
        <v>61</v>
      </c>
      <c r="C773" s="58">
        <v>17799</v>
      </c>
      <c r="D773" s="57" t="s">
        <v>49</v>
      </c>
      <c r="E773" s="58">
        <v>1</v>
      </c>
      <c r="F773" s="58">
        <v>17789</v>
      </c>
    </row>
    <row r="774" spans="1:6" x14ac:dyDescent="0.2">
      <c r="A774" s="57" t="s">
        <v>63</v>
      </c>
      <c r="B774" s="57" t="s">
        <v>61</v>
      </c>
      <c r="C774" s="58">
        <v>17819</v>
      </c>
      <c r="D774" s="57" t="s">
        <v>49</v>
      </c>
      <c r="E774" s="58">
        <v>1</v>
      </c>
      <c r="F774" s="58">
        <v>17813</v>
      </c>
    </row>
    <row r="775" spans="1:6" x14ac:dyDescent="0.2">
      <c r="A775" s="57" t="s">
        <v>63</v>
      </c>
      <c r="B775" s="57" t="s">
        <v>61</v>
      </c>
      <c r="C775" s="58">
        <v>17839</v>
      </c>
      <c r="D775" s="57" t="s">
        <v>49</v>
      </c>
      <c r="E775" s="58">
        <v>1</v>
      </c>
      <c r="F775" s="58">
        <v>17838</v>
      </c>
    </row>
    <row r="776" spans="1:6" x14ac:dyDescent="0.2">
      <c r="A776" s="57" t="s">
        <v>63</v>
      </c>
      <c r="B776" s="57" t="s">
        <v>61</v>
      </c>
      <c r="C776" s="58">
        <v>17959</v>
      </c>
      <c r="D776" s="57" t="s">
        <v>49</v>
      </c>
      <c r="E776" s="58">
        <v>1</v>
      </c>
      <c r="F776" s="58">
        <v>17956</v>
      </c>
    </row>
    <row r="777" spans="1:6" x14ac:dyDescent="0.2">
      <c r="A777" s="57" t="s">
        <v>63</v>
      </c>
      <c r="B777" s="57" t="s">
        <v>61</v>
      </c>
      <c r="C777" s="58">
        <v>17999</v>
      </c>
      <c r="D777" s="57" t="s">
        <v>49</v>
      </c>
      <c r="E777" s="58">
        <v>1</v>
      </c>
      <c r="F777" s="58">
        <v>17984</v>
      </c>
    </row>
    <row r="778" spans="1:6" x14ac:dyDescent="0.2">
      <c r="A778" s="57" t="s">
        <v>63</v>
      </c>
      <c r="B778" s="57" t="s">
        <v>61</v>
      </c>
      <c r="C778" s="58">
        <v>18039</v>
      </c>
      <c r="D778" s="57" t="s">
        <v>49</v>
      </c>
      <c r="E778" s="58">
        <v>1</v>
      </c>
      <c r="F778" s="58">
        <v>18021</v>
      </c>
    </row>
    <row r="779" spans="1:6" x14ac:dyDescent="0.2">
      <c r="A779" s="57" t="s">
        <v>63</v>
      </c>
      <c r="B779" s="57" t="s">
        <v>61</v>
      </c>
      <c r="C779" s="58">
        <v>18159</v>
      </c>
      <c r="D779" s="57" t="s">
        <v>49</v>
      </c>
      <c r="E779" s="58">
        <v>1</v>
      </c>
      <c r="F779" s="58">
        <v>18159</v>
      </c>
    </row>
    <row r="780" spans="1:6" x14ac:dyDescent="0.2">
      <c r="A780" s="57" t="s">
        <v>63</v>
      </c>
      <c r="B780" s="57" t="s">
        <v>61</v>
      </c>
      <c r="C780" s="58">
        <v>18199</v>
      </c>
      <c r="D780" s="57" t="s">
        <v>49</v>
      </c>
      <c r="E780" s="58">
        <v>1</v>
      </c>
      <c r="F780" s="58">
        <v>18197</v>
      </c>
    </row>
    <row r="781" spans="1:6" x14ac:dyDescent="0.2">
      <c r="A781" s="57" t="s">
        <v>63</v>
      </c>
      <c r="B781" s="57" t="s">
        <v>61</v>
      </c>
      <c r="C781" s="58">
        <v>18219</v>
      </c>
      <c r="D781" s="57" t="s">
        <v>49</v>
      </c>
      <c r="E781" s="58">
        <v>1</v>
      </c>
      <c r="F781" s="58">
        <v>18215</v>
      </c>
    </row>
    <row r="782" spans="1:6" x14ac:dyDescent="0.2">
      <c r="A782" s="57" t="s">
        <v>63</v>
      </c>
      <c r="B782" s="57" t="s">
        <v>61</v>
      </c>
      <c r="C782" s="58">
        <v>18239</v>
      </c>
      <c r="D782" s="57" t="s">
        <v>49</v>
      </c>
      <c r="E782" s="58">
        <v>1</v>
      </c>
      <c r="F782" s="58">
        <v>18235</v>
      </c>
    </row>
    <row r="783" spans="1:6" x14ac:dyDescent="0.2">
      <c r="A783" s="57" t="s">
        <v>63</v>
      </c>
      <c r="B783" s="57" t="s">
        <v>61</v>
      </c>
      <c r="C783" s="58">
        <v>18259</v>
      </c>
      <c r="D783" s="57" t="s">
        <v>49</v>
      </c>
      <c r="E783" s="58">
        <v>2</v>
      </c>
      <c r="F783" s="58">
        <v>36501</v>
      </c>
    </row>
    <row r="784" spans="1:6" x14ac:dyDescent="0.2">
      <c r="A784" s="57" t="s">
        <v>63</v>
      </c>
      <c r="B784" s="57" t="s">
        <v>61</v>
      </c>
      <c r="C784" s="58">
        <v>18279</v>
      </c>
      <c r="D784" s="57" t="s">
        <v>49</v>
      </c>
      <c r="E784" s="58">
        <v>1</v>
      </c>
      <c r="F784" s="58">
        <v>18263</v>
      </c>
    </row>
    <row r="785" spans="1:6" x14ac:dyDescent="0.2">
      <c r="A785" s="57" t="s">
        <v>63</v>
      </c>
      <c r="B785" s="57" t="s">
        <v>61</v>
      </c>
      <c r="C785" s="58">
        <v>18319</v>
      </c>
      <c r="D785" s="57" t="s">
        <v>49</v>
      </c>
      <c r="E785" s="58">
        <v>1</v>
      </c>
      <c r="F785" s="58">
        <v>18314</v>
      </c>
    </row>
    <row r="786" spans="1:6" x14ac:dyDescent="0.2">
      <c r="A786" s="57" t="s">
        <v>63</v>
      </c>
      <c r="B786" s="57" t="s">
        <v>61</v>
      </c>
      <c r="C786" s="58">
        <v>18359</v>
      </c>
      <c r="D786" s="57" t="s">
        <v>49</v>
      </c>
      <c r="E786" s="58">
        <v>1</v>
      </c>
      <c r="F786" s="58">
        <v>18351</v>
      </c>
    </row>
    <row r="787" spans="1:6" x14ac:dyDescent="0.2">
      <c r="A787" s="57" t="s">
        <v>63</v>
      </c>
      <c r="B787" s="57" t="s">
        <v>61</v>
      </c>
      <c r="C787" s="58">
        <v>18419</v>
      </c>
      <c r="D787" s="57" t="s">
        <v>49</v>
      </c>
      <c r="E787" s="58">
        <v>1</v>
      </c>
      <c r="F787" s="58">
        <v>18400</v>
      </c>
    </row>
    <row r="788" spans="1:6" x14ac:dyDescent="0.2">
      <c r="A788" s="57" t="s">
        <v>63</v>
      </c>
      <c r="B788" s="57" t="s">
        <v>61</v>
      </c>
      <c r="C788" s="58">
        <v>18439</v>
      </c>
      <c r="D788" s="57" t="s">
        <v>49</v>
      </c>
      <c r="E788" s="58">
        <v>4</v>
      </c>
      <c r="F788" s="58">
        <v>73731</v>
      </c>
    </row>
    <row r="789" spans="1:6" x14ac:dyDescent="0.2">
      <c r="A789" s="57" t="s">
        <v>63</v>
      </c>
      <c r="B789" s="57" t="s">
        <v>61</v>
      </c>
      <c r="C789" s="58">
        <v>18479</v>
      </c>
      <c r="D789" s="57" t="s">
        <v>49</v>
      </c>
      <c r="E789" s="58">
        <v>1</v>
      </c>
      <c r="F789" s="58">
        <v>18471</v>
      </c>
    </row>
    <row r="790" spans="1:6" x14ac:dyDescent="0.2">
      <c r="A790" s="57" t="s">
        <v>63</v>
      </c>
      <c r="B790" s="57" t="s">
        <v>61</v>
      </c>
      <c r="C790" s="58">
        <v>18519</v>
      </c>
      <c r="D790" s="57" t="s">
        <v>49</v>
      </c>
      <c r="E790" s="58">
        <v>1</v>
      </c>
      <c r="F790" s="58">
        <v>18509</v>
      </c>
    </row>
    <row r="791" spans="1:6" x14ac:dyDescent="0.2">
      <c r="A791" s="57" t="s">
        <v>63</v>
      </c>
      <c r="B791" s="57" t="s">
        <v>61</v>
      </c>
      <c r="C791" s="58">
        <v>18579</v>
      </c>
      <c r="D791" s="57" t="s">
        <v>49</v>
      </c>
      <c r="E791" s="58">
        <v>1</v>
      </c>
      <c r="F791" s="58">
        <v>18561</v>
      </c>
    </row>
    <row r="792" spans="1:6" x14ac:dyDescent="0.2">
      <c r="A792" s="57" t="s">
        <v>63</v>
      </c>
      <c r="B792" s="57" t="s">
        <v>61</v>
      </c>
      <c r="C792" s="58">
        <v>18599</v>
      </c>
      <c r="D792" s="57" t="s">
        <v>49</v>
      </c>
      <c r="E792" s="58">
        <v>3</v>
      </c>
      <c r="F792" s="58">
        <v>55781</v>
      </c>
    </row>
    <row r="793" spans="1:6" x14ac:dyDescent="0.2">
      <c r="A793" s="57" t="s">
        <v>63</v>
      </c>
      <c r="B793" s="57" t="s">
        <v>61</v>
      </c>
      <c r="C793" s="58">
        <v>18659</v>
      </c>
      <c r="D793" s="57" t="s">
        <v>49</v>
      </c>
      <c r="E793" s="58">
        <v>1</v>
      </c>
      <c r="F793" s="58">
        <v>18649</v>
      </c>
    </row>
    <row r="794" spans="1:6" x14ac:dyDescent="0.2">
      <c r="A794" s="57" t="s">
        <v>63</v>
      </c>
      <c r="B794" s="57" t="s">
        <v>61</v>
      </c>
      <c r="C794" s="58">
        <v>18679</v>
      </c>
      <c r="D794" s="57" t="s">
        <v>49</v>
      </c>
      <c r="E794" s="58">
        <v>1</v>
      </c>
      <c r="F794" s="58">
        <v>18679</v>
      </c>
    </row>
    <row r="795" spans="1:6" x14ac:dyDescent="0.2">
      <c r="A795" s="57" t="s">
        <v>63</v>
      </c>
      <c r="B795" s="57" t="s">
        <v>61</v>
      </c>
      <c r="C795" s="58">
        <v>18759</v>
      </c>
      <c r="D795" s="57" t="s">
        <v>49</v>
      </c>
      <c r="E795" s="58">
        <v>2</v>
      </c>
      <c r="F795" s="58">
        <v>37494</v>
      </c>
    </row>
    <row r="796" spans="1:6" x14ac:dyDescent="0.2">
      <c r="A796" s="57" t="s">
        <v>63</v>
      </c>
      <c r="B796" s="57" t="s">
        <v>61</v>
      </c>
      <c r="C796" s="58">
        <v>18819</v>
      </c>
      <c r="D796" s="57" t="s">
        <v>49</v>
      </c>
      <c r="E796" s="58">
        <v>1</v>
      </c>
      <c r="F796" s="58">
        <v>18807</v>
      </c>
    </row>
    <row r="797" spans="1:6" x14ac:dyDescent="0.2">
      <c r="A797" s="57" t="s">
        <v>63</v>
      </c>
      <c r="B797" s="57" t="s">
        <v>61</v>
      </c>
      <c r="C797" s="58">
        <v>18839</v>
      </c>
      <c r="D797" s="57" t="s">
        <v>49</v>
      </c>
      <c r="E797" s="58">
        <v>1</v>
      </c>
      <c r="F797" s="58">
        <v>18836</v>
      </c>
    </row>
    <row r="798" spans="1:6" x14ac:dyDescent="0.2">
      <c r="A798" s="57" t="s">
        <v>63</v>
      </c>
      <c r="B798" s="57" t="s">
        <v>61</v>
      </c>
      <c r="C798" s="58">
        <v>18899</v>
      </c>
      <c r="D798" s="57" t="s">
        <v>49</v>
      </c>
      <c r="E798" s="58">
        <v>1</v>
      </c>
      <c r="F798" s="58">
        <v>18882</v>
      </c>
    </row>
    <row r="799" spans="1:6" x14ac:dyDescent="0.2">
      <c r="A799" s="57" t="s">
        <v>63</v>
      </c>
      <c r="B799" s="57" t="s">
        <v>61</v>
      </c>
      <c r="C799" s="58">
        <v>18959</v>
      </c>
      <c r="D799" s="57" t="s">
        <v>49</v>
      </c>
      <c r="E799" s="58">
        <v>1</v>
      </c>
      <c r="F799" s="58">
        <v>18951</v>
      </c>
    </row>
    <row r="800" spans="1:6" x14ac:dyDescent="0.2">
      <c r="A800" s="57" t="s">
        <v>63</v>
      </c>
      <c r="B800" s="57" t="s">
        <v>61</v>
      </c>
      <c r="C800" s="58">
        <v>18979</v>
      </c>
      <c r="D800" s="57" t="s">
        <v>49</v>
      </c>
      <c r="E800" s="58">
        <v>1</v>
      </c>
      <c r="F800" s="58">
        <v>18977</v>
      </c>
    </row>
    <row r="801" spans="1:6" x14ac:dyDescent="0.2">
      <c r="A801" s="57" t="s">
        <v>63</v>
      </c>
      <c r="B801" s="57" t="s">
        <v>61</v>
      </c>
      <c r="C801" s="58">
        <v>19019</v>
      </c>
      <c r="D801" s="57" t="s">
        <v>49</v>
      </c>
      <c r="E801" s="58">
        <v>2</v>
      </c>
      <c r="F801" s="58">
        <v>38018</v>
      </c>
    </row>
    <row r="802" spans="1:6" x14ac:dyDescent="0.2">
      <c r="A802" s="57" t="s">
        <v>63</v>
      </c>
      <c r="B802" s="57" t="s">
        <v>61</v>
      </c>
      <c r="C802" s="58">
        <v>19039</v>
      </c>
      <c r="D802" s="57" t="s">
        <v>49</v>
      </c>
      <c r="E802" s="58">
        <v>1</v>
      </c>
      <c r="F802" s="58">
        <v>19037</v>
      </c>
    </row>
    <row r="803" spans="1:6" x14ac:dyDescent="0.2">
      <c r="A803" s="57" t="s">
        <v>63</v>
      </c>
      <c r="B803" s="57" t="s">
        <v>61</v>
      </c>
      <c r="C803" s="58">
        <v>19059</v>
      </c>
      <c r="D803" s="57" t="s">
        <v>49</v>
      </c>
      <c r="E803" s="58">
        <v>3</v>
      </c>
      <c r="F803" s="58">
        <v>57148</v>
      </c>
    </row>
    <row r="804" spans="1:6" x14ac:dyDescent="0.2">
      <c r="A804" s="57" t="s">
        <v>63</v>
      </c>
      <c r="B804" s="57" t="s">
        <v>61</v>
      </c>
      <c r="C804" s="58">
        <v>19079</v>
      </c>
      <c r="D804" s="57" t="s">
        <v>49</v>
      </c>
      <c r="E804" s="58">
        <v>1</v>
      </c>
      <c r="F804" s="58">
        <v>19071</v>
      </c>
    </row>
    <row r="805" spans="1:6" x14ac:dyDescent="0.2">
      <c r="A805" s="57" t="s">
        <v>63</v>
      </c>
      <c r="B805" s="57" t="s">
        <v>61</v>
      </c>
      <c r="C805" s="58">
        <v>19119</v>
      </c>
      <c r="D805" s="57" t="s">
        <v>49</v>
      </c>
      <c r="E805" s="58">
        <v>1</v>
      </c>
      <c r="F805" s="58">
        <v>19103</v>
      </c>
    </row>
    <row r="806" spans="1:6" x14ac:dyDescent="0.2">
      <c r="A806" s="57" t="s">
        <v>63</v>
      </c>
      <c r="B806" s="57" t="s">
        <v>61</v>
      </c>
      <c r="C806" s="58">
        <v>19159</v>
      </c>
      <c r="D806" s="57" t="s">
        <v>49</v>
      </c>
      <c r="E806" s="58">
        <v>1</v>
      </c>
      <c r="F806" s="58">
        <v>19156</v>
      </c>
    </row>
    <row r="807" spans="1:6" x14ac:dyDescent="0.2">
      <c r="A807" s="57" t="s">
        <v>63</v>
      </c>
      <c r="B807" s="57" t="s">
        <v>61</v>
      </c>
      <c r="C807" s="58">
        <v>19179</v>
      </c>
      <c r="D807" s="57" t="s">
        <v>49</v>
      </c>
      <c r="E807" s="58">
        <v>1</v>
      </c>
      <c r="F807" s="58">
        <v>19170</v>
      </c>
    </row>
    <row r="808" spans="1:6" x14ac:dyDescent="0.2">
      <c r="A808" s="57" t="s">
        <v>63</v>
      </c>
      <c r="B808" s="57" t="s">
        <v>61</v>
      </c>
      <c r="C808" s="58">
        <v>19239</v>
      </c>
      <c r="D808" s="57" t="s">
        <v>49</v>
      </c>
      <c r="E808" s="58">
        <v>2</v>
      </c>
      <c r="F808" s="58">
        <v>38458</v>
      </c>
    </row>
    <row r="809" spans="1:6" x14ac:dyDescent="0.2">
      <c r="A809" s="57" t="s">
        <v>63</v>
      </c>
      <c r="B809" s="57" t="s">
        <v>61</v>
      </c>
      <c r="C809" s="58">
        <v>19279</v>
      </c>
      <c r="D809" s="57" t="s">
        <v>49</v>
      </c>
      <c r="E809" s="58">
        <v>1</v>
      </c>
      <c r="F809" s="58">
        <v>19269</v>
      </c>
    </row>
    <row r="810" spans="1:6" x14ac:dyDescent="0.2">
      <c r="A810" s="57" t="s">
        <v>63</v>
      </c>
      <c r="B810" s="57" t="s">
        <v>61</v>
      </c>
      <c r="C810" s="58">
        <v>19299</v>
      </c>
      <c r="D810" s="57" t="s">
        <v>49</v>
      </c>
      <c r="E810" s="58">
        <v>3</v>
      </c>
      <c r="F810" s="58">
        <v>57887</v>
      </c>
    </row>
    <row r="811" spans="1:6" x14ac:dyDescent="0.2">
      <c r="A811" s="57" t="s">
        <v>63</v>
      </c>
      <c r="B811" s="57" t="s">
        <v>61</v>
      </c>
      <c r="C811" s="58">
        <v>19319</v>
      </c>
      <c r="D811" s="57" t="s">
        <v>49</v>
      </c>
      <c r="E811" s="58">
        <v>1</v>
      </c>
      <c r="F811" s="58">
        <v>19318</v>
      </c>
    </row>
    <row r="812" spans="1:6" x14ac:dyDescent="0.2">
      <c r="A812" s="57" t="s">
        <v>63</v>
      </c>
      <c r="B812" s="57" t="s">
        <v>61</v>
      </c>
      <c r="C812" s="58">
        <v>19439</v>
      </c>
      <c r="D812" s="57" t="s">
        <v>49</v>
      </c>
      <c r="E812" s="58">
        <v>1</v>
      </c>
      <c r="F812" s="58">
        <v>19424</v>
      </c>
    </row>
    <row r="813" spans="1:6" x14ac:dyDescent="0.2">
      <c r="A813" s="57" t="s">
        <v>63</v>
      </c>
      <c r="B813" s="57" t="s">
        <v>61</v>
      </c>
      <c r="C813" s="58">
        <v>19479</v>
      </c>
      <c r="D813" s="57" t="s">
        <v>49</v>
      </c>
      <c r="E813" s="58">
        <v>1</v>
      </c>
      <c r="F813" s="58">
        <v>19479</v>
      </c>
    </row>
    <row r="814" spans="1:6" x14ac:dyDescent="0.2">
      <c r="A814" s="57" t="s">
        <v>63</v>
      </c>
      <c r="B814" s="57" t="s">
        <v>61</v>
      </c>
      <c r="C814" s="58">
        <v>19559</v>
      </c>
      <c r="D814" s="57" t="s">
        <v>49</v>
      </c>
      <c r="E814" s="58">
        <v>1</v>
      </c>
      <c r="F814" s="58">
        <v>19555</v>
      </c>
    </row>
    <row r="815" spans="1:6" x14ac:dyDescent="0.2">
      <c r="A815" s="57" t="s">
        <v>63</v>
      </c>
      <c r="B815" s="57" t="s">
        <v>61</v>
      </c>
      <c r="C815" s="58">
        <v>19599</v>
      </c>
      <c r="D815" s="57" t="s">
        <v>49</v>
      </c>
      <c r="E815" s="58">
        <v>1</v>
      </c>
      <c r="F815" s="58">
        <v>19583</v>
      </c>
    </row>
    <row r="816" spans="1:6" x14ac:dyDescent="0.2">
      <c r="A816" s="57" t="s">
        <v>63</v>
      </c>
      <c r="B816" s="57" t="s">
        <v>61</v>
      </c>
      <c r="C816" s="58">
        <v>19779</v>
      </c>
      <c r="D816" s="57" t="s">
        <v>49</v>
      </c>
      <c r="E816" s="58">
        <v>2</v>
      </c>
      <c r="F816" s="58">
        <v>39541</v>
      </c>
    </row>
    <row r="817" spans="1:6" x14ac:dyDescent="0.2">
      <c r="A817" s="57" t="s">
        <v>63</v>
      </c>
      <c r="B817" s="57" t="s">
        <v>61</v>
      </c>
      <c r="C817" s="58">
        <v>19859</v>
      </c>
      <c r="D817" s="57" t="s">
        <v>49</v>
      </c>
      <c r="E817" s="58">
        <v>1</v>
      </c>
      <c r="F817" s="58">
        <v>19850</v>
      </c>
    </row>
    <row r="818" spans="1:6" x14ac:dyDescent="0.2">
      <c r="A818" s="57" t="s">
        <v>63</v>
      </c>
      <c r="B818" s="57" t="s">
        <v>61</v>
      </c>
      <c r="C818" s="58">
        <v>19939</v>
      </c>
      <c r="D818" s="57" t="s">
        <v>49</v>
      </c>
      <c r="E818" s="58">
        <v>1</v>
      </c>
      <c r="F818" s="58">
        <v>19934</v>
      </c>
    </row>
    <row r="819" spans="1:6" x14ac:dyDescent="0.2">
      <c r="A819" s="57" t="s">
        <v>63</v>
      </c>
      <c r="B819" s="57" t="s">
        <v>61</v>
      </c>
      <c r="C819" s="58">
        <v>19959</v>
      </c>
      <c r="D819" s="57" t="s">
        <v>49</v>
      </c>
      <c r="E819" s="58">
        <v>1</v>
      </c>
      <c r="F819" s="58">
        <v>19959</v>
      </c>
    </row>
    <row r="820" spans="1:6" x14ac:dyDescent="0.2">
      <c r="A820" s="57" t="s">
        <v>63</v>
      </c>
      <c r="B820" s="57" t="s">
        <v>61</v>
      </c>
      <c r="C820" s="58">
        <v>19979</v>
      </c>
      <c r="D820" s="57" t="s">
        <v>49</v>
      </c>
      <c r="E820" s="58">
        <v>2</v>
      </c>
      <c r="F820" s="58">
        <v>39949</v>
      </c>
    </row>
    <row r="821" spans="1:6" x14ac:dyDescent="0.2">
      <c r="A821" s="57" t="s">
        <v>63</v>
      </c>
      <c r="B821" s="57" t="s">
        <v>61</v>
      </c>
      <c r="C821" s="58">
        <v>20079</v>
      </c>
      <c r="D821" s="57" t="s">
        <v>49</v>
      </c>
      <c r="E821" s="58">
        <v>1</v>
      </c>
      <c r="F821" s="58">
        <v>20079</v>
      </c>
    </row>
    <row r="822" spans="1:6" x14ac:dyDescent="0.2">
      <c r="A822" s="57" t="s">
        <v>63</v>
      </c>
      <c r="B822" s="57" t="s">
        <v>61</v>
      </c>
      <c r="C822" s="58">
        <v>20099</v>
      </c>
      <c r="D822" s="57" t="s">
        <v>49</v>
      </c>
      <c r="E822" s="58">
        <v>1</v>
      </c>
      <c r="F822" s="58">
        <v>20085</v>
      </c>
    </row>
    <row r="823" spans="1:6" x14ac:dyDescent="0.2">
      <c r="A823" s="57" t="s">
        <v>63</v>
      </c>
      <c r="B823" s="57" t="s">
        <v>61</v>
      </c>
      <c r="C823" s="58">
        <v>20159</v>
      </c>
      <c r="D823" s="57" t="s">
        <v>49</v>
      </c>
      <c r="E823" s="58">
        <v>1</v>
      </c>
      <c r="F823" s="58">
        <v>20153</v>
      </c>
    </row>
    <row r="824" spans="1:6" x14ac:dyDescent="0.2">
      <c r="A824" s="57" t="s">
        <v>63</v>
      </c>
      <c r="B824" s="57" t="s">
        <v>61</v>
      </c>
      <c r="C824" s="58">
        <v>20179</v>
      </c>
      <c r="D824" s="57" t="s">
        <v>49</v>
      </c>
      <c r="E824" s="58">
        <v>1</v>
      </c>
      <c r="F824" s="58">
        <v>20177</v>
      </c>
    </row>
    <row r="825" spans="1:6" x14ac:dyDescent="0.2">
      <c r="A825" s="57" t="s">
        <v>63</v>
      </c>
      <c r="B825" s="57" t="s">
        <v>61</v>
      </c>
      <c r="C825" s="58">
        <v>20299</v>
      </c>
      <c r="D825" s="57" t="s">
        <v>49</v>
      </c>
      <c r="E825" s="58">
        <v>1</v>
      </c>
      <c r="F825" s="58">
        <v>20287</v>
      </c>
    </row>
    <row r="826" spans="1:6" x14ac:dyDescent="0.2">
      <c r="A826" s="57" t="s">
        <v>63</v>
      </c>
      <c r="B826" s="57" t="s">
        <v>61</v>
      </c>
      <c r="C826" s="58">
        <v>20319</v>
      </c>
      <c r="D826" s="57" t="s">
        <v>49</v>
      </c>
      <c r="E826" s="58">
        <v>1</v>
      </c>
      <c r="F826" s="58">
        <v>20306</v>
      </c>
    </row>
    <row r="827" spans="1:6" x14ac:dyDescent="0.2">
      <c r="A827" s="57" t="s">
        <v>63</v>
      </c>
      <c r="B827" s="57" t="s">
        <v>61</v>
      </c>
      <c r="C827" s="58">
        <v>20479</v>
      </c>
      <c r="D827" s="57" t="s">
        <v>49</v>
      </c>
      <c r="E827" s="58">
        <v>1</v>
      </c>
      <c r="F827" s="58">
        <v>20473</v>
      </c>
    </row>
    <row r="828" spans="1:6" x14ac:dyDescent="0.2">
      <c r="A828" s="57" t="s">
        <v>63</v>
      </c>
      <c r="B828" s="57" t="s">
        <v>61</v>
      </c>
      <c r="C828" s="58">
        <v>20499</v>
      </c>
      <c r="D828" s="57" t="s">
        <v>49</v>
      </c>
      <c r="E828" s="58">
        <v>2</v>
      </c>
      <c r="F828" s="58">
        <v>40983</v>
      </c>
    </row>
    <row r="829" spans="1:6" x14ac:dyDescent="0.2">
      <c r="A829" s="57" t="s">
        <v>63</v>
      </c>
      <c r="B829" s="57" t="s">
        <v>61</v>
      </c>
      <c r="C829" s="58">
        <v>20619</v>
      </c>
      <c r="D829" s="57" t="s">
        <v>49</v>
      </c>
      <c r="E829" s="58">
        <v>1</v>
      </c>
      <c r="F829" s="58">
        <v>20613</v>
      </c>
    </row>
    <row r="830" spans="1:6" x14ac:dyDescent="0.2">
      <c r="A830" s="57" t="s">
        <v>63</v>
      </c>
      <c r="B830" s="57" t="s">
        <v>61</v>
      </c>
      <c r="C830" s="58">
        <v>20679</v>
      </c>
      <c r="D830" s="57" t="s">
        <v>49</v>
      </c>
      <c r="E830" s="58">
        <v>1</v>
      </c>
      <c r="F830" s="58">
        <v>20665</v>
      </c>
    </row>
    <row r="831" spans="1:6" x14ac:dyDescent="0.2">
      <c r="A831" s="57" t="s">
        <v>63</v>
      </c>
      <c r="B831" s="57" t="s">
        <v>61</v>
      </c>
      <c r="C831" s="58">
        <v>20699</v>
      </c>
      <c r="D831" s="57" t="s">
        <v>49</v>
      </c>
      <c r="E831" s="58">
        <v>1</v>
      </c>
      <c r="F831" s="58">
        <v>20693</v>
      </c>
    </row>
    <row r="832" spans="1:6" x14ac:dyDescent="0.2">
      <c r="A832" s="57" t="s">
        <v>63</v>
      </c>
      <c r="B832" s="57" t="s">
        <v>61</v>
      </c>
      <c r="C832" s="58">
        <v>20779</v>
      </c>
      <c r="D832" s="57" t="s">
        <v>49</v>
      </c>
      <c r="E832" s="58">
        <v>1</v>
      </c>
      <c r="F832" s="58">
        <v>20771</v>
      </c>
    </row>
    <row r="833" spans="1:6" x14ac:dyDescent="0.2">
      <c r="A833" s="57" t="s">
        <v>63</v>
      </c>
      <c r="B833" s="57" t="s">
        <v>61</v>
      </c>
      <c r="C833" s="58">
        <v>20859</v>
      </c>
      <c r="D833" s="57" t="s">
        <v>49</v>
      </c>
      <c r="E833" s="58">
        <v>1</v>
      </c>
      <c r="F833" s="58">
        <v>20852</v>
      </c>
    </row>
    <row r="834" spans="1:6" x14ac:dyDescent="0.2">
      <c r="A834" s="57" t="s">
        <v>63</v>
      </c>
      <c r="B834" s="57" t="s">
        <v>61</v>
      </c>
      <c r="C834" s="58">
        <v>20879</v>
      </c>
      <c r="D834" s="57" t="s">
        <v>49</v>
      </c>
      <c r="E834" s="58">
        <v>1</v>
      </c>
      <c r="F834" s="58">
        <v>20879</v>
      </c>
    </row>
    <row r="835" spans="1:6" x14ac:dyDescent="0.2">
      <c r="A835" s="57" t="s">
        <v>63</v>
      </c>
      <c r="B835" s="57" t="s">
        <v>61</v>
      </c>
      <c r="C835" s="58">
        <v>20899</v>
      </c>
      <c r="D835" s="57" t="s">
        <v>49</v>
      </c>
      <c r="E835" s="58">
        <v>1</v>
      </c>
      <c r="F835" s="58">
        <v>20888</v>
      </c>
    </row>
    <row r="836" spans="1:6" x14ac:dyDescent="0.2">
      <c r="A836" s="57" t="s">
        <v>63</v>
      </c>
      <c r="B836" s="57" t="s">
        <v>61</v>
      </c>
      <c r="C836" s="58">
        <v>20919</v>
      </c>
      <c r="D836" s="57" t="s">
        <v>49</v>
      </c>
      <c r="E836" s="58">
        <v>1</v>
      </c>
      <c r="F836" s="58">
        <v>20910</v>
      </c>
    </row>
    <row r="837" spans="1:6" x14ac:dyDescent="0.2">
      <c r="A837" s="57" t="s">
        <v>63</v>
      </c>
      <c r="B837" s="57" t="s">
        <v>61</v>
      </c>
      <c r="C837" s="58">
        <v>20939</v>
      </c>
      <c r="D837" s="57" t="s">
        <v>49</v>
      </c>
      <c r="E837" s="58">
        <v>1</v>
      </c>
      <c r="F837" s="58">
        <v>20923</v>
      </c>
    </row>
    <row r="838" spans="1:6" x14ac:dyDescent="0.2">
      <c r="A838" s="57" t="s">
        <v>63</v>
      </c>
      <c r="B838" s="57" t="s">
        <v>61</v>
      </c>
      <c r="C838" s="58">
        <v>21019</v>
      </c>
      <c r="D838" s="57" t="s">
        <v>49</v>
      </c>
      <c r="E838" s="58">
        <v>2</v>
      </c>
      <c r="F838" s="58">
        <v>42016</v>
      </c>
    </row>
    <row r="839" spans="1:6" x14ac:dyDescent="0.2">
      <c r="A839" s="57" t="s">
        <v>63</v>
      </c>
      <c r="B839" s="57" t="s">
        <v>61</v>
      </c>
      <c r="C839" s="58">
        <v>21059</v>
      </c>
      <c r="D839" s="57" t="s">
        <v>49</v>
      </c>
      <c r="E839" s="58">
        <v>3</v>
      </c>
      <c r="F839" s="58">
        <v>63140</v>
      </c>
    </row>
    <row r="840" spans="1:6" x14ac:dyDescent="0.2">
      <c r="A840" s="57" t="s">
        <v>63</v>
      </c>
      <c r="B840" s="57" t="s">
        <v>61</v>
      </c>
      <c r="C840" s="58">
        <v>21099</v>
      </c>
      <c r="D840" s="57" t="s">
        <v>49</v>
      </c>
      <c r="E840" s="58">
        <v>1</v>
      </c>
      <c r="F840" s="58">
        <v>21098</v>
      </c>
    </row>
    <row r="841" spans="1:6" x14ac:dyDescent="0.2">
      <c r="A841" s="57" t="s">
        <v>63</v>
      </c>
      <c r="B841" s="57" t="s">
        <v>61</v>
      </c>
      <c r="C841" s="58">
        <v>21159</v>
      </c>
      <c r="D841" s="57" t="s">
        <v>49</v>
      </c>
      <c r="E841" s="58">
        <v>1</v>
      </c>
      <c r="F841" s="58">
        <v>21156</v>
      </c>
    </row>
    <row r="842" spans="1:6" x14ac:dyDescent="0.2">
      <c r="A842" s="57" t="s">
        <v>63</v>
      </c>
      <c r="B842" s="57" t="s">
        <v>61</v>
      </c>
      <c r="C842" s="58">
        <v>21179</v>
      </c>
      <c r="D842" s="57" t="s">
        <v>49</v>
      </c>
      <c r="E842" s="58">
        <v>1</v>
      </c>
      <c r="F842" s="58">
        <v>21170</v>
      </c>
    </row>
    <row r="843" spans="1:6" x14ac:dyDescent="0.2">
      <c r="A843" s="57" t="s">
        <v>63</v>
      </c>
      <c r="B843" s="57" t="s">
        <v>61</v>
      </c>
      <c r="C843" s="58">
        <v>21199</v>
      </c>
      <c r="D843" s="57" t="s">
        <v>49</v>
      </c>
      <c r="E843" s="58">
        <v>1</v>
      </c>
      <c r="F843" s="58">
        <v>21183</v>
      </c>
    </row>
    <row r="844" spans="1:6" x14ac:dyDescent="0.2">
      <c r="A844" s="57" t="s">
        <v>63</v>
      </c>
      <c r="B844" s="57" t="s">
        <v>61</v>
      </c>
      <c r="C844" s="58">
        <v>21379</v>
      </c>
      <c r="D844" s="57" t="s">
        <v>49</v>
      </c>
      <c r="E844" s="58">
        <v>1</v>
      </c>
      <c r="F844" s="58">
        <v>21362</v>
      </c>
    </row>
    <row r="845" spans="1:6" x14ac:dyDescent="0.2">
      <c r="A845" s="57" t="s">
        <v>63</v>
      </c>
      <c r="B845" s="57" t="s">
        <v>61</v>
      </c>
      <c r="C845" s="58">
        <v>21399</v>
      </c>
      <c r="D845" s="57" t="s">
        <v>49</v>
      </c>
      <c r="E845" s="58">
        <v>1</v>
      </c>
      <c r="F845" s="58">
        <v>21384</v>
      </c>
    </row>
    <row r="846" spans="1:6" x14ac:dyDescent="0.2">
      <c r="A846" s="57" t="s">
        <v>63</v>
      </c>
      <c r="B846" s="57" t="s">
        <v>61</v>
      </c>
      <c r="C846" s="58">
        <v>21439</v>
      </c>
      <c r="D846" s="57" t="s">
        <v>49</v>
      </c>
      <c r="E846" s="58">
        <v>2</v>
      </c>
      <c r="F846" s="58">
        <v>42871</v>
      </c>
    </row>
    <row r="847" spans="1:6" x14ac:dyDescent="0.2">
      <c r="A847" s="57" t="s">
        <v>63</v>
      </c>
      <c r="B847" s="57" t="s">
        <v>61</v>
      </c>
      <c r="C847" s="58">
        <v>21539</v>
      </c>
      <c r="D847" s="57" t="s">
        <v>49</v>
      </c>
      <c r="E847" s="58">
        <v>1</v>
      </c>
      <c r="F847" s="58">
        <v>21524</v>
      </c>
    </row>
    <row r="848" spans="1:6" x14ac:dyDescent="0.2">
      <c r="A848" s="57" t="s">
        <v>63</v>
      </c>
      <c r="B848" s="57" t="s">
        <v>61</v>
      </c>
      <c r="C848" s="58">
        <v>21639</v>
      </c>
      <c r="D848" s="57" t="s">
        <v>49</v>
      </c>
      <c r="E848" s="58">
        <v>1</v>
      </c>
      <c r="F848" s="58">
        <v>21636</v>
      </c>
    </row>
    <row r="849" spans="1:6" x14ac:dyDescent="0.2">
      <c r="A849" s="57" t="s">
        <v>63</v>
      </c>
      <c r="B849" s="57" t="s">
        <v>61</v>
      </c>
      <c r="C849" s="58">
        <v>21679</v>
      </c>
      <c r="D849" s="57" t="s">
        <v>49</v>
      </c>
      <c r="E849" s="58">
        <v>1</v>
      </c>
      <c r="F849" s="58">
        <v>21675</v>
      </c>
    </row>
    <row r="850" spans="1:6" x14ac:dyDescent="0.2">
      <c r="A850" s="57" t="s">
        <v>63</v>
      </c>
      <c r="B850" s="57" t="s">
        <v>61</v>
      </c>
      <c r="C850" s="58">
        <v>21779</v>
      </c>
      <c r="D850" s="57" t="s">
        <v>49</v>
      </c>
      <c r="E850" s="58">
        <v>1</v>
      </c>
      <c r="F850" s="58">
        <v>21761</v>
      </c>
    </row>
    <row r="851" spans="1:6" x14ac:dyDescent="0.2">
      <c r="A851" s="57" t="s">
        <v>63</v>
      </c>
      <c r="B851" s="57" t="s">
        <v>61</v>
      </c>
      <c r="C851" s="58">
        <v>21819</v>
      </c>
      <c r="D851" s="57" t="s">
        <v>49</v>
      </c>
      <c r="E851" s="58">
        <v>1</v>
      </c>
      <c r="F851" s="58">
        <v>21818</v>
      </c>
    </row>
    <row r="852" spans="1:6" x14ac:dyDescent="0.2">
      <c r="A852" s="57" t="s">
        <v>63</v>
      </c>
      <c r="B852" s="57" t="s">
        <v>61</v>
      </c>
      <c r="C852" s="58">
        <v>21899</v>
      </c>
      <c r="D852" s="57" t="s">
        <v>49</v>
      </c>
      <c r="E852" s="58">
        <v>2</v>
      </c>
      <c r="F852" s="58">
        <v>43770</v>
      </c>
    </row>
    <row r="853" spans="1:6" x14ac:dyDescent="0.2">
      <c r="A853" s="57" t="s">
        <v>63</v>
      </c>
      <c r="B853" s="57" t="s">
        <v>61</v>
      </c>
      <c r="C853" s="58">
        <v>21939</v>
      </c>
      <c r="D853" s="57" t="s">
        <v>49</v>
      </c>
      <c r="E853" s="58">
        <v>1</v>
      </c>
      <c r="F853" s="58">
        <v>21930</v>
      </c>
    </row>
    <row r="854" spans="1:6" x14ac:dyDescent="0.2">
      <c r="A854" s="57" t="s">
        <v>63</v>
      </c>
      <c r="B854" s="57" t="s">
        <v>61</v>
      </c>
      <c r="C854" s="58">
        <v>21999</v>
      </c>
      <c r="D854" s="57" t="s">
        <v>49</v>
      </c>
      <c r="E854" s="58">
        <v>1</v>
      </c>
      <c r="F854" s="58">
        <v>21986</v>
      </c>
    </row>
    <row r="855" spans="1:6" x14ac:dyDescent="0.2">
      <c r="A855" s="57" t="s">
        <v>63</v>
      </c>
      <c r="B855" s="57" t="s">
        <v>61</v>
      </c>
      <c r="C855" s="58">
        <v>22439</v>
      </c>
      <c r="D855" s="57" t="s">
        <v>49</v>
      </c>
      <c r="E855" s="58">
        <v>1</v>
      </c>
      <c r="F855" s="58">
        <v>22426</v>
      </c>
    </row>
    <row r="856" spans="1:6" x14ac:dyDescent="0.2">
      <c r="A856" s="57" t="s">
        <v>63</v>
      </c>
      <c r="B856" s="57" t="s">
        <v>61</v>
      </c>
      <c r="C856" s="58">
        <v>22539</v>
      </c>
      <c r="D856" s="57" t="s">
        <v>49</v>
      </c>
      <c r="E856" s="58">
        <v>1</v>
      </c>
      <c r="F856" s="58">
        <v>22525</v>
      </c>
    </row>
    <row r="857" spans="1:6" x14ac:dyDescent="0.2">
      <c r="A857" s="57" t="s">
        <v>63</v>
      </c>
      <c r="B857" s="57" t="s">
        <v>61</v>
      </c>
      <c r="C857" s="58">
        <v>22639</v>
      </c>
      <c r="D857" s="57" t="s">
        <v>49</v>
      </c>
      <c r="E857" s="58">
        <v>1</v>
      </c>
      <c r="F857" s="58">
        <v>22628</v>
      </c>
    </row>
    <row r="858" spans="1:6" x14ac:dyDescent="0.2">
      <c r="A858" s="57" t="s">
        <v>63</v>
      </c>
      <c r="B858" s="57" t="s">
        <v>61</v>
      </c>
      <c r="C858" s="58">
        <v>22699</v>
      </c>
      <c r="D858" s="57" t="s">
        <v>49</v>
      </c>
      <c r="E858" s="58">
        <v>1</v>
      </c>
      <c r="F858" s="58">
        <v>22696</v>
      </c>
    </row>
    <row r="859" spans="1:6" x14ac:dyDescent="0.2">
      <c r="A859" s="57" t="s">
        <v>63</v>
      </c>
      <c r="B859" s="57" t="s">
        <v>61</v>
      </c>
      <c r="C859" s="58">
        <v>22999</v>
      </c>
      <c r="D859" s="57" t="s">
        <v>49</v>
      </c>
      <c r="E859" s="58">
        <v>2</v>
      </c>
      <c r="F859" s="58">
        <v>45972</v>
      </c>
    </row>
    <row r="860" spans="1:6" x14ac:dyDescent="0.2">
      <c r="A860" s="57" t="s">
        <v>63</v>
      </c>
      <c r="B860" s="57" t="s">
        <v>61</v>
      </c>
      <c r="C860" s="58">
        <v>23019</v>
      </c>
      <c r="D860" s="57" t="s">
        <v>49</v>
      </c>
      <c r="E860" s="58">
        <v>1</v>
      </c>
      <c r="F860" s="58">
        <v>23011</v>
      </c>
    </row>
    <row r="861" spans="1:6" x14ac:dyDescent="0.2">
      <c r="A861" s="57" t="s">
        <v>63</v>
      </c>
      <c r="B861" s="57" t="s">
        <v>61</v>
      </c>
      <c r="C861" s="58">
        <v>23199</v>
      </c>
      <c r="D861" s="57" t="s">
        <v>49</v>
      </c>
      <c r="E861" s="58">
        <v>1</v>
      </c>
      <c r="F861" s="58">
        <v>23192</v>
      </c>
    </row>
    <row r="862" spans="1:6" x14ac:dyDescent="0.2">
      <c r="A862" s="57" t="s">
        <v>63</v>
      </c>
      <c r="B862" s="57" t="s">
        <v>61</v>
      </c>
      <c r="C862" s="58">
        <v>23459</v>
      </c>
      <c r="D862" s="57" t="s">
        <v>49</v>
      </c>
      <c r="E862" s="58">
        <v>1</v>
      </c>
      <c r="F862" s="58">
        <v>23450</v>
      </c>
    </row>
    <row r="863" spans="1:6" x14ac:dyDescent="0.2">
      <c r="A863" s="57" t="s">
        <v>63</v>
      </c>
      <c r="B863" s="57" t="s">
        <v>61</v>
      </c>
      <c r="C863" s="58">
        <v>23619</v>
      </c>
      <c r="D863" s="57" t="s">
        <v>49</v>
      </c>
      <c r="E863" s="58">
        <v>2</v>
      </c>
      <c r="F863" s="58">
        <v>47215</v>
      </c>
    </row>
    <row r="864" spans="1:6" x14ac:dyDescent="0.2">
      <c r="A864" s="57" t="s">
        <v>63</v>
      </c>
      <c r="B864" s="57" t="s">
        <v>61</v>
      </c>
      <c r="C864" s="58">
        <v>23759</v>
      </c>
      <c r="D864" s="57" t="s">
        <v>49</v>
      </c>
      <c r="E864" s="58">
        <v>1</v>
      </c>
      <c r="F864" s="58">
        <v>23751</v>
      </c>
    </row>
    <row r="865" spans="1:6" x14ac:dyDescent="0.2">
      <c r="A865" s="57" t="s">
        <v>63</v>
      </c>
      <c r="B865" s="57" t="s">
        <v>61</v>
      </c>
      <c r="C865" s="58">
        <v>23779</v>
      </c>
      <c r="D865" s="57" t="s">
        <v>49</v>
      </c>
      <c r="E865" s="58">
        <v>1</v>
      </c>
      <c r="F865" s="58">
        <v>23761</v>
      </c>
    </row>
    <row r="866" spans="1:6" x14ac:dyDescent="0.2">
      <c r="A866" s="57" t="s">
        <v>63</v>
      </c>
      <c r="B866" s="57" t="s">
        <v>61</v>
      </c>
      <c r="C866" s="58">
        <v>23979</v>
      </c>
      <c r="D866" s="57" t="s">
        <v>49</v>
      </c>
      <c r="E866" s="58">
        <v>1</v>
      </c>
      <c r="F866" s="58">
        <v>23960</v>
      </c>
    </row>
    <row r="867" spans="1:6" x14ac:dyDescent="0.2">
      <c r="A867" s="57" t="s">
        <v>63</v>
      </c>
      <c r="B867" s="57" t="s">
        <v>61</v>
      </c>
      <c r="C867" s="58">
        <v>24019</v>
      </c>
      <c r="D867" s="57" t="s">
        <v>49</v>
      </c>
      <c r="E867" s="58">
        <v>1</v>
      </c>
      <c r="F867" s="58">
        <v>24012</v>
      </c>
    </row>
    <row r="868" spans="1:6" x14ac:dyDescent="0.2">
      <c r="A868" s="57" t="s">
        <v>63</v>
      </c>
      <c r="B868" s="57" t="s">
        <v>61</v>
      </c>
      <c r="C868" s="58">
        <v>24039</v>
      </c>
      <c r="D868" s="57" t="s">
        <v>49</v>
      </c>
      <c r="E868" s="58">
        <v>2</v>
      </c>
      <c r="F868" s="58">
        <v>48056</v>
      </c>
    </row>
    <row r="869" spans="1:6" x14ac:dyDescent="0.2">
      <c r="A869" s="57" t="s">
        <v>63</v>
      </c>
      <c r="B869" s="57" t="s">
        <v>61</v>
      </c>
      <c r="C869" s="58">
        <v>24119</v>
      </c>
      <c r="D869" s="57" t="s">
        <v>49</v>
      </c>
      <c r="E869" s="58">
        <v>1</v>
      </c>
      <c r="F869" s="58">
        <v>24112</v>
      </c>
    </row>
    <row r="870" spans="1:6" x14ac:dyDescent="0.2">
      <c r="A870" s="57" t="s">
        <v>63</v>
      </c>
      <c r="B870" s="57" t="s">
        <v>61</v>
      </c>
      <c r="C870" s="58">
        <v>24279</v>
      </c>
      <c r="D870" s="57" t="s">
        <v>49</v>
      </c>
      <c r="E870" s="58">
        <v>1</v>
      </c>
      <c r="F870" s="58">
        <v>24261</v>
      </c>
    </row>
    <row r="871" spans="1:6" x14ac:dyDescent="0.2">
      <c r="A871" s="57" t="s">
        <v>63</v>
      </c>
      <c r="B871" s="57" t="s">
        <v>61</v>
      </c>
      <c r="C871" s="58">
        <v>24359</v>
      </c>
      <c r="D871" s="57" t="s">
        <v>49</v>
      </c>
      <c r="E871" s="58">
        <v>1</v>
      </c>
      <c r="F871" s="58">
        <v>24340</v>
      </c>
    </row>
    <row r="872" spans="1:6" x14ac:dyDescent="0.2">
      <c r="A872" s="57" t="s">
        <v>63</v>
      </c>
      <c r="B872" s="57" t="s">
        <v>61</v>
      </c>
      <c r="C872" s="58">
        <v>24419</v>
      </c>
      <c r="D872" s="57" t="s">
        <v>49</v>
      </c>
      <c r="E872" s="58">
        <v>1</v>
      </c>
      <c r="F872" s="58">
        <v>24401</v>
      </c>
    </row>
    <row r="873" spans="1:6" x14ac:dyDescent="0.2">
      <c r="A873" s="57" t="s">
        <v>63</v>
      </c>
      <c r="B873" s="57" t="s">
        <v>61</v>
      </c>
      <c r="C873" s="58">
        <v>24439</v>
      </c>
      <c r="D873" s="57" t="s">
        <v>49</v>
      </c>
      <c r="E873" s="58">
        <v>1</v>
      </c>
      <c r="F873" s="58">
        <v>24434</v>
      </c>
    </row>
    <row r="874" spans="1:6" x14ac:dyDescent="0.2">
      <c r="A874" s="57" t="s">
        <v>63</v>
      </c>
      <c r="B874" s="57" t="s">
        <v>61</v>
      </c>
      <c r="C874" s="58">
        <v>24479</v>
      </c>
      <c r="D874" s="57" t="s">
        <v>49</v>
      </c>
      <c r="E874" s="58">
        <v>1</v>
      </c>
      <c r="F874" s="58">
        <v>24460</v>
      </c>
    </row>
    <row r="875" spans="1:6" x14ac:dyDescent="0.2">
      <c r="A875" s="57" t="s">
        <v>63</v>
      </c>
      <c r="B875" s="57" t="s">
        <v>61</v>
      </c>
      <c r="C875" s="58">
        <v>24559</v>
      </c>
      <c r="D875" s="57" t="s">
        <v>49</v>
      </c>
      <c r="E875" s="58">
        <v>1</v>
      </c>
      <c r="F875" s="58">
        <v>24545</v>
      </c>
    </row>
    <row r="876" spans="1:6" x14ac:dyDescent="0.2">
      <c r="A876" s="57" t="s">
        <v>63</v>
      </c>
      <c r="B876" s="57" t="s">
        <v>61</v>
      </c>
      <c r="C876" s="58">
        <v>24599</v>
      </c>
      <c r="D876" s="57" t="s">
        <v>49</v>
      </c>
      <c r="E876" s="58">
        <v>1</v>
      </c>
      <c r="F876" s="58">
        <v>24581</v>
      </c>
    </row>
    <row r="877" spans="1:6" x14ac:dyDescent="0.2">
      <c r="A877" s="57" t="s">
        <v>63</v>
      </c>
      <c r="B877" s="57" t="s">
        <v>61</v>
      </c>
      <c r="C877" s="58">
        <v>24639</v>
      </c>
      <c r="D877" s="57" t="s">
        <v>49</v>
      </c>
      <c r="E877" s="58">
        <v>1</v>
      </c>
      <c r="F877" s="58">
        <v>24632</v>
      </c>
    </row>
    <row r="878" spans="1:6" x14ac:dyDescent="0.2">
      <c r="A878" s="57" t="s">
        <v>63</v>
      </c>
      <c r="B878" s="57" t="s">
        <v>61</v>
      </c>
      <c r="C878" s="58">
        <v>24839</v>
      </c>
      <c r="D878" s="57" t="s">
        <v>49</v>
      </c>
      <c r="E878" s="58">
        <v>1</v>
      </c>
      <c r="F878" s="58">
        <v>24827</v>
      </c>
    </row>
    <row r="879" spans="1:6" x14ac:dyDescent="0.2">
      <c r="A879" s="57" t="s">
        <v>63</v>
      </c>
      <c r="B879" s="57" t="s">
        <v>61</v>
      </c>
      <c r="C879" s="58">
        <v>25019</v>
      </c>
      <c r="D879" s="57" t="s">
        <v>49</v>
      </c>
      <c r="E879" s="58">
        <v>1</v>
      </c>
      <c r="F879" s="58">
        <v>25003</v>
      </c>
    </row>
    <row r="880" spans="1:6" x14ac:dyDescent="0.2">
      <c r="A880" s="57" t="s">
        <v>63</v>
      </c>
      <c r="B880" s="57" t="s">
        <v>61</v>
      </c>
      <c r="C880" s="58">
        <v>25099</v>
      </c>
      <c r="D880" s="57" t="s">
        <v>49</v>
      </c>
      <c r="E880" s="58">
        <v>1</v>
      </c>
      <c r="F880" s="58">
        <v>25097</v>
      </c>
    </row>
    <row r="881" spans="1:6" x14ac:dyDescent="0.2">
      <c r="A881" s="57" t="s">
        <v>63</v>
      </c>
      <c r="B881" s="57" t="s">
        <v>61</v>
      </c>
      <c r="C881" s="58">
        <v>25159</v>
      </c>
      <c r="D881" s="57" t="s">
        <v>49</v>
      </c>
      <c r="E881" s="58">
        <v>1</v>
      </c>
      <c r="F881" s="58">
        <v>25142</v>
      </c>
    </row>
    <row r="882" spans="1:6" x14ac:dyDescent="0.2">
      <c r="A882" s="57" t="s">
        <v>63</v>
      </c>
      <c r="B882" s="57" t="s">
        <v>61</v>
      </c>
      <c r="C882" s="58">
        <v>25239</v>
      </c>
      <c r="D882" s="57" t="s">
        <v>49</v>
      </c>
      <c r="E882" s="58">
        <v>3</v>
      </c>
      <c r="F882" s="58">
        <v>75695</v>
      </c>
    </row>
    <row r="883" spans="1:6" x14ac:dyDescent="0.2">
      <c r="A883" s="57" t="s">
        <v>63</v>
      </c>
      <c r="B883" s="57" t="s">
        <v>61</v>
      </c>
      <c r="C883" s="58">
        <v>25319</v>
      </c>
      <c r="D883" s="57" t="s">
        <v>49</v>
      </c>
      <c r="E883" s="58">
        <v>1</v>
      </c>
      <c r="F883" s="58">
        <v>25319</v>
      </c>
    </row>
    <row r="884" spans="1:6" x14ac:dyDescent="0.2">
      <c r="A884" s="57" t="s">
        <v>63</v>
      </c>
      <c r="B884" s="57" t="s">
        <v>61</v>
      </c>
      <c r="C884" s="58">
        <v>25379</v>
      </c>
      <c r="D884" s="57" t="s">
        <v>49</v>
      </c>
      <c r="E884" s="58">
        <v>1</v>
      </c>
      <c r="F884" s="58">
        <v>25379</v>
      </c>
    </row>
    <row r="885" spans="1:6" x14ac:dyDescent="0.2">
      <c r="A885" s="57" t="s">
        <v>63</v>
      </c>
      <c r="B885" s="57" t="s">
        <v>61</v>
      </c>
      <c r="C885" s="58">
        <v>25679</v>
      </c>
      <c r="D885" s="57" t="s">
        <v>49</v>
      </c>
      <c r="E885" s="58">
        <v>1</v>
      </c>
      <c r="F885" s="58">
        <v>25663</v>
      </c>
    </row>
    <row r="886" spans="1:6" x14ac:dyDescent="0.2">
      <c r="A886" s="57" t="s">
        <v>63</v>
      </c>
      <c r="B886" s="57" t="s">
        <v>61</v>
      </c>
      <c r="C886" s="58">
        <v>25699</v>
      </c>
      <c r="D886" s="57" t="s">
        <v>49</v>
      </c>
      <c r="E886" s="58">
        <v>1</v>
      </c>
      <c r="F886" s="58">
        <v>25689</v>
      </c>
    </row>
    <row r="887" spans="1:6" x14ac:dyDescent="0.2">
      <c r="A887" s="57" t="s">
        <v>63</v>
      </c>
      <c r="B887" s="57" t="s">
        <v>61</v>
      </c>
      <c r="C887" s="58">
        <v>25779</v>
      </c>
      <c r="D887" s="57" t="s">
        <v>49</v>
      </c>
      <c r="E887" s="58">
        <v>1</v>
      </c>
      <c r="F887" s="58">
        <v>25765</v>
      </c>
    </row>
    <row r="888" spans="1:6" x14ac:dyDescent="0.2">
      <c r="A888" s="57" t="s">
        <v>63</v>
      </c>
      <c r="B888" s="57" t="s">
        <v>61</v>
      </c>
      <c r="C888" s="58">
        <v>25939</v>
      </c>
      <c r="D888" s="57" t="s">
        <v>49</v>
      </c>
      <c r="E888" s="58">
        <v>1</v>
      </c>
      <c r="F888" s="58">
        <v>25934</v>
      </c>
    </row>
    <row r="889" spans="1:6" x14ac:dyDescent="0.2">
      <c r="A889" s="57" t="s">
        <v>63</v>
      </c>
      <c r="B889" s="57" t="s">
        <v>61</v>
      </c>
      <c r="C889" s="58">
        <v>25959</v>
      </c>
      <c r="D889" s="57" t="s">
        <v>49</v>
      </c>
      <c r="E889" s="58">
        <v>1</v>
      </c>
      <c r="F889" s="58">
        <v>25944</v>
      </c>
    </row>
    <row r="890" spans="1:6" x14ac:dyDescent="0.2">
      <c r="A890" s="57" t="s">
        <v>63</v>
      </c>
      <c r="B890" s="57" t="s">
        <v>61</v>
      </c>
      <c r="C890" s="58">
        <v>25979</v>
      </c>
      <c r="D890" s="57" t="s">
        <v>49</v>
      </c>
      <c r="E890" s="58">
        <v>1</v>
      </c>
      <c r="F890" s="58">
        <v>25977</v>
      </c>
    </row>
    <row r="891" spans="1:6" x14ac:dyDescent="0.2">
      <c r="A891" s="57" t="s">
        <v>63</v>
      </c>
      <c r="B891" s="57" t="s">
        <v>61</v>
      </c>
      <c r="C891" s="58">
        <v>26159</v>
      </c>
      <c r="D891" s="57" t="s">
        <v>49</v>
      </c>
      <c r="E891" s="58">
        <v>1</v>
      </c>
      <c r="F891" s="58">
        <v>26148</v>
      </c>
    </row>
    <row r="892" spans="1:6" x14ac:dyDescent="0.2">
      <c r="A892" s="57" t="s">
        <v>63</v>
      </c>
      <c r="B892" s="57" t="s">
        <v>61</v>
      </c>
      <c r="C892" s="58">
        <v>26299</v>
      </c>
      <c r="D892" s="57" t="s">
        <v>49</v>
      </c>
      <c r="E892" s="58">
        <v>2</v>
      </c>
      <c r="F892" s="58">
        <v>52583</v>
      </c>
    </row>
    <row r="893" spans="1:6" x14ac:dyDescent="0.2">
      <c r="A893" s="57" t="s">
        <v>63</v>
      </c>
      <c r="B893" s="57" t="s">
        <v>61</v>
      </c>
      <c r="C893" s="58">
        <v>26459</v>
      </c>
      <c r="D893" s="57" t="s">
        <v>49</v>
      </c>
      <c r="E893" s="58">
        <v>1</v>
      </c>
      <c r="F893" s="58">
        <v>26441</v>
      </c>
    </row>
    <row r="894" spans="1:6" x14ac:dyDescent="0.2">
      <c r="A894" s="57" t="s">
        <v>63</v>
      </c>
      <c r="B894" s="57" t="s">
        <v>61</v>
      </c>
      <c r="C894" s="58">
        <v>26579</v>
      </c>
      <c r="D894" s="57" t="s">
        <v>49</v>
      </c>
      <c r="E894" s="58">
        <v>1</v>
      </c>
      <c r="F894" s="58">
        <v>26564</v>
      </c>
    </row>
    <row r="895" spans="1:6" x14ac:dyDescent="0.2">
      <c r="A895" s="57" t="s">
        <v>63</v>
      </c>
      <c r="B895" s="57" t="s">
        <v>61</v>
      </c>
      <c r="C895" s="58">
        <v>26679</v>
      </c>
      <c r="D895" s="57" t="s">
        <v>49</v>
      </c>
      <c r="E895" s="58">
        <v>1</v>
      </c>
      <c r="F895" s="58">
        <v>26666</v>
      </c>
    </row>
    <row r="896" spans="1:6" x14ac:dyDescent="0.2">
      <c r="A896" s="57" t="s">
        <v>63</v>
      </c>
      <c r="B896" s="57" t="s">
        <v>61</v>
      </c>
      <c r="C896" s="58">
        <v>26759</v>
      </c>
      <c r="D896" s="57" t="s">
        <v>49</v>
      </c>
      <c r="E896" s="58">
        <v>1</v>
      </c>
      <c r="F896" s="58">
        <v>26751</v>
      </c>
    </row>
    <row r="897" spans="1:6" x14ac:dyDescent="0.2">
      <c r="A897" s="57" t="s">
        <v>63</v>
      </c>
      <c r="B897" s="57" t="s">
        <v>61</v>
      </c>
      <c r="C897" s="58">
        <v>26899</v>
      </c>
      <c r="D897" s="57" t="s">
        <v>49</v>
      </c>
      <c r="E897" s="58">
        <v>2</v>
      </c>
      <c r="F897" s="58">
        <v>53784</v>
      </c>
    </row>
    <row r="898" spans="1:6" x14ac:dyDescent="0.2">
      <c r="A898" s="57" t="s">
        <v>63</v>
      </c>
      <c r="B898" s="57" t="s">
        <v>61</v>
      </c>
      <c r="C898" s="58">
        <v>26999</v>
      </c>
      <c r="D898" s="57" t="s">
        <v>49</v>
      </c>
      <c r="E898" s="58">
        <v>1</v>
      </c>
      <c r="F898" s="58">
        <v>26984</v>
      </c>
    </row>
    <row r="899" spans="1:6" x14ac:dyDescent="0.2">
      <c r="A899" s="57" t="s">
        <v>63</v>
      </c>
      <c r="B899" s="57" t="s">
        <v>61</v>
      </c>
      <c r="C899" s="58">
        <v>27019</v>
      </c>
      <c r="D899" s="57" t="s">
        <v>49</v>
      </c>
      <c r="E899" s="58">
        <v>1</v>
      </c>
      <c r="F899" s="58">
        <v>27009</v>
      </c>
    </row>
    <row r="900" spans="1:6" x14ac:dyDescent="0.2">
      <c r="A900" s="57" t="s">
        <v>63</v>
      </c>
      <c r="B900" s="57" t="s">
        <v>61</v>
      </c>
      <c r="C900" s="58">
        <v>27039</v>
      </c>
      <c r="D900" s="57" t="s">
        <v>49</v>
      </c>
      <c r="E900" s="58">
        <v>1</v>
      </c>
      <c r="F900" s="58">
        <v>27027</v>
      </c>
    </row>
    <row r="901" spans="1:6" x14ac:dyDescent="0.2">
      <c r="A901" s="57" t="s">
        <v>63</v>
      </c>
      <c r="B901" s="57" t="s">
        <v>61</v>
      </c>
      <c r="C901" s="58">
        <v>27279</v>
      </c>
      <c r="D901" s="57" t="s">
        <v>49</v>
      </c>
      <c r="E901" s="58">
        <v>1</v>
      </c>
      <c r="F901" s="58">
        <v>27260</v>
      </c>
    </row>
    <row r="902" spans="1:6" x14ac:dyDescent="0.2">
      <c r="A902" s="57" t="s">
        <v>63</v>
      </c>
      <c r="B902" s="57" t="s">
        <v>61</v>
      </c>
      <c r="C902" s="58">
        <v>27359</v>
      </c>
      <c r="D902" s="57" t="s">
        <v>49</v>
      </c>
      <c r="E902" s="58">
        <v>1</v>
      </c>
      <c r="F902" s="58">
        <v>27343</v>
      </c>
    </row>
    <row r="903" spans="1:6" x14ac:dyDescent="0.2">
      <c r="A903" s="57" t="s">
        <v>63</v>
      </c>
      <c r="B903" s="57" t="s">
        <v>61</v>
      </c>
      <c r="C903" s="58">
        <v>27699</v>
      </c>
      <c r="D903" s="57" t="s">
        <v>49</v>
      </c>
      <c r="E903" s="58">
        <v>1</v>
      </c>
      <c r="F903" s="58">
        <v>27698</v>
      </c>
    </row>
    <row r="904" spans="1:6" x14ac:dyDescent="0.2">
      <c r="A904" s="57" t="s">
        <v>63</v>
      </c>
      <c r="B904" s="57" t="s">
        <v>61</v>
      </c>
      <c r="C904" s="58">
        <v>27819</v>
      </c>
      <c r="D904" s="57" t="s">
        <v>49</v>
      </c>
      <c r="E904" s="58">
        <v>1</v>
      </c>
      <c r="F904" s="58">
        <v>27819</v>
      </c>
    </row>
    <row r="905" spans="1:6" x14ac:dyDescent="0.2">
      <c r="A905" s="57" t="s">
        <v>63</v>
      </c>
      <c r="B905" s="57" t="s">
        <v>61</v>
      </c>
      <c r="C905" s="58">
        <v>28539</v>
      </c>
      <c r="D905" s="57" t="s">
        <v>49</v>
      </c>
      <c r="E905" s="58">
        <v>1</v>
      </c>
      <c r="F905" s="58">
        <v>28527</v>
      </c>
    </row>
    <row r="906" spans="1:6" x14ac:dyDescent="0.2">
      <c r="A906" s="57" t="s">
        <v>63</v>
      </c>
      <c r="B906" s="57" t="s">
        <v>61</v>
      </c>
      <c r="C906" s="58">
        <v>28579</v>
      </c>
      <c r="D906" s="57" t="s">
        <v>49</v>
      </c>
      <c r="E906" s="58">
        <v>1</v>
      </c>
      <c r="F906" s="58">
        <v>28576</v>
      </c>
    </row>
    <row r="907" spans="1:6" x14ac:dyDescent="0.2">
      <c r="A907" s="57" t="s">
        <v>63</v>
      </c>
      <c r="B907" s="57" t="s">
        <v>61</v>
      </c>
      <c r="C907" s="58">
        <v>28639</v>
      </c>
      <c r="D907" s="57" t="s">
        <v>49</v>
      </c>
      <c r="E907" s="58">
        <v>1</v>
      </c>
      <c r="F907" s="58">
        <v>28626</v>
      </c>
    </row>
    <row r="908" spans="1:6" x14ac:dyDescent="0.2">
      <c r="A908" s="57" t="s">
        <v>63</v>
      </c>
      <c r="B908" s="57" t="s">
        <v>61</v>
      </c>
      <c r="C908" s="58">
        <v>28659</v>
      </c>
      <c r="D908" s="57" t="s">
        <v>49</v>
      </c>
      <c r="E908" s="58">
        <v>1</v>
      </c>
      <c r="F908" s="58">
        <v>28654</v>
      </c>
    </row>
    <row r="909" spans="1:6" x14ac:dyDescent="0.2">
      <c r="A909" s="57" t="s">
        <v>63</v>
      </c>
      <c r="B909" s="57" t="s">
        <v>61</v>
      </c>
      <c r="C909" s="58">
        <v>28699</v>
      </c>
      <c r="D909" s="57" t="s">
        <v>49</v>
      </c>
      <c r="E909" s="58">
        <v>1</v>
      </c>
      <c r="F909" s="58">
        <v>28688</v>
      </c>
    </row>
    <row r="910" spans="1:6" x14ac:dyDescent="0.2">
      <c r="A910" s="57" t="s">
        <v>63</v>
      </c>
      <c r="B910" s="57" t="s">
        <v>61</v>
      </c>
      <c r="C910" s="58">
        <v>28859</v>
      </c>
      <c r="D910" s="57" t="s">
        <v>49</v>
      </c>
      <c r="E910" s="58">
        <v>1</v>
      </c>
      <c r="F910" s="58">
        <v>28858</v>
      </c>
    </row>
    <row r="911" spans="1:6" x14ac:dyDescent="0.2">
      <c r="A911" s="57" t="s">
        <v>63</v>
      </c>
      <c r="B911" s="57" t="s">
        <v>61</v>
      </c>
      <c r="C911" s="58">
        <v>29059</v>
      </c>
      <c r="D911" s="57" t="s">
        <v>49</v>
      </c>
      <c r="E911" s="58">
        <v>1</v>
      </c>
      <c r="F911" s="58">
        <v>29057</v>
      </c>
    </row>
    <row r="912" spans="1:6" x14ac:dyDescent="0.2">
      <c r="A912" s="57" t="s">
        <v>63</v>
      </c>
      <c r="B912" s="57" t="s">
        <v>61</v>
      </c>
      <c r="C912" s="58">
        <v>29299</v>
      </c>
      <c r="D912" s="57" t="s">
        <v>49</v>
      </c>
      <c r="E912" s="58">
        <v>1</v>
      </c>
      <c r="F912" s="58">
        <v>29285</v>
      </c>
    </row>
    <row r="913" spans="1:6" x14ac:dyDescent="0.2">
      <c r="A913" s="57" t="s">
        <v>63</v>
      </c>
      <c r="B913" s="57" t="s">
        <v>61</v>
      </c>
      <c r="C913" s="58">
        <v>29719</v>
      </c>
      <c r="D913" s="57" t="s">
        <v>49</v>
      </c>
      <c r="E913" s="58">
        <v>1</v>
      </c>
      <c r="F913" s="58">
        <v>29709</v>
      </c>
    </row>
    <row r="914" spans="1:6" x14ac:dyDescent="0.2">
      <c r="A914" s="57" t="s">
        <v>63</v>
      </c>
      <c r="B914" s="57" t="s">
        <v>61</v>
      </c>
      <c r="C914" s="58">
        <v>31059</v>
      </c>
      <c r="D914" s="57" t="s">
        <v>49</v>
      </c>
      <c r="E914" s="58">
        <v>1</v>
      </c>
      <c r="F914" s="58">
        <v>31054</v>
      </c>
    </row>
    <row r="915" spans="1:6" x14ac:dyDescent="0.2">
      <c r="A915" s="57" t="s">
        <v>63</v>
      </c>
      <c r="B915" s="57" t="s">
        <v>61</v>
      </c>
      <c r="C915" s="58">
        <v>31259</v>
      </c>
      <c r="D915" s="57" t="s">
        <v>49</v>
      </c>
      <c r="E915" s="58">
        <v>1</v>
      </c>
      <c r="F915" s="58">
        <v>31243</v>
      </c>
    </row>
    <row r="916" spans="1:6" x14ac:dyDescent="0.2">
      <c r="A916" s="57" t="s">
        <v>63</v>
      </c>
      <c r="B916" s="57" t="s">
        <v>61</v>
      </c>
      <c r="C916" s="58">
        <v>31719</v>
      </c>
      <c r="D916" s="57" t="s">
        <v>49</v>
      </c>
      <c r="E916" s="58">
        <v>1</v>
      </c>
      <c r="F916" s="58">
        <v>31719</v>
      </c>
    </row>
    <row r="917" spans="1:6" x14ac:dyDescent="0.2">
      <c r="A917" s="57" t="s">
        <v>63</v>
      </c>
      <c r="B917" s="57" t="s">
        <v>61</v>
      </c>
      <c r="C917" s="58">
        <v>32019</v>
      </c>
      <c r="D917" s="57" t="s">
        <v>49</v>
      </c>
      <c r="E917" s="58">
        <v>1</v>
      </c>
      <c r="F917" s="58">
        <v>32001</v>
      </c>
    </row>
    <row r="918" spans="1:6" x14ac:dyDescent="0.2">
      <c r="A918" s="57" t="s">
        <v>63</v>
      </c>
      <c r="B918" s="57" t="s">
        <v>61</v>
      </c>
      <c r="C918" s="58">
        <v>32039</v>
      </c>
      <c r="D918" s="57" t="s">
        <v>49</v>
      </c>
      <c r="E918" s="58">
        <v>1</v>
      </c>
      <c r="F918" s="58">
        <v>32034</v>
      </c>
    </row>
    <row r="919" spans="1:6" x14ac:dyDescent="0.2">
      <c r="A919" s="57" t="s">
        <v>63</v>
      </c>
      <c r="B919" s="57" t="s">
        <v>61</v>
      </c>
      <c r="C919" s="58">
        <v>32079</v>
      </c>
      <c r="D919" s="57" t="s">
        <v>49</v>
      </c>
      <c r="E919" s="58">
        <v>1</v>
      </c>
      <c r="F919" s="58">
        <v>32072</v>
      </c>
    </row>
    <row r="920" spans="1:6" x14ac:dyDescent="0.2">
      <c r="A920" s="57" t="s">
        <v>63</v>
      </c>
      <c r="B920" s="57" t="s">
        <v>61</v>
      </c>
      <c r="C920" s="58">
        <v>32519</v>
      </c>
      <c r="D920" s="57" t="s">
        <v>49</v>
      </c>
      <c r="E920" s="58">
        <v>1</v>
      </c>
      <c r="F920" s="58">
        <v>32512</v>
      </c>
    </row>
    <row r="921" spans="1:6" x14ac:dyDescent="0.2">
      <c r="A921" s="57" t="s">
        <v>63</v>
      </c>
      <c r="B921" s="57" t="s">
        <v>61</v>
      </c>
      <c r="C921" s="58">
        <v>33299</v>
      </c>
      <c r="D921" s="57" t="s">
        <v>49</v>
      </c>
      <c r="E921" s="58">
        <v>1</v>
      </c>
      <c r="F921" s="58">
        <v>33293</v>
      </c>
    </row>
    <row r="922" spans="1:6" x14ac:dyDescent="0.2">
      <c r="A922" s="57" t="s">
        <v>63</v>
      </c>
      <c r="B922" s="57" t="s">
        <v>61</v>
      </c>
      <c r="C922" s="58">
        <v>33499</v>
      </c>
      <c r="D922" s="57" t="s">
        <v>49</v>
      </c>
      <c r="E922" s="58">
        <v>1</v>
      </c>
      <c r="F922" s="58">
        <v>33497</v>
      </c>
    </row>
    <row r="923" spans="1:6" x14ac:dyDescent="0.2">
      <c r="A923" s="57" t="s">
        <v>63</v>
      </c>
      <c r="B923" s="57" t="s">
        <v>61</v>
      </c>
      <c r="C923" s="58">
        <v>33899</v>
      </c>
      <c r="D923" s="57" t="s">
        <v>49</v>
      </c>
      <c r="E923" s="58">
        <v>1</v>
      </c>
      <c r="F923" s="58">
        <v>33894</v>
      </c>
    </row>
    <row r="924" spans="1:6" x14ac:dyDescent="0.2">
      <c r="A924" s="57" t="s">
        <v>63</v>
      </c>
      <c r="B924" s="57" t="s">
        <v>61</v>
      </c>
      <c r="C924" s="58">
        <v>35159</v>
      </c>
      <c r="D924" s="57" t="s">
        <v>49</v>
      </c>
      <c r="E924" s="58">
        <v>1</v>
      </c>
      <c r="F924" s="58">
        <v>35140</v>
      </c>
    </row>
    <row r="925" spans="1:6" x14ac:dyDescent="0.2">
      <c r="A925" s="57" t="s">
        <v>63</v>
      </c>
      <c r="B925" s="57" t="s">
        <v>61</v>
      </c>
      <c r="C925" s="58">
        <v>38079</v>
      </c>
      <c r="D925" s="57" t="s">
        <v>49</v>
      </c>
      <c r="E925" s="58">
        <v>1</v>
      </c>
      <c r="F925" s="58">
        <v>38079</v>
      </c>
    </row>
    <row r="926" spans="1:6" x14ac:dyDescent="0.2">
      <c r="A926" s="57" t="s">
        <v>63</v>
      </c>
      <c r="B926" s="57" t="s">
        <v>61</v>
      </c>
      <c r="C926" s="58">
        <v>38159</v>
      </c>
      <c r="D926" s="57" t="s">
        <v>49</v>
      </c>
      <c r="E926" s="58">
        <v>1</v>
      </c>
      <c r="F926" s="58">
        <v>38142</v>
      </c>
    </row>
    <row r="927" spans="1:6" x14ac:dyDescent="0.2">
      <c r="A927" s="57" t="s">
        <v>63</v>
      </c>
      <c r="B927" s="57" t="s">
        <v>61</v>
      </c>
      <c r="C927" s="58">
        <v>38679</v>
      </c>
      <c r="D927" s="57" t="s">
        <v>49</v>
      </c>
      <c r="E927" s="58">
        <v>1</v>
      </c>
      <c r="F927" s="58">
        <v>38667</v>
      </c>
    </row>
    <row r="928" spans="1:6" x14ac:dyDescent="0.2">
      <c r="A928" s="57" t="s">
        <v>63</v>
      </c>
      <c r="B928" s="57" t="s">
        <v>61</v>
      </c>
      <c r="C928" s="58">
        <v>38719</v>
      </c>
      <c r="D928" s="57" t="s">
        <v>49</v>
      </c>
      <c r="E928" s="58">
        <v>1</v>
      </c>
      <c r="F928" s="58">
        <v>38706</v>
      </c>
    </row>
    <row r="929" spans="1:6" x14ac:dyDescent="0.2">
      <c r="A929" s="57" t="s">
        <v>63</v>
      </c>
      <c r="B929" s="57" t="s">
        <v>61</v>
      </c>
      <c r="C929" s="58">
        <v>38939</v>
      </c>
      <c r="D929" s="57" t="s">
        <v>49</v>
      </c>
      <c r="E929" s="58">
        <v>1</v>
      </c>
      <c r="F929" s="58">
        <v>38922</v>
      </c>
    </row>
    <row r="930" spans="1:6" x14ac:dyDescent="0.2">
      <c r="A930" s="57" t="s">
        <v>63</v>
      </c>
      <c r="B930" s="57" t="s">
        <v>61</v>
      </c>
      <c r="C930" s="58">
        <v>38999</v>
      </c>
      <c r="D930" s="57" t="s">
        <v>49</v>
      </c>
      <c r="E930" s="58">
        <v>1</v>
      </c>
      <c r="F930" s="58">
        <v>38985</v>
      </c>
    </row>
    <row r="931" spans="1:6" x14ac:dyDescent="0.2">
      <c r="A931" s="57" t="s">
        <v>63</v>
      </c>
      <c r="B931" s="57" t="s">
        <v>61</v>
      </c>
      <c r="C931" s="58">
        <v>39119</v>
      </c>
      <c r="D931" s="57" t="s">
        <v>49</v>
      </c>
      <c r="E931" s="58">
        <v>1</v>
      </c>
      <c r="F931" s="58">
        <v>39100</v>
      </c>
    </row>
    <row r="932" spans="1:6" x14ac:dyDescent="0.2">
      <c r="A932" s="57" t="s">
        <v>63</v>
      </c>
      <c r="B932" s="57" t="s">
        <v>61</v>
      </c>
      <c r="C932" s="58">
        <v>41079</v>
      </c>
      <c r="D932" s="57" t="s">
        <v>49</v>
      </c>
      <c r="E932" s="58">
        <v>1</v>
      </c>
      <c r="F932" s="58">
        <v>41070</v>
      </c>
    </row>
    <row r="933" spans="1:6" x14ac:dyDescent="0.2">
      <c r="A933" s="57" t="s">
        <v>63</v>
      </c>
      <c r="B933" s="57" t="s">
        <v>61</v>
      </c>
      <c r="C933" s="58">
        <v>41139</v>
      </c>
      <c r="D933" s="57" t="s">
        <v>49</v>
      </c>
      <c r="E933" s="58">
        <v>1</v>
      </c>
      <c r="F933" s="58">
        <v>41120</v>
      </c>
    </row>
    <row r="934" spans="1:6" x14ac:dyDescent="0.2">
      <c r="A934" s="57" t="s">
        <v>63</v>
      </c>
      <c r="B934" s="57" t="s">
        <v>61</v>
      </c>
      <c r="C934" s="58">
        <v>41839</v>
      </c>
      <c r="D934" s="57" t="s">
        <v>49</v>
      </c>
      <c r="E934" s="58">
        <v>1</v>
      </c>
      <c r="F934" s="58">
        <v>41833</v>
      </c>
    </row>
    <row r="935" spans="1:6" x14ac:dyDescent="0.2">
      <c r="A935" s="57" t="s">
        <v>63</v>
      </c>
      <c r="B935" s="57" t="s">
        <v>61</v>
      </c>
      <c r="C935" s="58">
        <v>42279</v>
      </c>
      <c r="D935" s="57" t="s">
        <v>49</v>
      </c>
      <c r="E935" s="58">
        <v>1</v>
      </c>
      <c r="F935" s="58">
        <v>42270</v>
      </c>
    </row>
    <row r="936" spans="1:6" x14ac:dyDescent="0.2">
      <c r="A936" s="57" t="s">
        <v>63</v>
      </c>
      <c r="B936" s="57" t="s">
        <v>61</v>
      </c>
      <c r="C936" s="58">
        <v>42299</v>
      </c>
      <c r="D936" s="57" t="s">
        <v>49</v>
      </c>
      <c r="E936" s="58">
        <v>1</v>
      </c>
      <c r="F936" s="58">
        <v>42289</v>
      </c>
    </row>
    <row r="937" spans="1:6" x14ac:dyDescent="0.2">
      <c r="A937" s="57" t="s">
        <v>63</v>
      </c>
      <c r="B937" s="57" t="s">
        <v>61</v>
      </c>
      <c r="C937" s="58">
        <v>42359</v>
      </c>
      <c r="D937" s="57" t="s">
        <v>49</v>
      </c>
      <c r="E937" s="58">
        <v>1</v>
      </c>
      <c r="F937" s="58">
        <v>42341</v>
      </c>
    </row>
    <row r="938" spans="1:6" x14ac:dyDescent="0.2">
      <c r="A938" s="57" t="s">
        <v>63</v>
      </c>
      <c r="B938" s="57" t="s">
        <v>61</v>
      </c>
      <c r="C938" s="58">
        <v>43179</v>
      </c>
      <c r="D938" s="57" t="s">
        <v>49</v>
      </c>
      <c r="E938" s="58">
        <v>1</v>
      </c>
      <c r="F938" s="58">
        <v>43177</v>
      </c>
    </row>
    <row r="939" spans="1:6" x14ac:dyDescent="0.2">
      <c r="A939" s="57" t="s">
        <v>63</v>
      </c>
      <c r="B939" s="57" t="s">
        <v>61</v>
      </c>
      <c r="C939" s="58">
        <v>43339</v>
      </c>
      <c r="D939" s="57" t="s">
        <v>49</v>
      </c>
      <c r="E939" s="58">
        <v>1</v>
      </c>
      <c r="F939" s="58">
        <v>43334</v>
      </c>
    </row>
    <row r="940" spans="1:6" x14ac:dyDescent="0.2">
      <c r="A940" s="57" t="s">
        <v>63</v>
      </c>
      <c r="B940" s="57" t="s">
        <v>61</v>
      </c>
      <c r="C940" s="58">
        <v>43399</v>
      </c>
      <c r="D940" s="57" t="s">
        <v>49</v>
      </c>
      <c r="E940" s="58">
        <v>1</v>
      </c>
      <c r="F940" s="58">
        <v>43386</v>
      </c>
    </row>
    <row r="941" spans="1:6" x14ac:dyDescent="0.2">
      <c r="A941" s="57" t="s">
        <v>63</v>
      </c>
      <c r="B941" s="57" t="s">
        <v>61</v>
      </c>
      <c r="C941" s="58">
        <v>51999</v>
      </c>
      <c r="D941" s="57" t="s">
        <v>49</v>
      </c>
      <c r="E941" s="58">
        <v>1</v>
      </c>
      <c r="F941" s="58">
        <v>51984</v>
      </c>
    </row>
    <row r="942" spans="1:6" x14ac:dyDescent="0.2">
      <c r="A942" s="57" t="s">
        <v>63</v>
      </c>
      <c r="B942" s="57" t="s">
        <v>61</v>
      </c>
      <c r="C942" s="58">
        <v>52019</v>
      </c>
      <c r="D942" s="57" t="s">
        <v>49</v>
      </c>
      <c r="E942" s="58">
        <v>1</v>
      </c>
      <c r="F942" s="58">
        <v>52003</v>
      </c>
    </row>
    <row r="943" spans="1:6" x14ac:dyDescent="0.2">
      <c r="A943" s="57" t="s">
        <v>63</v>
      </c>
      <c r="B943" s="57" t="s">
        <v>61</v>
      </c>
      <c r="C943" s="58">
        <v>56999</v>
      </c>
      <c r="D943" s="57" t="s">
        <v>49</v>
      </c>
      <c r="E943" s="58">
        <v>1</v>
      </c>
      <c r="F943" s="58">
        <v>56987</v>
      </c>
    </row>
    <row r="944" spans="1:6" x14ac:dyDescent="0.2">
      <c r="A944" s="57" t="s">
        <v>63</v>
      </c>
      <c r="B944" s="57" t="s">
        <v>61</v>
      </c>
      <c r="C944" s="58">
        <v>60979</v>
      </c>
      <c r="D944" s="57" t="s">
        <v>49</v>
      </c>
      <c r="E944" s="58">
        <v>1</v>
      </c>
      <c r="F944" s="58">
        <v>60961</v>
      </c>
    </row>
    <row r="945" spans="1:6" x14ac:dyDescent="0.2">
      <c r="A945" s="57" t="s">
        <v>63</v>
      </c>
      <c r="B945" s="57" t="s">
        <v>61</v>
      </c>
      <c r="C945" s="58">
        <v>65679</v>
      </c>
      <c r="D945" s="57" t="s">
        <v>49</v>
      </c>
      <c r="E945" s="58">
        <v>1</v>
      </c>
      <c r="F945" s="58">
        <v>65661</v>
      </c>
    </row>
    <row r="946" spans="1:6" x14ac:dyDescent="0.2">
      <c r="A946" s="57" t="s">
        <v>63</v>
      </c>
      <c r="B946" s="57" t="s">
        <v>61</v>
      </c>
      <c r="C946" s="58">
        <v>73319</v>
      </c>
      <c r="D946" s="57" t="s">
        <v>49</v>
      </c>
      <c r="E946" s="58">
        <v>1</v>
      </c>
      <c r="F946" s="58">
        <v>73303</v>
      </c>
    </row>
    <row r="947" spans="1:6" x14ac:dyDescent="0.2">
      <c r="A947" s="57" t="s">
        <v>63</v>
      </c>
      <c r="B947" s="57" t="s">
        <v>61</v>
      </c>
      <c r="C947" s="58">
        <v>133619</v>
      </c>
      <c r="D947" s="57" t="s">
        <v>49</v>
      </c>
      <c r="E947" s="58">
        <v>1</v>
      </c>
      <c r="F947" s="58">
        <v>133614</v>
      </c>
    </row>
    <row r="948" spans="1:6" x14ac:dyDescent="0.2">
      <c r="A948" s="57" t="s">
        <v>63</v>
      </c>
      <c r="B948" s="57" t="s">
        <v>61</v>
      </c>
      <c r="C948" s="58">
        <v>195459</v>
      </c>
      <c r="D948" s="57" t="s">
        <v>49</v>
      </c>
      <c r="E948" s="58">
        <v>1</v>
      </c>
      <c r="F948" s="58">
        <v>195445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EF83-8629-4FF5-A92B-927959BF94CD}">
  <dimension ref="A1:AH713"/>
  <sheetViews>
    <sheetView workbookViewId="0">
      <selection activeCell="C456" sqref="C456"/>
    </sheetView>
  </sheetViews>
  <sheetFormatPr defaultColWidth="9.140625" defaultRowHeight="12.75" x14ac:dyDescent="0.2"/>
  <cols>
    <col min="1" max="1" width="9.5703125" style="57" bestFit="1" customWidth="1"/>
    <col min="2" max="2" width="16.28515625" style="57" bestFit="1" customWidth="1"/>
    <col min="3" max="3" width="24.42578125" style="57" bestFit="1" customWidth="1"/>
    <col min="4" max="4" width="19.140625" style="57" bestFit="1" customWidth="1"/>
    <col min="5" max="5" width="8.7109375" style="57" bestFit="1" customWidth="1"/>
    <col min="6" max="6" width="11" style="57" bestFit="1" customWidth="1"/>
    <col min="7" max="7" width="12.140625" style="57" bestFit="1" customWidth="1"/>
    <col min="8" max="9" width="9.140625" style="57"/>
    <col min="10" max="10" width="9.5703125" style="57" bestFit="1" customWidth="1"/>
    <col min="11" max="11" width="16.28515625" style="57" bestFit="1" customWidth="1"/>
    <col min="12" max="12" width="24.42578125" style="57" bestFit="1" customWidth="1"/>
    <col min="13" max="13" width="19.140625" style="57" bestFit="1" customWidth="1"/>
    <col min="14" max="14" width="10.28515625" style="57" bestFit="1" customWidth="1"/>
    <col min="15" max="15" width="11" style="57" bestFit="1" customWidth="1"/>
    <col min="16" max="16" width="12.140625" style="57" bestFit="1" customWidth="1"/>
    <col min="17" max="18" width="9.140625" style="57"/>
    <col min="19" max="19" width="9.5703125" style="57" bestFit="1" customWidth="1"/>
    <col min="20" max="20" width="16.140625" style="57" bestFit="1" customWidth="1"/>
    <col min="21" max="21" width="15.85546875" style="57" customWidth="1"/>
    <col min="22" max="22" width="11.5703125" style="57" bestFit="1" customWidth="1"/>
    <col min="23" max="23" width="8.7109375" style="57" bestFit="1" customWidth="1"/>
    <col min="24" max="24" width="11" style="57" bestFit="1" customWidth="1"/>
    <col min="25" max="25" width="12.140625" style="57" bestFit="1" customWidth="1"/>
    <col min="26" max="27" width="9.28515625" style="57" customWidth="1"/>
    <col min="28" max="28" width="9.5703125" style="57" bestFit="1" customWidth="1"/>
    <col min="29" max="29" width="16.140625" style="57" bestFit="1" customWidth="1"/>
    <col min="30" max="30" width="15" style="57" bestFit="1" customWidth="1"/>
    <col min="31" max="31" width="19.140625" style="57" bestFit="1" customWidth="1"/>
    <col min="32" max="32" width="10.28515625" style="57" bestFit="1" customWidth="1"/>
    <col min="33" max="33" width="11" style="57" bestFit="1" customWidth="1"/>
    <col min="34" max="34" width="12.140625" style="57" bestFit="1" customWidth="1"/>
    <col min="35" max="16384" width="9.140625" style="57"/>
  </cols>
  <sheetData>
    <row r="1" spans="1:34" s="55" customFormat="1" ht="38.25" x14ac:dyDescent="0.2">
      <c r="A1" s="55" t="s">
        <v>50</v>
      </c>
      <c r="F1" s="75" t="s">
        <v>78</v>
      </c>
      <c r="G1" s="76">
        <f>SUM(G4:G287)/SUM(F4:F287)</f>
        <v>299.88803247823017</v>
      </c>
      <c r="J1" s="55" t="s">
        <v>51</v>
      </c>
      <c r="O1" s="75" t="s">
        <v>78</v>
      </c>
      <c r="P1" s="76">
        <f>SUM(P4:P205)/SUM(O4:O205)</f>
        <v>65.240075853350191</v>
      </c>
      <c r="S1" s="55" t="s">
        <v>52</v>
      </c>
      <c r="X1" s="75" t="s">
        <v>78</v>
      </c>
      <c r="Y1" s="76">
        <f>SUM(Y4:Y712)/SUM(X4:X712)</f>
        <v>2610.5540158371041</v>
      </c>
      <c r="AB1" s="55" t="s">
        <v>53</v>
      </c>
      <c r="AG1" s="75" t="s">
        <v>78</v>
      </c>
      <c r="AH1" s="76">
        <f>SUM(AH4:AH461)/SUM(AG4:AG461)</f>
        <v>818.69483662767243</v>
      </c>
    </row>
    <row r="3" spans="1:34" s="56" customFormat="1" ht="25.5" x14ac:dyDescent="0.2">
      <c r="A3" s="56" t="s">
        <v>54</v>
      </c>
      <c r="B3" s="56" t="s">
        <v>55</v>
      </c>
      <c r="C3" s="56" t="s">
        <v>56</v>
      </c>
      <c r="D3" s="56" t="s">
        <v>0</v>
      </c>
      <c r="E3" s="56" t="s">
        <v>57</v>
      </c>
      <c r="F3" s="56" t="s">
        <v>58</v>
      </c>
      <c r="G3" s="56" t="s">
        <v>59</v>
      </c>
      <c r="J3" s="56" t="s">
        <v>54</v>
      </c>
      <c r="K3" s="56" t="s">
        <v>55</v>
      </c>
      <c r="L3" s="56" t="s">
        <v>56</v>
      </c>
      <c r="M3" s="56" t="s">
        <v>0</v>
      </c>
      <c r="N3" s="56" t="s">
        <v>57</v>
      </c>
      <c r="O3" s="56" t="s">
        <v>58</v>
      </c>
      <c r="P3" s="56" t="s">
        <v>59</v>
      </c>
      <c r="S3" s="56" t="s">
        <v>54</v>
      </c>
      <c r="T3" s="56" t="s">
        <v>55</v>
      </c>
      <c r="U3" s="56" t="s">
        <v>56</v>
      </c>
      <c r="V3" s="56" t="s">
        <v>0</v>
      </c>
      <c r="W3" s="56" t="s">
        <v>57</v>
      </c>
      <c r="X3" s="56" t="s">
        <v>58</v>
      </c>
      <c r="Y3" s="56" t="s">
        <v>59</v>
      </c>
      <c r="AB3" s="56" t="s">
        <v>54</v>
      </c>
      <c r="AC3" s="56" t="s">
        <v>55</v>
      </c>
      <c r="AD3" s="56" t="s">
        <v>56</v>
      </c>
      <c r="AE3" s="56" t="s">
        <v>0</v>
      </c>
      <c r="AF3" s="56" t="s">
        <v>57</v>
      </c>
      <c r="AG3" s="56" t="s">
        <v>58</v>
      </c>
      <c r="AH3" s="56" t="s">
        <v>59</v>
      </c>
    </row>
    <row r="4" spans="1:34" x14ac:dyDescent="0.2">
      <c r="A4" s="57" t="s">
        <v>60</v>
      </c>
      <c r="B4" s="57" t="s">
        <v>17</v>
      </c>
      <c r="C4" s="57" t="s">
        <v>61</v>
      </c>
      <c r="D4" s="58">
        <v>0</v>
      </c>
      <c r="E4" s="57" t="s">
        <v>49</v>
      </c>
      <c r="F4" s="58">
        <v>1966</v>
      </c>
      <c r="G4" s="58">
        <v>0</v>
      </c>
      <c r="J4" s="57" t="s">
        <v>60</v>
      </c>
      <c r="K4" s="57" t="s">
        <v>17</v>
      </c>
      <c r="L4" s="57" t="s">
        <v>61</v>
      </c>
      <c r="M4" s="58">
        <v>0</v>
      </c>
      <c r="N4" s="57" t="s">
        <v>62</v>
      </c>
      <c r="O4" s="58">
        <v>16062</v>
      </c>
      <c r="P4" s="58">
        <v>0</v>
      </c>
      <c r="S4" s="57" t="s">
        <v>60</v>
      </c>
      <c r="T4" s="57" t="s">
        <v>18</v>
      </c>
      <c r="U4" s="57" t="s">
        <v>61</v>
      </c>
      <c r="V4" s="58">
        <v>0</v>
      </c>
      <c r="W4" s="57" t="s">
        <v>49</v>
      </c>
      <c r="X4" s="58">
        <v>147</v>
      </c>
      <c r="Y4" s="58">
        <v>0</v>
      </c>
      <c r="AB4" s="57" t="s">
        <v>60</v>
      </c>
      <c r="AC4" s="57" t="s">
        <v>18</v>
      </c>
      <c r="AD4" s="57" t="s">
        <v>61</v>
      </c>
      <c r="AE4" s="58">
        <v>0</v>
      </c>
      <c r="AF4" s="57" t="s">
        <v>62</v>
      </c>
      <c r="AG4" s="58">
        <v>639</v>
      </c>
      <c r="AH4" s="58">
        <v>0</v>
      </c>
    </row>
    <row r="5" spans="1:34" x14ac:dyDescent="0.2">
      <c r="A5" s="57" t="s">
        <v>60</v>
      </c>
      <c r="B5" s="57" t="s">
        <v>17</v>
      </c>
      <c r="C5" s="57" t="s">
        <v>61</v>
      </c>
      <c r="D5" s="58">
        <v>2</v>
      </c>
      <c r="E5" s="57" t="s">
        <v>49</v>
      </c>
      <c r="F5" s="58">
        <v>496</v>
      </c>
      <c r="G5" s="58">
        <v>677</v>
      </c>
      <c r="J5" s="57" t="s">
        <v>60</v>
      </c>
      <c r="K5" s="57" t="s">
        <v>17</v>
      </c>
      <c r="L5" s="57" t="s">
        <v>61</v>
      </c>
      <c r="M5" s="58">
        <v>2</v>
      </c>
      <c r="N5" s="57" t="s">
        <v>62</v>
      </c>
      <c r="O5" s="58">
        <v>3401</v>
      </c>
      <c r="P5" s="58">
        <v>4695</v>
      </c>
      <c r="S5" s="57" t="s">
        <v>60</v>
      </c>
      <c r="T5" s="57" t="s">
        <v>18</v>
      </c>
      <c r="U5" s="57" t="s">
        <v>61</v>
      </c>
      <c r="V5" s="58">
        <v>2</v>
      </c>
      <c r="W5" s="57" t="s">
        <v>49</v>
      </c>
      <c r="X5" s="58">
        <v>13</v>
      </c>
      <c r="Y5" s="58">
        <v>17</v>
      </c>
      <c r="AB5" s="57" t="s">
        <v>60</v>
      </c>
      <c r="AC5" s="57" t="s">
        <v>18</v>
      </c>
      <c r="AD5" s="57" t="s">
        <v>61</v>
      </c>
      <c r="AE5" s="58">
        <v>2</v>
      </c>
      <c r="AF5" s="57" t="s">
        <v>62</v>
      </c>
      <c r="AG5" s="58">
        <v>180</v>
      </c>
      <c r="AH5" s="58">
        <v>256</v>
      </c>
    </row>
    <row r="6" spans="1:34" x14ac:dyDescent="0.2">
      <c r="A6" s="57" t="s">
        <v>60</v>
      </c>
      <c r="B6" s="57" t="s">
        <v>17</v>
      </c>
      <c r="C6" s="57" t="s">
        <v>61</v>
      </c>
      <c r="D6" s="58">
        <v>4</v>
      </c>
      <c r="E6" s="57" t="s">
        <v>49</v>
      </c>
      <c r="F6" s="58">
        <v>295</v>
      </c>
      <c r="G6" s="58">
        <v>1039</v>
      </c>
      <c r="J6" s="57" t="s">
        <v>60</v>
      </c>
      <c r="K6" s="57" t="s">
        <v>17</v>
      </c>
      <c r="L6" s="57" t="s">
        <v>61</v>
      </c>
      <c r="M6" s="58">
        <v>4</v>
      </c>
      <c r="N6" s="57" t="s">
        <v>62</v>
      </c>
      <c r="O6" s="58">
        <v>3072</v>
      </c>
      <c r="P6" s="58">
        <v>10797</v>
      </c>
      <c r="S6" s="57" t="s">
        <v>60</v>
      </c>
      <c r="T6" s="57" t="s">
        <v>18</v>
      </c>
      <c r="U6" s="57" t="s">
        <v>61</v>
      </c>
      <c r="V6" s="58">
        <v>4</v>
      </c>
      <c r="W6" s="57" t="s">
        <v>49</v>
      </c>
      <c r="X6" s="58">
        <v>1</v>
      </c>
      <c r="Y6" s="58">
        <v>3</v>
      </c>
      <c r="AB6" s="57" t="s">
        <v>60</v>
      </c>
      <c r="AC6" s="57" t="s">
        <v>18</v>
      </c>
      <c r="AD6" s="57" t="s">
        <v>61</v>
      </c>
      <c r="AE6" s="58">
        <v>4</v>
      </c>
      <c r="AF6" s="57" t="s">
        <v>62</v>
      </c>
      <c r="AG6" s="58">
        <v>115</v>
      </c>
      <c r="AH6" s="58">
        <v>393</v>
      </c>
    </row>
    <row r="7" spans="1:34" x14ac:dyDescent="0.2">
      <c r="A7" s="57" t="s">
        <v>60</v>
      </c>
      <c r="B7" s="57" t="s">
        <v>17</v>
      </c>
      <c r="C7" s="57" t="s">
        <v>61</v>
      </c>
      <c r="D7" s="58">
        <v>6</v>
      </c>
      <c r="E7" s="57" t="s">
        <v>49</v>
      </c>
      <c r="F7" s="58">
        <v>264</v>
      </c>
      <c r="G7" s="58">
        <v>1440</v>
      </c>
      <c r="J7" s="57" t="s">
        <v>60</v>
      </c>
      <c r="K7" s="57" t="s">
        <v>17</v>
      </c>
      <c r="L7" s="57" t="s">
        <v>61</v>
      </c>
      <c r="M7" s="58">
        <v>6</v>
      </c>
      <c r="N7" s="57" t="s">
        <v>62</v>
      </c>
      <c r="O7" s="58">
        <v>3475</v>
      </c>
      <c r="P7" s="58">
        <v>19102</v>
      </c>
      <c r="S7" s="57" t="s">
        <v>60</v>
      </c>
      <c r="T7" s="57" t="s">
        <v>18</v>
      </c>
      <c r="U7" s="57" t="s">
        <v>61</v>
      </c>
      <c r="V7" s="58">
        <v>6</v>
      </c>
      <c r="W7" s="57" t="s">
        <v>49</v>
      </c>
      <c r="X7" s="58">
        <v>2</v>
      </c>
      <c r="Y7" s="58">
        <v>10</v>
      </c>
      <c r="AB7" s="57" t="s">
        <v>60</v>
      </c>
      <c r="AC7" s="57" t="s">
        <v>18</v>
      </c>
      <c r="AD7" s="57" t="s">
        <v>61</v>
      </c>
      <c r="AE7" s="58">
        <v>6</v>
      </c>
      <c r="AF7" s="57" t="s">
        <v>62</v>
      </c>
      <c r="AG7" s="58">
        <v>108</v>
      </c>
      <c r="AH7" s="58">
        <v>582</v>
      </c>
    </row>
    <row r="8" spans="1:34" x14ac:dyDescent="0.2">
      <c r="A8" s="57" t="s">
        <v>60</v>
      </c>
      <c r="B8" s="57" t="s">
        <v>17</v>
      </c>
      <c r="C8" s="57" t="s">
        <v>61</v>
      </c>
      <c r="D8" s="58">
        <v>8</v>
      </c>
      <c r="E8" s="57" t="s">
        <v>49</v>
      </c>
      <c r="F8" s="58">
        <v>300</v>
      </c>
      <c r="G8" s="58">
        <v>2239</v>
      </c>
      <c r="J8" s="57" t="s">
        <v>60</v>
      </c>
      <c r="K8" s="57" t="s">
        <v>17</v>
      </c>
      <c r="L8" s="57" t="s">
        <v>61</v>
      </c>
      <c r="M8" s="58">
        <v>8</v>
      </c>
      <c r="N8" s="57" t="s">
        <v>62</v>
      </c>
      <c r="O8" s="58">
        <v>3071</v>
      </c>
      <c r="P8" s="58">
        <v>22946</v>
      </c>
      <c r="S8" s="57" t="s">
        <v>60</v>
      </c>
      <c r="T8" s="57" t="s">
        <v>18</v>
      </c>
      <c r="U8" s="57" t="s">
        <v>61</v>
      </c>
      <c r="V8" s="58">
        <v>8</v>
      </c>
      <c r="W8" s="57" t="s">
        <v>49</v>
      </c>
      <c r="X8" s="58">
        <v>3</v>
      </c>
      <c r="Y8" s="58">
        <v>22</v>
      </c>
      <c r="AB8" s="57" t="s">
        <v>60</v>
      </c>
      <c r="AC8" s="57" t="s">
        <v>18</v>
      </c>
      <c r="AD8" s="57" t="s">
        <v>61</v>
      </c>
      <c r="AE8" s="58">
        <v>8</v>
      </c>
      <c r="AF8" s="57" t="s">
        <v>62</v>
      </c>
      <c r="AG8" s="58">
        <v>136</v>
      </c>
      <c r="AH8" s="58">
        <v>1017</v>
      </c>
    </row>
    <row r="9" spans="1:34" x14ac:dyDescent="0.2">
      <c r="A9" s="57" t="s">
        <v>60</v>
      </c>
      <c r="B9" s="57" t="s">
        <v>17</v>
      </c>
      <c r="C9" s="57" t="s">
        <v>61</v>
      </c>
      <c r="D9" s="58">
        <v>10</v>
      </c>
      <c r="E9" s="57" t="s">
        <v>49</v>
      </c>
      <c r="F9" s="58">
        <v>217</v>
      </c>
      <c r="G9" s="58">
        <v>2042</v>
      </c>
      <c r="J9" s="57" t="s">
        <v>60</v>
      </c>
      <c r="K9" s="57" t="s">
        <v>17</v>
      </c>
      <c r="L9" s="57" t="s">
        <v>61</v>
      </c>
      <c r="M9" s="58">
        <v>10</v>
      </c>
      <c r="N9" s="57" t="s">
        <v>62</v>
      </c>
      <c r="O9" s="58">
        <v>2426</v>
      </c>
      <c r="P9" s="58">
        <v>22963</v>
      </c>
      <c r="S9" s="57" t="s">
        <v>60</v>
      </c>
      <c r="T9" s="57" t="s">
        <v>18</v>
      </c>
      <c r="U9" s="57" t="s">
        <v>61</v>
      </c>
      <c r="V9" s="58">
        <v>12</v>
      </c>
      <c r="W9" s="57" t="s">
        <v>49</v>
      </c>
      <c r="X9" s="58">
        <v>5</v>
      </c>
      <c r="Y9" s="58">
        <v>57</v>
      </c>
      <c r="AB9" s="57" t="s">
        <v>60</v>
      </c>
      <c r="AC9" s="57" t="s">
        <v>18</v>
      </c>
      <c r="AD9" s="57" t="s">
        <v>61</v>
      </c>
      <c r="AE9" s="58">
        <v>10</v>
      </c>
      <c r="AF9" s="57" t="s">
        <v>62</v>
      </c>
      <c r="AG9" s="58">
        <v>99</v>
      </c>
      <c r="AH9" s="58">
        <v>940</v>
      </c>
    </row>
    <row r="10" spans="1:34" x14ac:dyDescent="0.2">
      <c r="A10" s="57" t="s">
        <v>60</v>
      </c>
      <c r="B10" s="57" t="s">
        <v>17</v>
      </c>
      <c r="C10" s="57" t="s">
        <v>61</v>
      </c>
      <c r="D10" s="58">
        <v>12</v>
      </c>
      <c r="E10" s="57" t="s">
        <v>49</v>
      </c>
      <c r="F10" s="58">
        <v>197</v>
      </c>
      <c r="G10" s="58">
        <v>2256</v>
      </c>
      <c r="J10" s="57" t="s">
        <v>60</v>
      </c>
      <c r="K10" s="57" t="s">
        <v>17</v>
      </c>
      <c r="L10" s="57" t="s">
        <v>61</v>
      </c>
      <c r="M10" s="58">
        <v>12</v>
      </c>
      <c r="N10" s="57" t="s">
        <v>62</v>
      </c>
      <c r="O10" s="58">
        <v>2034</v>
      </c>
      <c r="P10" s="58">
        <v>23388</v>
      </c>
      <c r="S10" s="57" t="s">
        <v>60</v>
      </c>
      <c r="T10" s="57" t="s">
        <v>18</v>
      </c>
      <c r="U10" s="57" t="s">
        <v>61</v>
      </c>
      <c r="V10" s="58">
        <v>18</v>
      </c>
      <c r="W10" s="57" t="s">
        <v>49</v>
      </c>
      <c r="X10" s="58">
        <v>2</v>
      </c>
      <c r="Y10" s="58">
        <v>35</v>
      </c>
      <c r="AB10" s="57" t="s">
        <v>60</v>
      </c>
      <c r="AC10" s="57" t="s">
        <v>18</v>
      </c>
      <c r="AD10" s="57" t="s">
        <v>61</v>
      </c>
      <c r="AE10" s="58">
        <v>12</v>
      </c>
      <c r="AF10" s="57" t="s">
        <v>62</v>
      </c>
      <c r="AG10" s="58">
        <v>105</v>
      </c>
      <c r="AH10" s="58">
        <v>1203</v>
      </c>
    </row>
    <row r="11" spans="1:34" x14ac:dyDescent="0.2">
      <c r="A11" s="57" t="s">
        <v>60</v>
      </c>
      <c r="B11" s="57" t="s">
        <v>17</v>
      </c>
      <c r="C11" s="57" t="s">
        <v>61</v>
      </c>
      <c r="D11" s="58">
        <v>14</v>
      </c>
      <c r="E11" s="57" t="s">
        <v>49</v>
      </c>
      <c r="F11" s="58">
        <v>165</v>
      </c>
      <c r="G11" s="58">
        <v>2227</v>
      </c>
      <c r="J11" s="57" t="s">
        <v>60</v>
      </c>
      <c r="K11" s="57" t="s">
        <v>17</v>
      </c>
      <c r="L11" s="57" t="s">
        <v>61</v>
      </c>
      <c r="M11" s="58">
        <v>14</v>
      </c>
      <c r="N11" s="57" t="s">
        <v>62</v>
      </c>
      <c r="O11" s="58">
        <v>1793</v>
      </c>
      <c r="P11" s="58">
        <v>24188</v>
      </c>
      <c r="S11" s="57" t="s">
        <v>60</v>
      </c>
      <c r="T11" s="57" t="s">
        <v>18</v>
      </c>
      <c r="U11" s="57" t="s">
        <v>61</v>
      </c>
      <c r="V11" s="58">
        <v>20</v>
      </c>
      <c r="W11" s="57" t="s">
        <v>49</v>
      </c>
      <c r="X11" s="58">
        <v>1</v>
      </c>
      <c r="Y11" s="58">
        <v>20</v>
      </c>
      <c r="AB11" s="57" t="s">
        <v>60</v>
      </c>
      <c r="AC11" s="57" t="s">
        <v>18</v>
      </c>
      <c r="AD11" s="57" t="s">
        <v>61</v>
      </c>
      <c r="AE11" s="58">
        <v>14</v>
      </c>
      <c r="AF11" s="57" t="s">
        <v>62</v>
      </c>
      <c r="AG11" s="58">
        <v>65</v>
      </c>
      <c r="AH11" s="58">
        <v>888</v>
      </c>
    </row>
    <row r="12" spans="1:34" x14ac:dyDescent="0.2">
      <c r="A12" s="57" t="s">
        <v>60</v>
      </c>
      <c r="B12" s="57" t="s">
        <v>17</v>
      </c>
      <c r="C12" s="57" t="s">
        <v>61</v>
      </c>
      <c r="D12" s="58">
        <v>16</v>
      </c>
      <c r="E12" s="57" t="s">
        <v>49</v>
      </c>
      <c r="F12" s="58">
        <v>165</v>
      </c>
      <c r="G12" s="58">
        <v>2548</v>
      </c>
      <c r="J12" s="57" t="s">
        <v>60</v>
      </c>
      <c r="K12" s="57" t="s">
        <v>17</v>
      </c>
      <c r="L12" s="57" t="s">
        <v>61</v>
      </c>
      <c r="M12" s="58">
        <v>16</v>
      </c>
      <c r="N12" s="57" t="s">
        <v>62</v>
      </c>
      <c r="O12" s="58">
        <v>1418</v>
      </c>
      <c r="P12" s="58">
        <v>21966</v>
      </c>
      <c r="S12" s="57" t="s">
        <v>60</v>
      </c>
      <c r="T12" s="57" t="s">
        <v>18</v>
      </c>
      <c r="U12" s="57" t="s">
        <v>61</v>
      </c>
      <c r="V12" s="58">
        <v>22</v>
      </c>
      <c r="W12" s="57" t="s">
        <v>49</v>
      </c>
      <c r="X12" s="58">
        <v>1</v>
      </c>
      <c r="Y12" s="58">
        <v>22</v>
      </c>
      <c r="AB12" s="57" t="s">
        <v>60</v>
      </c>
      <c r="AC12" s="57" t="s">
        <v>18</v>
      </c>
      <c r="AD12" s="57" t="s">
        <v>61</v>
      </c>
      <c r="AE12" s="58">
        <v>16</v>
      </c>
      <c r="AF12" s="57" t="s">
        <v>62</v>
      </c>
      <c r="AG12" s="58">
        <v>65</v>
      </c>
      <c r="AH12" s="58">
        <v>1012</v>
      </c>
    </row>
    <row r="13" spans="1:34" x14ac:dyDescent="0.2">
      <c r="A13" s="57" t="s">
        <v>60</v>
      </c>
      <c r="B13" s="57" t="s">
        <v>17</v>
      </c>
      <c r="C13" s="57" t="s">
        <v>61</v>
      </c>
      <c r="D13" s="58">
        <v>18</v>
      </c>
      <c r="E13" s="57" t="s">
        <v>49</v>
      </c>
      <c r="F13" s="58">
        <v>138</v>
      </c>
      <c r="G13" s="58">
        <v>2413</v>
      </c>
      <c r="J13" s="57" t="s">
        <v>60</v>
      </c>
      <c r="K13" s="57" t="s">
        <v>17</v>
      </c>
      <c r="L13" s="57" t="s">
        <v>61</v>
      </c>
      <c r="M13" s="58">
        <v>18</v>
      </c>
      <c r="N13" s="57" t="s">
        <v>62</v>
      </c>
      <c r="O13" s="58">
        <v>1401</v>
      </c>
      <c r="P13" s="58">
        <v>24479</v>
      </c>
      <c r="S13" s="57" t="s">
        <v>60</v>
      </c>
      <c r="T13" s="57" t="s">
        <v>18</v>
      </c>
      <c r="U13" s="57" t="s">
        <v>61</v>
      </c>
      <c r="V13" s="58">
        <v>24</v>
      </c>
      <c r="W13" s="57" t="s">
        <v>49</v>
      </c>
      <c r="X13" s="58">
        <v>2</v>
      </c>
      <c r="Y13" s="58">
        <v>48</v>
      </c>
      <c r="AB13" s="57" t="s">
        <v>60</v>
      </c>
      <c r="AC13" s="57" t="s">
        <v>18</v>
      </c>
      <c r="AD13" s="57" t="s">
        <v>61</v>
      </c>
      <c r="AE13" s="58">
        <v>18</v>
      </c>
      <c r="AF13" s="57" t="s">
        <v>62</v>
      </c>
      <c r="AG13" s="58">
        <v>66</v>
      </c>
      <c r="AH13" s="58">
        <v>1151</v>
      </c>
    </row>
    <row r="14" spans="1:34" x14ac:dyDescent="0.2">
      <c r="A14" s="57" t="s">
        <v>60</v>
      </c>
      <c r="B14" s="57" t="s">
        <v>17</v>
      </c>
      <c r="C14" s="57" t="s">
        <v>61</v>
      </c>
      <c r="D14" s="58">
        <v>20</v>
      </c>
      <c r="E14" s="57" t="s">
        <v>49</v>
      </c>
      <c r="F14" s="58">
        <v>174</v>
      </c>
      <c r="G14" s="58">
        <v>3390</v>
      </c>
      <c r="J14" s="57" t="s">
        <v>60</v>
      </c>
      <c r="K14" s="57" t="s">
        <v>17</v>
      </c>
      <c r="L14" s="57" t="s">
        <v>61</v>
      </c>
      <c r="M14" s="58">
        <v>20</v>
      </c>
      <c r="N14" s="57" t="s">
        <v>62</v>
      </c>
      <c r="O14" s="58">
        <v>1249</v>
      </c>
      <c r="P14" s="58">
        <v>24353</v>
      </c>
      <c r="S14" s="57" t="s">
        <v>60</v>
      </c>
      <c r="T14" s="57" t="s">
        <v>18</v>
      </c>
      <c r="U14" s="57" t="s">
        <v>61</v>
      </c>
      <c r="V14" s="58">
        <v>26</v>
      </c>
      <c r="W14" s="57" t="s">
        <v>49</v>
      </c>
      <c r="X14" s="58">
        <v>1</v>
      </c>
      <c r="Y14" s="58">
        <v>25</v>
      </c>
      <c r="AB14" s="57" t="s">
        <v>60</v>
      </c>
      <c r="AC14" s="57" t="s">
        <v>18</v>
      </c>
      <c r="AD14" s="57" t="s">
        <v>61</v>
      </c>
      <c r="AE14" s="58">
        <v>20</v>
      </c>
      <c r="AF14" s="57" t="s">
        <v>62</v>
      </c>
      <c r="AG14" s="58">
        <v>59</v>
      </c>
      <c r="AH14" s="58">
        <v>1149</v>
      </c>
    </row>
    <row r="15" spans="1:34" x14ac:dyDescent="0.2">
      <c r="A15" s="57" t="s">
        <v>60</v>
      </c>
      <c r="B15" s="57" t="s">
        <v>17</v>
      </c>
      <c r="C15" s="57" t="s">
        <v>61</v>
      </c>
      <c r="D15" s="58">
        <v>22</v>
      </c>
      <c r="E15" s="57" t="s">
        <v>49</v>
      </c>
      <c r="F15" s="58">
        <v>171</v>
      </c>
      <c r="G15" s="58">
        <v>3681</v>
      </c>
      <c r="J15" s="57" t="s">
        <v>60</v>
      </c>
      <c r="K15" s="57" t="s">
        <v>17</v>
      </c>
      <c r="L15" s="57" t="s">
        <v>61</v>
      </c>
      <c r="M15" s="58">
        <v>22</v>
      </c>
      <c r="N15" s="57" t="s">
        <v>62</v>
      </c>
      <c r="O15" s="58">
        <v>1114</v>
      </c>
      <c r="P15" s="58">
        <v>23958</v>
      </c>
      <c r="S15" s="57" t="s">
        <v>60</v>
      </c>
      <c r="T15" s="57" t="s">
        <v>18</v>
      </c>
      <c r="U15" s="57" t="s">
        <v>61</v>
      </c>
      <c r="V15" s="58">
        <v>28</v>
      </c>
      <c r="W15" s="57" t="s">
        <v>49</v>
      </c>
      <c r="X15" s="58">
        <v>3</v>
      </c>
      <c r="Y15" s="58">
        <v>83</v>
      </c>
      <c r="AB15" s="57" t="s">
        <v>60</v>
      </c>
      <c r="AC15" s="57" t="s">
        <v>18</v>
      </c>
      <c r="AD15" s="57" t="s">
        <v>61</v>
      </c>
      <c r="AE15" s="58">
        <v>22</v>
      </c>
      <c r="AF15" s="57" t="s">
        <v>62</v>
      </c>
      <c r="AG15" s="58">
        <v>81</v>
      </c>
      <c r="AH15" s="58">
        <v>1746</v>
      </c>
    </row>
    <row r="16" spans="1:34" x14ac:dyDescent="0.2">
      <c r="A16" s="57" t="s">
        <v>60</v>
      </c>
      <c r="B16" s="57" t="s">
        <v>17</v>
      </c>
      <c r="C16" s="57" t="s">
        <v>61</v>
      </c>
      <c r="D16" s="58">
        <v>24</v>
      </c>
      <c r="E16" s="57" t="s">
        <v>49</v>
      </c>
      <c r="F16" s="58">
        <v>173</v>
      </c>
      <c r="G16" s="58">
        <v>4055</v>
      </c>
      <c r="J16" s="57" t="s">
        <v>60</v>
      </c>
      <c r="K16" s="57" t="s">
        <v>17</v>
      </c>
      <c r="L16" s="57" t="s">
        <v>61</v>
      </c>
      <c r="M16" s="58">
        <v>24</v>
      </c>
      <c r="N16" s="57" t="s">
        <v>62</v>
      </c>
      <c r="O16" s="58">
        <v>988</v>
      </c>
      <c r="P16" s="58">
        <v>23198</v>
      </c>
      <c r="S16" s="57" t="s">
        <v>60</v>
      </c>
      <c r="T16" s="57" t="s">
        <v>18</v>
      </c>
      <c r="U16" s="57" t="s">
        <v>61</v>
      </c>
      <c r="V16" s="58">
        <v>34</v>
      </c>
      <c r="W16" s="57" t="s">
        <v>49</v>
      </c>
      <c r="X16" s="58">
        <v>2</v>
      </c>
      <c r="Y16" s="58">
        <v>67</v>
      </c>
      <c r="AB16" s="57" t="s">
        <v>60</v>
      </c>
      <c r="AC16" s="57" t="s">
        <v>18</v>
      </c>
      <c r="AD16" s="57" t="s">
        <v>61</v>
      </c>
      <c r="AE16" s="58">
        <v>24</v>
      </c>
      <c r="AF16" s="57" t="s">
        <v>62</v>
      </c>
      <c r="AG16" s="58">
        <v>60</v>
      </c>
      <c r="AH16" s="58">
        <v>1404</v>
      </c>
    </row>
    <row r="17" spans="1:34" x14ac:dyDescent="0.2">
      <c r="A17" s="57" t="s">
        <v>60</v>
      </c>
      <c r="B17" s="57" t="s">
        <v>17</v>
      </c>
      <c r="C17" s="57" t="s">
        <v>61</v>
      </c>
      <c r="D17" s="58">
        <v>26</v>
      </c>
      <c r="E17" s="57" t="s">
        <v>49</v>
      </c>
      <c r="F17" s="58">
        <v>145</v>
      </c>
      <c r="G17" s="58">
        <v>3692</v>
      </c>
      <c r="J17" s="57" t="s">
        <v>60</v>
      </c>
      <c r="K17" s="57" t="s">
        <v>17</v>
      </c>
      <c r="L17" s="57" t="s">
        <v>61</v>
      </c>
      <c r="M17" s="58">
        <v>26</v>
      </c>
      <c r="N17" s="57" t="s">
        <v>62</v>
      </c>
      <c r="O17" s="58">
        <v>987</v>
      </c>
      <c r="P17" s="58">
        <v>25165</v>
      </c>
      <c r="S17" s="57" t="s">
        <v>60</v>
      </c>
      <c r="T17" s="57" t="s">
        <v>18</v>
      </c>
      <c r="U17" s="57" t="s">
        <v>61</v>
      </c>
      <c r="V17" s="58">
        <v>38</v>
      </c>
      <c r="W17" s="57" t="s">
        <v>49</v>
      </c>
      <c r="X17" s="58">
        <v>1</v>
      </c>
      <c r="Y17" s="58">
        <v>38</v>
      </c>
      <c r="AB17" s="57" t="s">
        <v>60</v>
      </c>
      <c r="AC17" s="57" t="s">
        <v>18</v>
      </c>
      <c r="AD17" s="57" t="s">
        <v>61</v>
      </c>
      <c r="AE17" s="58">
        <v>26</v>
      </c>
      <c r="AF17" s="57" t="s">
        <v>62</v>
      </c>
      <c r="AG17" s="58">
        <v>60</v>
      </c>
      <c r="AH17" s="58">
        <v>1526</v>
      </c>
    </row>
    <row r="18" spans="1:34" x14ac:dyDescent="0.2">
      <c r="A18" s="57" t="s">
        <v>60</v>
      </c>
      <c r="B18" s="57" t="s">
        <v>17</v>
      </c>
      <c r="C18" s="57" t="s">
        <v>61</v>
      </c>
      <c r="D18" s="58">
        <v>28</v>
      </c>
      <c r="E18" s="57" t="s">
        <v>49</v>
      </c>
      <c r="F18" s="58">
        <v>192</v>
      </c>
      <c r="G18" s="58">
        <v>5278</v>
      </c>
      <c r="J18" s="57" t="s">
        <v>60</v>
      </c>
      <c r="K18" s="57" t="s">
        <v>17</v>
      </c>
      <c r="L18" s="57" t="s">
        <v>61</v>
      </c>
      <c r="M18" s="58">
        <v>28</v>
      </c>
      <c r="N18" s="57" t="s">
        <v>62</v>
      </c>
      <c r="O18" s="58">
        <v>945</v>
      </c>
      <c r="P18" s="58">
        <v>25975</v>
      </c>
      <c r="S18" s="57" t="s">
        <v>60</v>
      </c>
      <c r="T18" s="57" t="s">
        <v>18</v>
      </c>
      <c r="U18" s="57" t="s">
        <v>61</v>
      </c>
      <c r="V18" s="58">
        <v>40</v>
      </c>
      <c r="W18" s="57" t="s">
        <v>49</v>
      </c>
      <c r="X18" s="58">
        <v>4</v>
      </c>
      <c r="Y18" s="58">
        <v>158</v>
      </c>
      <c r="AB18" s="57" t="s">
        <v>60</v>
      </c>
      <c r="AC18" s="57" t="s">
        <v>18</v>
      </c>
      <c r="AD18" s="57" t="s">
        <v>61</v>
      </c>
      <c r="AE18" s="58">
        <v>28</v>
      </c>
      <c r="AF18" s="57" t="s">
        <v>62</v>
      </c>
      <c r="AG18" s="58">
        <v>46</v>
      </c>
      <c r="AH18" s="58">
        <v>1263</v>
      </c>
    </row>
    <row r="19" spans="1:34" x14ac:dyDescent="0.2">
      <c r="A19" s="57" t="s">
        <v>60</v>
      </c>
      <c r="B19" s="57" t="s">
        <v>17</v>
      </c>
      <c r="C19" s="57" t="s">
        <v>61</v>
      </c>
      <c r="D19" s="58">
        <v>30</v>
      </c>
      <c r="E19" s="57" t="s">
        <v>49</v>
      </c>
      <c r="F19" s="58">
        <v>199</v>
      </c>
      <c r="G19" s="58">
        <v>5878</v>
      </c>
      <c r="J19" s="57" t="s">
        <v>60</v>
      </c>
      <c r="K19" s="57" t="s">
        <v>17</v>
      </c>
      <c r="L19" s="57" t="s">
        <v>61</v>
      </c>
      <c r="M19" s="58">
        <v>30</v>
      </c>
      <c r="N19" s="57" t="s">
        <v>62</v>
      </c>
      <c r="O19" s="58">
        <v>818</v>
      </c>
      <c r="P19" s="58">
        <v>24132</v>
      </c>
      <c r="S19" s="57" t="s">
        <v>60</v>
      </c>
      <c r="T19" s="57" t="s">
        <v>18</v>
      </c>
      <c r="U19" s="57" t="s">
        <v>61</v>
      </c>
      <c r="V19" s="58">
        <v>59</v>
      </c>
      <c r="W19" s="57" t="s">
        <v>49</v>
      </c>
      <c r="X19" s="58">
        <v>15</v>
      </c>
      <c r="Y19" s="58">
        <v>718</v>
      </c>
      <c r="AB19" s="57" t="s">
        <v>60</v>
      </c>
      <c r="AC19" s="57" t="s">
        <v>18</v>
      </c>
      <c r="AD19" s="57" t="s">
        <v>61</v>
      </c>
      <c r="AE19" s="58">
        <v>30</v>
      </c>
      <c r="AF19" s="57" t="s">
        <v>62</v>
      </c>
      <c r="AG19" s="58">
        <v>39</v>
      </c>
      <c r="AH19" s="58">
        <v>1144</v>
      </c>
    </row>
    <row r="20" spans="1:34" x14ac:dyDescent="0.2">
      <c r="A20" s="57" t="s">
        <v>60</v>
      </c>
      <c r="B20" s="57" t="s">
        <v>17</v>
      </c>
      <c r="C20" s="57" t="s">
        <v>61</v>
      </c>
      <c r="D20" s="58">
        <v>32</v>
      </c>
      <c r="E20" s="57" t="s">
        <v>49</v>
      </c>
      <c r="F20" s="58">
        <v>178</v>
      </c>
      <c r="G20" s="58">
        <v>5594</v>
      </c>
      <c r="J20" s="57" t="s">
        <v>60</v>
      </c>
      <c r="K20" s="57" t="s">
        <v>17</v>
      </c>
      <c r="L20" s="57" t="s">
        <v>61</v>
      </c>
      <c r="M20" s="58">
        <v>32</v>
      </c>
      <c r="N20" s="57" t="s">
        <v>62</v>
      </c>
      <c r="O20" s="58">
        <v>748</v>
      </c>
      <c r="P20" s="58">
        <v>23553</v>
      </c>
      <c r="S20" s="57" t="s">
        <v>60</v>
      </c>
      <c r="T20" s="57" t="s">
        <v>18</v>
      </c>
      <c r="U20" s="57" t="s">
        <v>61</v>
      </c>
      <c r="V20" s="58">
        <v>79</v>
      </c>
      <c r="W20" s="57" t="s">
        <v>49</v>
      </c>
      <c r="X20" s="58">
        <v>13</v>
      </c>
      <c r="Y20" s="58">
        <v>874</v>
      </c>
      <c r="AB20" s="57" t="s">
        <v>60</v>
      </c>
      <c r="AC20" s="57" t="s">
        <v>18</v>
      </c>
      <c r="AD20" s="57" t="s">
        <v>61</v>
      </c>
      <c r="AE20" s="58">
        <v>32</v>
      </c>
      <c r="AF20" s="57" t="s">
        <v>62</v>
      </c>
      <c r="AG20" s="58">
        <v>31</v>
      </c>
      <c r="AH20" s="58">
        <v>974</v>
      </c>
    </row>
    <row r="21" spans="1:34" x14ac:dyDescent="0.2">
      <c r="A21" s="57" t="s">
        <v>60</v>
      </c>
      <c r="B21" s="57" t="s">
        <v>17</v>
      </c>
      <c r="C21" s="57" t="s">
        <v>61</v>
      </c>
      <c r="D21" s="58">
        <v>34</v>
      </c>
      <c r="E21" s="57" t="s">
        <v>49</v>
      </c>
      <c r="F21" s="58">
        <v>182</v>
      </c>
      <c r="G21" s="58">
        <v>6089</v>
      </c>
      <c r="J21" s="57" t="s">
        <v>60</v>
      </c>
      <c r="K21" s="57" t="s">
        <v>17</v>
      </c>
      <c r="L21" s="57" t="s">
        <v>61</v>
      </c>
      <c r="M21" s="58">
        <v>34</v>
      </c>
      <c r="N21" s="57" t="s">
        <v>62</v>
      </c>
      <c r="O21" s="58">
        <v>767</v>
      </c>
      <c r="P21" s="58">
        <v>25670</v>
      </c>
      <c r="S21" s="57" t="s">
        <v>60</v>
      </c>
      <c r="T21" s="57" t="s">
        <v>18</v>
      </c>
      <c r="U21" s="57" t="s">
        <v>61</v>
      </c>
      <c r="V21" s="58">
        <v>99</v>
      </c>
      <c r="W21" s="57" t="s">
        <v>49</v>
      </c>
      <c r="X21" s="58">
        <v>7</v>
      </c>
      <c r="Y21" s="58">
        <v>654</v>
      </c>
      <c r="AB21" s="57" t="s">
        <v>60</v>
      </c>
      <c r="AC21" s="57" t="s">
        <v>18</v>
      </c>
      <c r="AD21" s="57" t="s">
        <v>61</v>
      </c>
      <c r="AE21" s="58">
        <v>34</v>
      </c>
      <c r="AF21" s="57" t="s">
        <v>62</v>
      </c>
      <c r="AG21" s="58">
        <v>33</v>
      </c>
      <c r="AH21" s="58">
        <v>1106</v>
      </c>
    </row>
    <row r="22" spans="1:34" x14ac:dyDescent="0.2">
      <c r="A22" s="57" t="s">
        <v>60</v>
      </c>
      <c r="B22" s="57" t="s">
        <v>17</v>
      </c>
      <c r="C22" s="57" t="s">
        <v>61</v>
      </c>
      <c r="D22" s="58">
        <v>36</v>
      </c>
      <c r="E22" s="57" t="s">
        <v>49</v>
      </c>
      <c r="F22" s="58">
        <v>186</v>
      </c>
      <c r="G22" s="58">
        <v>6603</v>
      </c>
      <c r="J22" s="57" t="s">
        <v>60</v>
      </c>
      <c r="K22" s="57" t="s">
        <v>17</v>
      </c>
      <c r="L22" s="57" t="s">
        <v>61</v>
      </c>
      <c r="M22" s="58">
        <v>36</v>
      </c>
      <c r="N22" s="57" t="s">
        <v>62</v>
      </c>
      <c r="O22" s="58">
        <v>675</v>
      </c>
      <c r="P22" s="58">
        <v>23941</v>
      </c>
      <c r="S22" s="57" t="s">
        <v>60</v>
      </c>
      <c r="T22" s="57" t="s">
        <v>18</v>
      </c>
      <c r="U22" s="57" t="s">
        <v>61</v>
      </c>
      <c r="V22" s="58">
        <v>119</v>
      </c>
      <c r="W22" s="57" t="s">
        <v>49</v>
      </c>
      <c r="X22" s="58">
        <v>18</v>
      </c>
      <c r="Y22" s="58">
        <v>1997</v>
      </c>
      <c r="AB22" s="57" t="s">
        <v>60</v>
      </c>
      <c r="AC22" s="57" t="s">
        <v>18</v>
      </c>
      <c r="AD22" s="57" t="s">
        <v>61</v>
      </c>
      <c r="AE22" s="58">
        <v>36</v>
      </c>
      <c r="AF22" s="57" t="s">
        <v>62</v>
      </c>
      <c r="AG22" s="58">
        <v>34</v>
      </c>
      <c r="AH22" s="58">
        <v>1201</v>
      </c>
    </row>
    <row r="23" spans="1:34" x14ac:dyDescent="0.2">
      <c r="A23" s="57" t="s">
        <v>60</v>
      </c>
      <c r="B23" s="57" t="s">
        <v>17</v>
      </c>
      <c r="C23" s="57" t="s">
        <v>61</v>
      </c>
      <c r="D23" s="58">
        <v>38</v>
      </c>
      <c r="E23" s="57" t="s">
        <v>49</v>
      </c>
      <c r="F23" s="58">
        <v>207</v>
      </c>
      <c r="G23" s="58">
        <v>7763</v>
      </c>
      <c r="J23" s="57" t="s">
        <v>60</v>
      </c>
      <c r="K23" s="57" t="s">
        <v>17</v>
      </c>
      <c r="L23" s="57" t="s">
        <v>61</v>
      </c>
      <c r="M23" s="58">
        <v>38</v>
      </c>
      <c r="N23" s="57" t="s">
        <v>62</v>
      </c>
      <c r="O23" s="58">
        <v>656</v>
      </c>
      <c r="P23" s="58">
        <v>24588</v>
      </c>
      <c r="S23" s="57" t="s">
        <v>60</v>
      </c>
      <c r="T23" s="57" t="s">
        <v>18</v>
      </c>
      <c r="U23" s="57" t="s">
        <v>61</v>
      </c>
      <c r="V23" s="58">
        <v>139</v>
      </c>
      <c r="W23" s="57" t="s">
        <v>49</v>
      </c>
      <c r="X23" s="58">
        <v>25</v>
      </c>
      <c r="Y23" s="58">
        <v>3252</v>
      </c>
      <c r="AB23" s="57" t="s">
        <v>60</v>
      </c>
      <c r="AC23" s="57" t="s">
        <v>18</v>
      </c>
      <c r="AD23" s="57" t="s">
        <v>61</v>
      </c>
      <c r="AE23" s="58">
        <v>38</v>
      </c>
      <c r="AF23" s="57" t="s">
        <v>62</v>
      </c>
      <c r="AG23" s="58">
        <v>43</v>
      </c>
      <c r="AH23" s="58">
        <v>1613</v>
      </c>
    </row>
    <row r="24" spans="1:34" x14ac:dyDescent="0.2">
      <c r="A24" s="57" t="s">
        <v>60</v>
      </c>
      <c r="B24" s="57" t="s">
        <v>17</v>
      </c>
      <c r="C24" s="57" t="s">
        <v>61</v>
      </c>
      <c r="D24" s="58">
        <v>40</v>
      </c>
      <c r="E24" s="57" t="s">
        <v>49</v>
      </c>
      <c r="F24" s="58">
        <v>203</v>
      </c>
      <c r="G24" s="58">
        <v>8015</v>
      </c>
      <c r="J24" s="57" t="s">
        <v>60</v>
      </c>
      <c r="K24" s="57" t="s">
        <v>17</v>
      </c>
      <c r="L24" s="57" t="s">
        <v>61</v>
      </c>
      <c r="M24" s="58">
        <v>40</v>
      </c>
      <c r="N24" s="57" t="s">
        <v>62</v>
      </c>
      <c r="O24" s="58">
        <v>620</v>
      </c>
      <c r="P24" s="58">
        <v>24505</v>
      </c>
      <c r="S24" s="57" t="s">
        <v>60</v>
      </c>
      <c r="T24" s="57" t="s">
        <v>18</v>
      </c>
      <c r="U24" s="57" t="s">
        <v>61</v>
      </c>
      <c r="V24" s="58">
        <v>159</v>
      </c>
      <c r="W24" s="57" t="s">
        <v>49</v>
      </c>
      <c r="X24" s="58">
        <v>20</v>
      </c>
      <c r="Y24" s="58">
        <v>2956</v>
      </c>
      <c r="AB24" s="57" t="s">
        <v>60</v>
      </c>
      <c r="AC24" s="57" t="s">
        <v>18</v>
      </c>
      <c r="AD24" s="57" t="s">
        <v>61</v>
      </c>
      <c r="AE24" s="58">
        <v>40</v>
      </c>
      <c r="AF24" s="57" t="s">
        <v>62</v>
      </c>
      <c r="AG24" s="58">
        <v>37</v>
      </c>
      <c r="AH24" s="58">
        <v>1462</v>
      </c>
    </row>
    <row r="25" spans="1:34" x14ac:dyDescent="0.2">
      <c r="A25" s="57" t="s">
        <v>60</v>
      </c>
      <c r="B25" s="57" t="s">
        <v>17</v>
      </c>
      <c r="C25" s="57" t="s">
        <v>61</v>
      </c>
      <c r="D25" s="58">
        <v>59</v>
      </c>
      <c r="E25" s="57" t="s">
        <v>49</v>
      </c>
      <c r="F25" s="58">
        <v>2222</v>
      </c>
      <c r="G25" s="58">
        <v>110890</v>
      </c>
      <c r="J25" s="57" t="s">
        <v>60</v>
      </c>
      <c r="K25" s="57" t="s">
        <v>17</v>
      </c>
      <c r="L25" s="57" t="s">
        <v>61</v>
      </c>
      <c r="M25" s="58">
        <v>59</v>
      </c>
      <c r="N25" s="57" t="s">
        <v>62</v>
      </c>
      <c r="O25" s="58">
        <v>4956</v>
      </c>
      <c r="P25" s="58">
        <v>241730</v>
      </c>
      <c r="S25" s="57" t="s">
        <v>60</v>
      </c>
      <c r="T25" s="57" t="s">
        <v>18</v>
      </c>
      <c r="U25" s="57" t="s">
        <v>61</v>
      </c>
      <c r="V25" s="58">
        <v>179</v>
      </c>
      <c r="W25" s="57" t="s">
        <v>49</v>
      </c>
      <c r="X25" s="58">
        <v>23</v>
      </c>
      <c r="Y25" s="58">
        <v>3919</v>
      </c>
      <c r="AB25" s="57" t="s">
        <v>60</v>
      </c>
      <c r="AC25" s="57" t="s">
        <v>18</v>
      </c>
      <c r="AD25" s="57" t="s">
        <v>61</v>
      </c>
      <c r="AE25" s="58">
        <v>59</v>
      </c>
      <c r="AF25" s="57" t="s">
        <v>62</v>
      </c>
      <c r="AG25" s="58">
        <v>317</v>
      </c>
      <c r="AH25" s="58">
        <v>15355</v>
      </c>
    </row>
    <row r="26" spans="1:34" x14ac:dyDescent="0.2">
      <c r="A26" s="57" t="s">
        <v>60</v>
      </c>
      <c r="B26" s="57" t="s">
        <v>17</v>
      </c>
      <c r="C26" s="57" t="s">
        <v>61</v>
      </c>
      <c r="D26" s="58">
        <v>79</v>
      </c>
      <c r="E26" s="57" t="s">
        <v>49</v>
      </c>
      <c r="F26" s="58">
        <v>2532</v>
      </c>
      <c r="G26" s="58">
        <v>176796</v>
      </c>
      <c r="J26" s="57" t="s">
        <v>60</v>
      </c>
      <c r="K26" s="57" t="s">
        <v>17</v>
      </c>
      <c r="L26" s="57" t="s">
        <v>61</v>
      </c>
      <c r="M26" s="58">
        <v>79</v>
      </c>
      <c r="N26" s="57" t="s">
        <v>62</v>
      </c>
      <c r="O26" s="58">
        <v>3716</v>
      </c>
      <c r="P26" s="58">
        <v>256726</v>
      </c>
      <c r="S26" s="57" t="s">
        <v>60</v>
      </c>
      <c r="T26" s="57" t="s">
        <v>18</v>
      </c>
      <c r="U26" s="57" t="s">
        <v>61</v>
      </c>
      <c r="V26" s="58">
        <v>199</v>
      </c>
      <c r="W26" s="57" t="s">
        <v>49</v>
      </c>
      <c r="X26" s="58">
        <v>28</v>
      </c>
      <c r="Y26" s="58">
        <v>5380</v>
      </c>
      <c r="AB26" s="57" t="s">
        <v>60</v>
      </c>
      <c r="AC26" s="57" t="s">
        <v>18</v>
      </c>
      <c r="AD26" s="57" t="s">
        <v>61</v>
      </c>
      <c r="AE26" s="58">
        <v>79</v>
      </c>
      <c r="AF26" s="57" t="s">
        <v>62</v>
      </c>
      <c r="AG26" s="58">
        <v>330</v>
      </c>
      <c r="AH26" s="58">
        <v>22952</v>
      </c>
    </row>
    <row r="27" spans="1:34" x14ac:dyDescent="0.2">
      <c r="A27" s="57" t="s">
        <v>60</v>
      </c>
      <c r="B27" s="57" t="s">
        <v>17</v>
      </c>
      <c r="C27" s="57" t="s">
        <v>61</v>
      </c>
      <c r="D27" s="58">
        <v>99</v>
      </c>
      <c r="E27" s="57" t="s">
        <v>49</v>
      </c>
      <c r="F27" s="58">
        <v>2712</v>
      </c>
      <c r="G27" s="58">
        <v>242797</v>
      </c>
      <c r="J27" s="57" t="s">
        <v>60</v>
      </c>
      <c r="K27" s="57" t="s">
        <v>17</v>
      </c>
      <c r="L27" s="57" t="s">
        <v>61</v>
      </c>
      <c r="M27" s="58">
        <v>99</v>
      </c>
      <c r="N27" s="57" t="s">
        <v>62</v>
      </c>
      <c r="O27" s="58">
        <v>2709</v>
      </c>
      <c r="P27" s="58">
        <v>240302</v>
      </c>
      <c r="S27" s="57" t="s">
        <v>60</v>
      </c>
      <c r="T27" s="57" t="s">
        <v>18</v>
      </c>
      <c r="U27" s="57" t="s">
        <v>61</v>
      </c>
      <c r="V27" s="58">
        <v>219</v>
      </c>
      <c r="W27" s="57" t="s">
        <v>49</v>
      </c>
      <c r="X27" s="58">
        <v>21</v>
      </c>
      <c r="Y27" s="58">
        <v>4340</v>
      </c>
      <c r="AB27" s="57" t="s">
        <v>60</v>
      </c>
      <c r="AC27" s="57" t="s">
        <v>18</v>
      </c>
      <c r="AD27" s="57" t="s">
        <v>61</v>
      </c>
      <c r="AE27" s="58">
        <v>99</v>
      </c>
      <c r="AF27" s="57" t="s">
        <v>62</v>
      </c>
      <c r="AG27" s="58">
        <v>245</v>
      </c>
      <c r="AH27" s="58">
        <v>21853</v>
      </c>
    </row>
    <row r="28" spans="1:34" x14ac:dyDescent="0.2">
      <c r="A28" s="57" t="s">
        <v>60</v>
      </c>
      <c r="B28" s="57" t="s">
        <v>17</v>
      </c>
      <c r="C28" s="57" t="s">
        <v>61</v>
      </c>
      <c r="D28" s="58">
        <v>119</v>
      </c>
      <c r="E28" s="57" t="s">
        <v>49</v>
      </c>
      <c r="F28" s="58">
        <v>2746</v>
      </c>
      <c r="G28" s="58">
        <v>300189</v>
      </c>
      <c r="J28" s="57" t="s">
        <v>60</v>
      </c>
      <c r="K28" s="57" t="s">
        <v>17</v>
      </c>
      <c r="L28" s="57" t="s">
        <v>61</v>
      </c>
      <c r="M28" s="58">
        <v>119</v>
      </c>
      <c r="N28" s="57" t="s">
        <v>62</v>
      </c>
      <c r="O28" s="58">
        <v>1983</v>
      </c>
      <c r="P28" s="58">
        <v>216346</v>
      </c>
      <c r="S28" s="57" t="s">
        <v>60</v>
      </c>
      <c r="T28" s="57" t="s">
        <v>18</v>
      </c>
      <c r="U28" s="57" t="s">
        <v>61</v>
      </c>
      <c r="V28" s="58">
        <v>239</v>
      </c>
      <c r="W28" s="57" t="s">
        <v>49</v>
      </c>
      <c r="X28" s="58">
        <v>27</v>
      </c>
      <c r="Y28" s="58">
        <v>6243</v>
      </c>
      <c r="AB28" s="57" t="s">
        <v>60</v>
      </c>
      <c r="AC28" s="57" t="s">
        <v>18</v>
      </c>
      <c r="AD28" s="57" t="s">
        <v>61</v>
      </c>
      <c r="AE28" s="58">
        <v>119</v>
      </c>
      <c r="AF28" s="57" t="s">
        <v>62</v>
      </c>
      <c r="AG28" s="58">
        <v>252</v>
      </c>
      <c r="AH28" s="58">
        <v>27557</v>
      </c>
    </row>
    <row r="29" spans="1:34" x14ac:dyDescent="0.2">
      <c r="A29" s="57" t="s">
        <v>60</v>
      </c>
      <c r="B29" s="57" t="s">
        <v>17</v>
      </c>
      <c r="C29" s="57" t="s">
        <v>61</v>
      </c>
      <c r="D29" s="58">
        <v>139</v>
      </c>
      <c r="E29" s="57" t="s">
        <v>49</v>
      </c>
      <c r="F29" s="58">
        <v>2610</v>
      </c>
      <c r="G29" s="58">
        <v>337915</v>
      </c>
      <c r="J29" s="57" t="s">
        <v>60</v>
      </c>
      <c r="K29" s="57" t="s">
        <v>17</v>
      </c>
      <c r="L29" s="57" t="s">
        <v>61</v>
      </c>
      <c r="M29" s="58">
        <v>139</v>
      </c>
      <c r="N29" s="57" t="s">
        <v>62</v>
      </c>
      <c r="O29" s="58">
        <v>1565</v>
      </c>
      <c r="P29" s="58">
        <v>202035</v>
      </c>
      <c r="S29" s="57" t="s">
        <v>60</v>
      </c>
      <c r="T29" s="57" t="s">
        <v>18</v>
      </c>
      <c r="U29" s="57" t="s">
        <v>61</v>
      </c>
      <c r="V29" s="58">
        <v>259</v>
      </c>
      <c r="W29" s="57" t="s">
        <v>49</v>
      </c>
      <c r="X29" s="58">
        <v>24</v>
      </c>
      <c r="Y29" s="58">
        <v>6029</v>
      </c>
      <c r="AB29" s="57" t="s">
        <v>60</v>
      </c>
      <c r="AC29" s="57" t="s">
        <v>18</v>
      </c>
      <c r="AD29" s="57" t="s">
        <v>61</v>
      </c>
      <c r="AE29" s="58">
        <v>139</v>
      </c>
      <c r="AF29" s="57" t="s">
        <v>62</v>
      </c>
      <c r="AG29" s="58">
        <v>218</v>
      </c>
      <c r="AH29" s="58">
        <v>28203</v>
      </c>
    </row>
    <row r="30" spans="1:34" x14ac:dyDescent="0.2">
      <c r="A30" s="57" t="s">
        <v>60</v>
      </c>
      <c r="B30" s="57" t="s">
        <v>17</v>
      </c>
      <c r="C30" s="57" t="s">
        <v>61</v>
      </c>
      <c r="D30" s="58">
        <v>159</v>
      </c>
      <c r="E30" s="57" t="s">
        <v>49</v>
      </c>
      <c r="F30" s="58">
        <v>2434</v>
      </c>
      <c r="G30" s="58">
        <v>363683</v>
      </c>
      <c r="J30" s="57" t="s">
        <v>60</v>
      </c>
      <c r="K30" s="57" t="s">
        <v>17</v>
      </c>
      <c r="L30" s="57" t="s">
        <v>61</v>
      </c>
      <c r="M30" s="58">
        <v>159</v>
      </c>
      <c r="N30" s="57" t="s">
        <v>62</v>
      </c>
      <c r="O30" s="58">
        <v>1244</v>
      </c>
      <c r="P30" s="58">
        <v>185944</v>
      </c>
      <c r="S30" s="57" t="s">
        <v>60</v>
      </c>
      <c r="T30" s="57" t="s">
        <v>18</v>
      </c>
      <c r="U30" s="57" t="s">
        <v>61</v>
      </c>
      <c r="V30" s="58">
        <v>279</v>
      </c>
      <c r="W30" s="57" t="s">
        <v>49</v>
      </c>
      <c r="X30" s="58">
        <v>23</v>
      </c>
      <c r="Y30" s="58">
        <v>6168</v>
      </c>
      <c r="AB30" s="57" t="s">
        <v>60</v>
      </c>
      <c r="AC30" s="57" t="s">
        <v>18</v>
      </c>
      <c r="AD30" s="57" t="s">
        <v>61</v>
      </c>
      <c r="AE30" s="58">
        <v>159</v>
      </c>
      <c r="AF30" s="57" t="s">
        <v>62</v>
      </c>
      <c r="AG30" s="58">
        <v>231</v>
      </c>
      <c r="AH30" s="58">
        <v>34501</v>
      </c>
    </row>
    <row r="31" spans="1:34" x14ac:dyDescent="0.2">
      <c r="A31" s="57" t="s">
        <v>60</v>
      </c>
      <c r="B31" s="57" t="s">
        <v>17</v>
      </c>
      <c r="C31" s="57" t="s">
        <v>61</v>
      </c>
      <c r="D31" s="58">
        <v>179</v>
      </c>
      <c r="E31" s="57" t="s">
        <v>49</v>
      </c>
      <c r="F31" s="58">
        <v>2375</v>
      </c>
      <c r="G31" s="58">
        <v>402207</v>
      </c>
      <c r="J31" s="57" t="s">
        <v>60</v>
      </c>
      <c r="K31" s="57" t="s">
        <v>17</v>
      </c>
      <c r="L31" s="57" t="s">
        <v>61</v>
      </c>
      <c r="M31" s="58">
        <v>179</v>
      </c>
      <c r="N31" s="57" t="s">
        <v>62</v>
      </c>
      <c r="O31" s="58">
        <v>1004</v>
      </c>
      <c r="P31" s="58">
        <v>169727</v>
      </c>
      <c r="S31" s="57" t="s">
        <v>60</v>
      </c>
      <c r="T31" s="57" t="s">
        <v>18</v>
      </c>
      <c r="U31" s="57" t="s">
        <v>61</v>
      </c>
      <c r="V31" s="58">
        <v>299</v>
      </c>
      <c r="W31" s="57" t="s">
        <v>49</v>
      </c>
      <c r="X31" s="58">
        <v>24</v>
      </c>
      <c r="Y31" s="58">
        <v>6946</v>
      </c>
      <c r="AB31" s="57" t="s">
        <v>60</v>
      </c>
      <c r="AC31" s="57" t="s">
        <v>18</v>
      </c>
      <c r="AD31" s="57" t="s">
        <v>61</v>
      </c>
      <c r="AE31" s="58">
        <v>179</v>
      </c>
      <c r="AF31" s="57" t="s">
        <v>62</v>
      </c>
      <c r="AG31" s="58">
        <v>182</v>
      </c>
      <c r="AH31" s="58">
        <v>30895</v>
      </c>
    </row>
    <row r="32" spans="1:34" x14ac:dyDescent="0.2">
      <c r="A32" s="57" t="s">
        <v>60</v>
      </c>
      <c r="B32" s="57" t="s">
        <v>17</v>
      </c>
      <c r="C32" s="57" t="s">
        <v>61</v>
      </c>
      <c r="D32" s="58">
        <v>199</v>
      </c>
      <c r="E32" s="57" t="s">
        <v>49</v>
      </c>
      <c r="F32" s="58">
        <v>2109</v>
      </c>
      <c r="G32" s="58">
        <v>399046</v>
      </c>
      <c r="J32" s="57" t="s">
        <v>60</v>
      </c>
      <c r="K32" s="57" t="s">
        <v>17</v>
      </c>
      <c r="L32" s="57" t="s">
        <v>61</v>
      </c>
      <c r="M32" s="58">
        <v>199</v>
      </c>
      <c r="N32" s="57" t="s">
        <v>62</v>
      </c>
      <c r="O32" s="58">
        <v>859</v>
      </c>
      <c r="P32" s="58">
        <v>162685</v>
      </c>
      <c r="S32" s="57" t="s">
        <v>60</v>
      </c>
      <c r="T32" s="57" t="s">
        <v>18</v>
      </c>
      <c r="U32" s="57" t="s">
        <v>61</v>
      </c>
      <c r="V32" s="58">
        <v>319</v>
      </c>
      <c r="W32" s="57" t="s">
        <v>49</v>
      </c>
      <c r="X32" s="58">
        <v>23</v>
      </c>
      <c r="Y32" s="58">
        <v>7111</v>
      </c>
      <c r="AB32" s="57" t="s">
        <v>60</v>
      </c>
      <c r="AC32" s="57" t="s">
        <v>18</v>
      </c>
      <c r="AD32" s="57" t="s">
        <v>61</v>
      </c>
      <c r="AE32" s="58">
        <v>199</v>
      </c>
      <c r="AF32" s="57" t="s">
        <v>62</v>
      </c>
      <c r="AG32" s="58">
        <v>192</v>
      </c>
      <c r="AH32" s="58">
        <v>36196</v>
      </c>
    </row>
    <row r="33" spans="1:34" x14ac:dyDescent="0.2">
      <c r="A33" s="57" t="s">
        <v>60</v>
      </c>
      <c r="B33" s="57" t="s">
        <v>17</v>
      </c>
      <c r="C33" s="57" t="s">
        <v>61</v>
      </c>
      <c r="D33" s="58">
        <v>219</v>
      </c>
      <c r="E33" s="57" t="s">
        <v>49</v>
      </c>
      <c r="F33" s="58">
        <v>1871</v>
      </c>
      <c r="G33" s="58">
        <v>391796</v>
      </c>
      <c r="J33" s="57" t="s">
        <v>60</v>
      </c>
      <c r="K33" s="57" t="s">
        <v>17</v>
      </c>
      <c r="L33" s="57" t="s">
        <v>61</v>
      </c>
      <c r="M33" s="58">
        <v>219</v>
      </c>
      <c r="N33" s="57" t="s">
        <v>62</v>
      </c>
      <c r="O33" s="58">
        <v>679</v>
      </c>
      <c r="P33" s="58">
        <v>142055</v>
      </c>
      <c r="S33" s="57" t="s">
        <v>60</v>
      </c>
      <c r="T33" s="57" t="s">
        <v>18</v>
      </c>
      <c r="U33" s="57" t="s">
        <v>61</v>
      </c>
      <c r="V33" s="58">
        <v>339</v>
      </c>
      <c r="W33" s="57" t="s">
        <v>49</v>
      </c>
      <c r="X33" s="58">
        <v>25</v>
      </c>
      <c r="Y33" s="58">
        <v>8260</v>
      </c>
      <c r="AB33" s="57" t="s">
        <v>60</v>
      </c>
      <c r="AC33" s="57" t="s">
        <v>18</v>
      </c>
      <c r="AD33" s="57" t="s">
        <v>61</v>
      </c>
      <c r="AE33" s="58">
        <v>219</v>
      </c>
      <c r="AF33" s="57" t="s">
        <v>62</v>
      </c>
      <c r="AG33" s="58">
        <v>174</v>
      </c>
      <c r="AH33" s="58">
        <v>36449</v>
      </c>
    </row>
    <row r="34" spans="1:34" x14ac:dyDescent="0.2">
      <c r="A34" s="57" t="s">
        <v>60</v>
      </c>
      <c r="B34" s="57" t="s">
        <v>17</v>
      </c>
      <c r="C34" s="57" t="s">
        <v>61</v>
      </c>
      <c r="D34" s="58">
        <v>239</v>
      </c>
      <c r="E34" s="57" t="s">
        <v>49</v>
      </c>
      <c r="F34" s="58">
        <v>1719</v>
      </c>
      <c r="G34" s="58">
        <v>394039</v>
      </c>
      <c r="J34" s="57" t="s">
        <v>60</v>
      </c>
      <c r="K34" s="57" t="s">
        <v>17</v>
      </c>
      <c r="L34" s="57" t="s">
        <v>61</v>
      </c>
      <c r="M34" s="58">
        <v>239</v>
      </c>
      <c r="N34" s="57" t="s">
        <v>62</v>
      </c>
      <c r="O34" s="58">
        <v>580</v>
      </c>
      <c r="P34" s="58">
        <v>133068</v>
      </c>
      <c r="S34" s="57" t="s">
        <v>60</v>
      </c>
      <c r="T34" s="57" t="s">
        <v>18</v>
      </c>
      <c r="U34" s="57" t="s">
        <v>61</v>
      </c>
      <c r="V34" s="58">
        <v>359</v>
      </c>
      <c r="W34" s="57" t="s">
        <v>49</v>
      </c>
      <c r="X34" s="58">
        <v>37</v>
      </c>
      <c r="Y34" s="58">
        <v>12985</v>
      </c>
      <c r="AB34" s="57" t="s">
        <v>60</v>
      </c>
      <c r="AC34" s="57" t="s">
        <v>18</v>
      </c>
      <c r="AD34" s="57" t="s">
        <v>61</v>
      </c>
      <c r="AE34" s="58">
        <v>239</v>
      </c>
      <c r="AF34" s="57" t="s">
        <v>62</v>
      </c>
      <c r="AG34" s="58">
        <v>184</v>
      </c>
      <c r="AH34" s="58">
        <v>42178</v>
      </c>
    </row>
    <row r="35" spans="1:34" x14ac:dyDescent="0.2">
      <c r="A35" s="57" t="s">
        <v>60</v>
      </c>
      <c r="B35" s="57" t="s">
        <v>17</v>
      </c>
      <c r="C35" s="57" t="s">
        <v>61</v>
      </c>
      <c r="D35" s="58">
        <v>259</v>
      </c>
      <c r="E35" s="57" t="s">
        <v>49</v>
      </c>
      <c r="F35" s="58">
        <v>1602</v>
      </c>
      <c r="G35" s="58">
        <v>399477</v>
      </c>
      <c r="J35" s="57" t="s">
        <v>60</v>
      </c>
      <c r="K35" s="57" t="s">
        <v>17</v>
      </c>
      <c r="L35" s="57" t="s">
        <v>61</v>
      </c>
      <c r="M35" s="58">
        <v>259</v>
      </c>
      <c r="N35" s="57" t="s">
        <v>62</v>
      </c>
      <c r="O35" s="58">
        <v>495</v>
      </c>
      <c r="P35" s="58">
        <v>123454</v>
      </c>
      <c r="S35" s="57" t="s">
        <v>60</v>
      </c>
      <c r="T35" s="57" t="s">
        <v>18</v>
      </c>
      <c r="U35" s="57" t="s">
        <v>61</v>
      </c>
      <c r="V35" s="58">
        <v>379</v>
      </c>
      <c r="W35" s="57" t="s">
        <v>49</v>
      </c>
      <c r="X35" s="58">
        <v>50</v>
      </c>
      <c r="Y35" s="58">
        <v>18420</v>
      </c>
      <c r="AB35" s="57" t="s">
        <v>60</v>
      </c>
      <c r="AC35" s="57" t="s">
        <v>18</v>
      </c>
      <c r="AD35" s="57" t="s">
        <v>61</v>
      </c>
      <c r="AE35" s="58">
        <v>259</v>
      </c>
      <c r="AF35" s="57" t="s">
        <v>62</v>
      </c>
      <c r="AG35" s="58">
        <v>162</v>
      </c>
      <c r="AH35" s="58">
        <v>40522</v>
      </c>
    </row>
    <row r="36" spans="1:34" x14ac:dyDescent="0.2">
      <c r="A36" s="57" t="s">
        <v>60</v>
      </c>
      <c r="B36" s="57" t="s">
        <v>17</v>
      </c>
      <c r="C36" s="57" t="s">
        <v>61</v>
      </c>
      <c r="D36" s="58">
        <v>279</v>
      </c>
      <c r="E36" s="57" t="s">
        <v>49</v>
      </c>
      <c r="F36" s="58">
        <v>1470</v>
      </c>
      <c r="G36" s="58">
        <v>396033</v>
      </c>
      <c r="J36" s="57" t="s">
        <v>60</v>
      </c>
      <c r="K36" s="57" t="s">
        <v>17</v>
      </c>
      <c r="L36" s="57" t="s">
        <v>61</v>
      </c>
      <c r="M36" s="58">
        <v>279</v>
      </c>
      <c r="N36" s="57" t="s">
        <v>62</v>
      </c>
      <c r="O36" s="58">
        <v>412</v>
      </c>
      <c r="P36" s="58">
        <v>110966</v>
      </c>
      <c r="S36" s="57" t="s">
        <v>60</v>
      </c>
      <c r="T36" s="57" t="s">
        <v>18</v>
      </c>
      <c r="U36" s="57" t="s">
        <v>61</v>
      </c>
      <c r="V36" s="58">
        <v>399</v>
      </c>
      <c r="W36" s="57" t="s">
        <v>49</v>
      </c>
      <c r="X36" s="58">
        <v>36</v>
      </c>
      <c r="Y36" s="58">
        <v>13983</v>
      </c>
      <c r="AB36" s="57" t="s">
        <v>60</v>
      </c>
      <c r="AC36" s="57" t="s">
        <v>18</v>
      </c>
      <c r="AD36" s="57" t="s">
        <v>61</v>
      </c>
      <c r="AE36" s="58">
        <v>279</v>
      </c>
      <c r="AF36" s="57" t="s">
        <v>62</v>
      </c>
      <c r="AG36" s="58">
        <v>167</v>
      </c>
      <c r="AH36" s="58">
        <v>45095</v>
      </c>
    </row>
    <row r="37" spans="1:34" x14ac:dyDescent="0.2">
      <c r="A37" s="57" t="s">
        <v>60</v>
      </c>
      <c r="B37" s="57" t="s">
        <v>17</v>
      </c>
      <c r="C37" s="57" t="s">
        <v>61</v>
      </c>
      <c r="D37" s="58">
        <v>299</v>
      </c>
      <c r="E37" s="57" t="s">
        <v>49</v>
      </c>
      <c r="F37" s="58">
        <v>1333</v>
      </c>
      <c r="G37" s="58">
        <v>385643</v>
      </c>
      <c r="J37" s="57" t="s">
        <v>60</v>
      </c>
      <c r="K37" s="57" t="s">
        <v>17</v>
      </c>
      <c r="L37" s="57" t="s">
        <v>61</v>
      </c>
      <c r="M37" s="58">
        <v>299</v>
      </c>
      <c r="N37" s="57" t="s">
        <v>62</v>
      </c>
      <c r="O37" s="58">
        <v>337</v>
      </c>
      <c r="P37" s="58">
        <v>97504</v>
      </c>
      <c r="S37" s="57" t="s">
        <v>60</v>
      </c>
      <c r="T37" s="57" t="s">
        <v>18</v>
      </c>
      <c r="U37" s="57" t="s">
        <v>61</v>
      </c>
      <c r="V37" s="58">
        <v>419</v>
      </c>
      <c r="W37" s="57" t="s">
        <v>49</v>
      </c>
      <c r="X37" s="58">
        <v>30</v>
      </c>
      <c r="Y37" s="58">
        <v>12303</v>
      </c>
      <c r="AB37" s="57" t="s">
        <v>60</v>
      </c>
      <c r="AC37" s="57" t="s">
        <v>18</v>
      </c>
      <c r="AD37" s="57" t="s">
        <v>61</v>
      </c>
      <c r="AE37" s="58">
        <v>299</v>
      </c>
      <c r="AF37" s="57" t="s">
        <v>62</v>
      </c>
      <c r="AG37" s="58">
        <v>157</v>
      </c>
      <c r="AH37" s="58">
        <v>45459</v>
      </c>
    </row>
    <row r="38" spans="1:34" x14ac:dyDescent="0.2">
      <c r="A38" s="57" t="s">
        <v>60</v>
      </c>
      <c r="B38" s="57" t="s">
        <v>17</v>
      </c>
      <c r="C38" s="57" t="s">
        <v>61</v>
      </c>
      <c r="D38" s="58">
        <v>319</v>
      </c>
      <c r="E38" s="57" t="s">
        <v>49</v>
      </c>
      <c r="F38" s="58">
        <v>1310</v>
      </c>
      <c r="G38" s="58">
        <v>404968</v>
      </c>
      <c r="J38" s="57" t="s">
        <v>60</v>
      </c>
      <c r="K38" s="57" t="s">
        <v>17</v>
      </c>
      <c r="L38" s="57" t="s">
        <v>61</v>
      </c>
      <c r="M38" s="58">
        <v>319</v>
      </c>
      <c r="N38" s="57" t="s">
        <v>62</v>
      </c>
      <c r="O38" s="58">
        <v>344</v>
      </c>
      <c r="P38" s="58">
        <v>106305</v>
      </c>
      <c r="S38" s="57" t="s">
        <v>60</v>
      </c>
      <c r="T38" s="57" t="s">
        <v>18</v>
      </c>
      <c r="U38" s="57" t="s">
        <v>61</v>
      </c>
      <c r="V38" s="58">
        <v>439</v>
      </c>
      <c r="W38" s="57" t="s">
        <v>49</v>
      </c>
      <c r="X38" s="58">
        <v>47</v>
      </c>
      <c r="Y38" s="58">
        <v>20150</v>
      </c>
      <c r="AB38" s="57" t="s">
        <v>60</v>
      </c>
      <c r="AC38" s="57" t="s">
        <v>18</v>
      </c>
      <c r="AD38" s="57" t="s">
        <v>61</v>
      </c>
      <c r="AE38" s="58">
        <v>319</v>
      </c>
      <c r="AF38" s="57" t="s">
        <v>62</v>
      </c>
      <c r="AG38" s="58">
        <v>171</v>
      </c>
      <c r="AH38" s="58">
        <v>52758</v>
      </c>
    </row>
    <row r="39" spans="1:34" x14ac:dyDescent="0.2">
      <c r="A39" s="57" t="s">
        <v>60</v>
      </c>
      <c r="B39" s="57" t="s">
        <v>17</v>
      </c>
      <c r="C39" s="57" t="s">
        <v>61</v>
      </c>
      <c r="D39" s="58">
        <v>339</v>
      </c>
      <c r="E39" s="57" t="s">
        <v>49</v>
      </c>
      <c r="F39" s="58">
        <v>1144</v>
      </c>
      <c r="G39" s="58">
        <v>376781</v>
      </c>
      <c r="J39" s="57" t="s">
        <v>60</v>
      </c>
      <c r="K39" s="57" t="s">
        <v>17</v>
      </c>
      <c r="L39" s="57" t="s">
        <v>61</v>
      </c>
      <c r="M39" s="58">
        <v>339</v>
      </c>
      <c r="N39" s="57" t="s">
        <v>62</v>
      </c>
      <c r="O39" s="58">
        <v>267</v>
      </c>
      <c r="P39" s="58">
        <v>87902</v>
      </c>
      <c r="S39" s="57" t="s">
        <v>60</v>
      </c>
      <c r="T39" s="57" t="s">
        <v>18</v>
      </c>
      <c r="U39" s="57" t="s">
        <v>61</v>
      </c>
      <c r="V39" s="58">
        <v>459</v>
      </c>
      <c r="W39" s="57" t="s">
        <v>49</v>
      </c>
      <c r="X39" s="58">
        <v>66</v>
      </c>
      <c r="Y39" s="58">
        <v>29699</v>
      </c>
      <c r="AB39" s="57" t="s">
        <v>60</v>
      </c>
      <c r="AC39" s="57" t="s">
        <v>18</v>
      </c>
      <c r="AD39" s="57" t="s">
        <v>61</v>
      </c>
      <c r="AE39" s="58">
        <v>339</v>
      </c>
      <c r="AF39" s="57" t="s">
        <v>62</v>
      </c>
      <c r="AG39" s="58">
        <v>156</v>
      </c>
      <c r="AH39" s="58">
        <v>51456</v>
      </c>
    </row>
    <row r="40" spans="1:34" x14ac:dyDescent="0.2">
      <c r="A40" s="57" t="s">
        <v>60</v>
      </c>
      <c r="B40" s="57" t="s">
        <v>17</v>
      </c>
      <c r="C40" s="57" t="s">
        <v>61</v>
      </c>
      <c r="D40" s="58">
        <v>359</v>
      </c>
      <c r="E40" s="57" t="s">
        <v>49</v>
      </c>
      <c r="F40" s="58">
        <v>1037</v>
      </c>
      <c r="G40" s="58">
        <v>362132</v>
      </c>
      <c r="J40" s="57" t="s">
        <v>60</v>
      </c>
      <c r="K40" s="57" t="s">
        <v>17</v>
      </c>
      <c r="L40" s="57" t="s">
        <v>61</v>
      </c>
      <c r="M40" s="58">
        <v>359</v>
      </c>
      <c r="N40" s="57" t="s">
        <v>62</v>
      </c>
      <c r="O40" s="58">
        <v>225</v>
      </c>
      <c r="P40" s="58">
        <v>78563</v>
      </c>
      <c r="S40" s="57" t="s">
        <v>60</v>
      </c>
      <c r="T40" s="57" t="s">
        <v>18</v>
      </c>
      <c r="U40" s="57" t="s">
        <v>61</v>
      </c>
      <c r="V40" s="58">
        <v>479</v>
      </c>
      <c r="W40" s="57" t="s">
        <v>49</v>
      </c>
      <c r="X40" s="58">
        <v>42</v>
      </c>
      <c r="Y40" s="58">
        <v>19715</v>
      </c>
      <c r="AB40" s="57" t="s">
        <v>60</v>
      </c>
      <c r="AC40" s="57" t="s">
        <v>18</v>
      </c>
      <c r="AD40" s="57" t="s">
        <v>61</v>
      </c>
      <c r="AE40" s="58">
        <v>359</v>
      </c>
      <c r="AF40" s="57" t="s">
        <v>62</v>
      </c>
      <c r="AG40" s="58">
        <v>146</v>
      </c>
      <c r="AH40" s="58">
        <v>51013</v>
      </c>
    </row>
    <row r="41" spans="1:34" x14ac:dyDescent="0.2">
      <c r="A41" s="57" t="s">
        <v>60</v>
      </c>
      <c r="B41" s="57" t="s">
        <v>17</v>
      </c>
      <c r="C41" s="57" t="s">
        <v>61</v>
      </c>
      <c r="D41" s="58">
        <v>379</v>
      </c>
      <c r="E41" s="57" t="s">
        <v>49</v>
      </c>
      <c r="F41" s="58">
        <v>977</v>
      </c>
      <c r="G41" s="58">
        <v>360472</v>
      </c>
      <c r="J41" s="57" t="s">
        <v>60</v>
      </c>
      <c r="K41" s="57" t="s">
        <v>17</v>
      </c>
      <c r="L41" s="57" t="s">
        <v>61</v>
      </c>
      <c r="M41" s="58">
        <v>379</v>
      </c>
      <c r="N41" s="57" t="s">
        <v>62</v>
      </c>
      <c r="O41" s="58">
        <v>189</v>
      </c>
      <c r="P41" s="58">
        <v>69855</v>
      </c>
      <c r="S41" s="57" t="s">
        <v>60</v>
      </c>
      <c r="T41" s="57" t="s">
        <v>18</v>
      </c>
      <c r="U41" s="57" t="s">
        <v>61</v>
      </c>
      <c r="V41" s="58">
        <v>499</v>
      </c>
      <c r="W41" s="57" t="s">
        <v>49</v>
      </c>
      <c r="X41" s="58">
        <v>49</v>
      </c>
      <c r="Y41" s="58">
        <v>24009</v>
      </c>
      <c r="AB41" s="57" t="s">
        <v>60</v>
      </c>
      <c r="AC41" s="57" t="s">
        <v>18</v>
      </c>
      <c r="AD41" s="57" t="s">
        <v>61</v>
      </c>
      <c r="AE41" s="58">
        <v>379</v>
      </c>
      <c r="AF41" s="57" t="s">
        <v>62</v>
      </c>
      <c r="AG41" s="58">
        <v>139</v>
      </c>
      <c r="AH41" s="58">
        <v>51342</v>
      </c>
    </row>
    <row r="42" spans="1:34" x14ac:dyDescent="0.2">
      <c r="A42" s="57" t="s">
        <v>60</v>
      </c>
      <c r="B42" s="57" t="s">
        <v>17</v>
      </c>
      <c r="C42" s="57" t="s">
        <v>61</v>
      </c>
      <c r="D42" s="58">
        <v>399</v>
      </c>
      <c r="E42" s="57" t="s">
        <v>49</v>
      </c>
      <c r="F42" s="58">
        <v>833</v>
      </c>
      <c r="G42" s="58">
        <v>324443</v>
      </c>
      <c r="J42" s="57" t="s">
        <v>60</v>
      </c>
      <c r="K42" s="57" t="s">
        <v>17</v>
      </c>
      <c r="L42" s="57" t="s">
        <v>61</v>
      </c>
      <c r="M42" s="58">
        <v>399</v>
      </c>
      <c r="N42" s="57" t="s">
        <v>62</v>
      </c>
      <c r="O42" s="58">
        <v>167</v>
      </c>
      <c r="P42" s="58">
        <v>64847</v>
      </c>
      <c r="S42" s="57" t="s">
        <v>60</v>
      </c>
      <c r="T42" s="57" t="s">
        <v>18</v>
      </c>
      <c r="U42" s="57" t="s">
        <v>61</v>
      </c>
      <c r="V42" s="58">
        <v>519</v>
      </c>
      <c r="W42" s="57" t="s">
        <v>49</v>
      </c>
      <c r="X42" s="58">
        <v>47</v>
      </c>
      <c r="Y42" s="58">
        <v>23974</v>
      </c>
      <c r="AB42" s="57" t="s">
        <v>60</v>
      </c>
      <c r="AC42" s="57" t="s">
        <v>18</v>
      </c>
      <c r="AD42" s="57" t="s">
        <v>61</v>
      </c>
      <c r="AE42" s="58">
        <v>399</v>
      </c>
      <c r="AF42" s="57" t="s">
        <v>62</v>
      </c>
      <c r="AG42" s="58">
        <v>114</v>
      </c>
      <c r="AH42" s="58">
        <v>44446</v>
      </c>
    </row>
    <row r="43" spans="1:34" x14ac:dyDescent="0.2">
      <c r="A43" s="57" t="s">
        <v>60</v>
      </c>
      <c r="B43" s="57" t="s">
        <v>17</v>
      </c>
      <c r="C43" s="57" t="s">
        <v>61</v>
      </c>
      <c r="D43" s="58">
        <v>419</v>
      </c>
      <c r="E43" s="57" t="s">
        <v>49</v>
      </c>
      <c r="F43" s="58">
        <v>766</v>
      </c>
      <c r="G43" s="58">
        <v>313739</v>
      </c>
      <c r="J43" s="57" t="s">
        <v>60</v>
      </c>
      <c r="K43" s="57" t="s">
        <v>17</v>
      </c>
      <c r="L43" s="57" t="s">
        <v>61</v>
      </c>
      <c r="M43" s="58">
        <v>419</v>
      </c>
      <c r="N43" s="57" t="s">
        <v>62</v>
      </c>
      <c r="O43" s="58">
        <v>145</v>
      </c>
      <c r="P43" s="58">
        <v>59357</v>
      </c>
      <c r="S43" s="57" t="s">
        <v>60</v>
      </c>
      <c r="T43" s="57" t="s">
        <v>18</v>
      </c>
      <c r="U43" s="57" t="s">
        <v>61</v>
      </c>
      <c r="V43" s="58">
        <v>539</v>
      </c>
      <c r="W43" s="57" t="s">
        <v>49</v>
      </c>
      <c r="X43" s="58">
        <v>41</v>
      </c>
      <c r="Y43" s="58">
        <v>21701</v>
      </c>
      <c r="AB43" s="57" t="s">
        <v>60</v>
      </c>
      <c r="AC43" s="57" t="s">
        <v>18</v>
      </c>
      <c r="AD43" s="57" t="s">
        <v>61</v>
      </c>
      <c r="AE43" s="58">
        <v>419</v>
      </c>
      <c r="AF43" s="57" t="s">
        <v>62</v>
      </c>
      <c r="AG43" s="58">
        <v>129</v>
      </c>
      <c r="AH43" s="58">
        <v>52902</v>
      </c>
    </row>
    <row r="44" spans="1:34" x14ac:dyDescent="0.2">
      <c r="A44" s="57" t="s">
        <v>60</v>
      </c>
      <c r="B44" s="57" t="s">
        <v>17</v>
      </c>
      <c r="C44" s="57" t="s">
        <v>61</v>
      </c>
      <c r="D44" s="58">
        <v>439</v>
      </c>
      <c r="E44" s="57" t="s">
        <v>49</v>
      </c>
      <c r="F44" s="58">
        <v>759</v>
      </c>
      <c r="G44" s="58">
        <v>326015</v>
      </c>
      <c r="J44" s="57" t="s">
        <v>60</v>
      </c>
      <c r="K44" s="57" t="s">
        <v>17</v>
      </c>
      <c r="L44" s="57" t="s">
        <v>61</v>
      </c>
      <c r="M44" s="58">
        <v>439</v>
      </c>
      <c r="N44" s="57" t="s">
        <v>62</v>
      </c>
      <c r="O44" s="58">
        <v>147</v>
      </c>
      <c r="P44" s="58">
        <v>63160</v>
      </c>
      <c r="S44" s="57" t="s">
        <v>60</v>
      </c>
      <c r="T44" s="57" t="s">
        <v>18</v>
      </c>
      <c r="U44" s="57" t="s">
        <v>61</v>
      </c>
      <c r="V44" s="58">
        <v>559</v>
      </c>
      <c r="W44" s="57" t="s">
        <v>49</v>
      </c>
      <c r="X44" s="58">
        <v>58</v>
      </c>
      <c r="Y44" s="58">
        <v>31929</v>
      </c>
      <c r="AB44" s="57" t="s">
        <v>60</v>
      </c>
      <c r="AC44" s="57" t="s">
        <v>18</v>
      </c>
      <c r="AD44" s="57" t="s">
        <v>61</v>
      </c>
      <c r="AE44" s="58">
        <v>439</v>
      </c>
      <c r="AF44" s="57" t="s">
        <v>62</v>
      </c>
      <c r="AG44" s="58">
        <v>129</v>
      </c>
      <c r="AH44" s="58">
        <v>55367</v>
      </c>
    </row>
    <row r="45" spans="1:34" x14ac:dyDescent="0.2">
      <c r="A45" s="57" t="s">
        <v>60</v>
      </c>
      <c r="B45" s="57" t="s">
        <v>17</v>
      </c>
      <c r="C45" s="57" t="s">
        <v>61</v>
      </c>
      <c r="D45" s="58">
        <v>459</v>
      </c>
      <c r="E45" s="57" t="s">
        <v>49</v>
      </c>
      <c r="F45" s="58">
        <v>698</v>
      </c>
      <c r="G45" s="58">
        <v>313487</v>
      </c>
      <c r="J45" s="57" t="s">
        <v>60</v>
      </c>
      <c r="K45" s="57" t="s">
        <v>17</v>
      </c>
      <c r="L45" s="57" t="s">
        <v>61</v>
      </c>
      <c r="M45" s="58">
        <v>459</v>
      </c>
      <c r="N45" s="57" t="s">
        <v>62</v>
      </c>
      <c r="O45" s="58">
        <v>108</v>
      </c>
      <c r="P45" s="58">
        <v>48626</v>
      </c>
      <c r="S45" s="57" t="s">
        <v>60</v>
      </c>
      <c r="T45" s="57" t="s">
        <v>18</v>
      </c>
      <c r="U45" s="57" t="s">
        <v>61</v>
      </c>
      <c r="V45" s="58">
        <v>579</v>
      </c>
      <c r="W45" s="57" t="s">
        <v>49</v>
      </c>
      <c r="X45" s="58">
        <v>66</v>
      </c>
      <c r="Y45" s="58">
        <v>37621</v>
      </c>
      <c r="AB45" s="57" t="s">
        <v>60</v>
      </c>
      <c r="AC45" s="57" t="s">
        <v>18</v>
      </c>
      <c r="AD45" s="57" t="s">
        <v>61</v>
      </c>
      <c r="AE45" s="58">
        <v>459</v>
      </c>
      <c r="AF45" s="57" t="s">
        <v>62</v>
      </c>
      <c r="AG45" s="58">
        <v>123</v>
      </c>
      <c r="AH45" s="58">
        <v>55303</v>
      </c>
    </row>
    <row r="46" spans="1:34" x14ac:dyDescent="0.2">
      <c r="A46" s="57" t="s">
        <v>60</v>
      </c>
      <c r="B46" s="57" t="s">
        <v>17</v>
      </c>
      <c r="C46" s="57" t="s">
        <v>61</v>
      </c>
      <c r="D46" s="58">
        <v>479</v>
      </c>
      <c r="E46" s="57" t="s">
        <v>49</v>
      </c>
      <c r="F46" s="58">
        <v>674</v>
      </c>
      <c r="G46" s="58">
        <v>316563</v>
      </c>
      <c r="J46" s="57" t="s">
        <v>60</v>
      </c>
      <c r="K46" s="57" t="s">
        <v>17</v>
      </c>
      <c r="L46" s="57" t="s">
        <v>61</v>
      </c>
      <c r="M46" s="58">
        <v>479</v>
      </c>
      <c r="N46" s="57" t="s">
        <v>62</v>
      </c>
      <c r="O46" s="58">
        <v>112</v>
      </c>
      <c r="P46" s="58">
        <v>52468</v>
      </c>
      <c r="S46" s="57" t="s">
        <v>60</v>
      </c>
      <c r="T46" s="57" t="s">
        <v>18</v>
      </c>
      <c r="U46" s="57" t="s">
        <v>61</v>
      </c>
      <c r="V46" s="58">
        <v>599</v>
      </c>
      <c r="W46" s="57" t="s">
        <v>49</v>
      </c>
      <c r="X46" s="58">
        <v>61</v>
      </c>
      <c r="Y46" s="58">
        <v>35943</v>
      </c>
      <c r="AB46" s="57" t="s">
        <v>60</v>
      </c>
      <c r="AC46" s="57" t="s">
        <v>18</v>
      </c>
      <c r="AD46" s="57" t="s">
        <v>61</v>
      </c>
      <c r="AE46" s="58">
        <v>479</v>
      </c>
      <c r="AF46" s="57" t="s">
        <v>62</v>
      </c>
      <c r="AG46" s="58">
        <v>117</v>
      </c>
      <c r="AH46" s="58">
        <v>54924</v>
      </c>
    </row>
    <row r="47" spans="1:34" x14ac:dyDescent="0.2">
      <c r="A47" s="57" t="s">
        <v>60</v>
      </c>
      <c r="B47" s="57" t="s">
        <v>17</v>
      </c>
      <c r="C47" s="57" t="s">
        <v>61</v>
      </c>
      <c r="D47" s="58">
        <v>499</v>
      </c>
      <c r="E47" s="57" t="s">
        <v>49</v>
      </c>
      <c r="F47" s="58">
        <v>562</v>
      </c>
      <c r="G47" s="58">
        <v>274956</v>
      </c>
      <c r="J47" s="57" t="s">
        <v>60</v>
      </c>
      <c r="K47" s="57" t="s">
        <v>17</v>
      </c>
      <c r="L47" s="57" t="s">
        <v>61</v>
      </c>
      <c r="M47" s="58">
        <v>499</v>
      </c>
      <c r="N47" s="57" t="s">
        <v>62</v>
      </c>
      <c r="O47" s="58">
        <v>88</v>
      </c>
      <c r="P47" s="58">
        <v>43089</v>
      </c>
      <c r="S47" s="57" t="s">
        <v>60</v>
      </c>
      <c r="T47" s="57" t="s">
        <v>18</v>
      </c>
      <c r="U47" s="57" t="s">
        <v>61</v>
      </c>
      <c r="V47" s="58">
        <v>619</v>
      </c>
      <c r="W47" s="57" t="s">
        <v>49</v>
      </c>
      <c r="X47" s="58">
        <v>60</v>
      </c>
      <c r="Y47" s="58">
        <v>36591</v>
      </c>
      <c r="AB47" s="57" t="s">
        <v>60</v>
      </c>
      <c r="AC47" s="57" t="s">
        <v>18</v>
      </c>
      <c r="AD47" s="57" t="s">
        <v>61</v>
      </c>
      <c r="AE47" s="58">
        <v>499</v>
      </c>
      <c r="AF47" s="57" t="s">
        <v>62</v>
      </c>
      <c r="AG47" s="58">
        <v>117</v>
      </c>
      <c r="AH47" s="58">
        <v>57292</v>
      </c>
    </row>
    <row r="48" spans="1:34" x14ac:dyDescent="0.2">
      <c r="A48" s="57" t="s">
        <v>60</v>
      </c>
      <c r="B48" s="57" t="s">
        <v>17</v>
      </c>
      <c r="C48" s="57" t="s">
        <v>61</v>
      </c>
      <c r="D48" s="58">
        <v>519</v>
      </c>
      <c r="E48" s="57" t="s">
        <v>49</v>
      </c>
      <c r="F48" s="58">
        <v>549</v>
      </c>
      <c r="G48" s="58">
        <v>279549</v>
      </c>
      <c r="J48" s="57" t="s">
        <v>60</v>
      </c>
      <c r="K48" s="57" t="s">
        <v>17</v>
      </c>
      <c r="L48" s="57" t="s">
        <v>61</v>
      </c>
      <c r="M48" s="58">
        <v>519</v>
      </c>
      <c r="N48" s="57" t="s">
        <v>62</v>
      </c>
      <c r="O48" s="58">
        <v>72</v>
      </c>
      <c r="P48" s="58">
        <v>36772</v>
      </c>
      <c r="S48" s="57" t="s">
        <v>60</v>
      </c>
      <c r="T48" s="57" t="s">
        <v>18</v>
      </c>
      <c r="U48" s="57" t="s">
        <v>61</v>
      </c>
      <c r="V48" s="58">
        <v>639</v>
      </c>
      <c r="W48" s="57" t="s">
        <v>49</v>
      </c>
      <c r="X48" s="58">
        <v>50</v>
      </c>
      <c r="Y48" s="58">
        <v>31519</v>
      </c>
      <c r="AB48" s="57" t="s">
        <v>60</v>
      </c>
      <c r="AC48" s="57" t="s">
        <v>18</v>
      </c>
      <c r="AD48" s="57" t="s">
        <v>61</v>
      </c>
      <c r="AE48" s="58">
        <v>519</v>
      </c>
      <c r="AF48" s="57" t="s">
        <v>62</v>
      </c>
      <c r="AG48" s="58">
        <v>108</v>
      </c>
      <c r="AH48" s="58">
        <v>55021</v>
      </c>
    </row>
    <row r="49" spans="1:34" x14ac:dyDescent="0.2">
      <c r="A49" s="57" t="s">
        <v>60</v>
      </c>
      <c r="B49" s="57" t="s">
        <v>17</v>
      </c>
      <c r="C49" s="57" t="s">
        <v>61</v>
      </c>
      <c r="D49" s="58">
        <v>539</v>
      </c>
      <c r="E49" s="57" t="s">
        <v>49</v>
      </c>
      <c r="F49" s="58">
        <v>493</v>
      </c>
      <c r="G49" s="58">
        <v>261007</v>
      </c>
      <c r="J49" s="57" t="s">
        <v>60</v>
      </c>
      <c r="K49" s="57" t="s">
        <v>17</v>
      </c>
      <c r="L49" s="57" t="s">
        <v>61</v>
      </c>
      <c r="M49" s="58">
        <v>539</v>
      </c>
      <c r="N49" s="57" t="s">
        <v>62</v>
      </c>
      <c r="O49" s="58">
        <v>60</v>
      </c>
      <c r="P49" s="58">
        <v>31735</v>
      </c>
      <c r="S49" s="57" t="s">
        <v>60</v>
      </c>
      <c r="T49" s="57" t="s">
        <v>18</v>
      </c>
      <c r="U49" s="57" t="s">
        <v>61</v>
      </c>
      <c r="V49" s="58">
        <v>659</v>
      </c>
      <c r="W49" s="57" t="s">
        <v>49</v>
      </c>
      <c r="X49" s="58">
        <v>50</v>
      </c>
      <c r="Y49" s="58">
        <v>32450</v>
      </c>
      <c r="AB49" s="57" t="s">
        <v>60</v>
      </c>
      <c r="AC49" s="57" t="s">
        <v>18</v>
      </c>
      <c r="AD49" s="57" t="s">
        <v>61</v>
      </c>
      <c r="AE49" s="58">
        <v>539</v>
      </c>
      <c r="AF49" s="57" t="s">
        <v>62</v>
      </c>
      <c r="AG49" s="58">
        <v>116</v>
      </c>
      <c r="AH49" s="58">
        <v>61467</v>
      </c>
    </row>
    <row r="50" spans="1:34" x14ac:dyDescent="0.2">
      <c r="A50" s="57" t="s">
        <v>60</v>
      </c>
      <c r="B50" s="57" t="s">
        <v>17</v>
      </c>
      <c r="C50" s="57" t="s">
        <v>61</v>
      </c>
      <c r="D50" s="58">
        <v>559</v>
      </c>
      <c r="E50" s="57" t="s">
        <v>49</v>
      </c>
      <c r="F50" s="58">
        <v>494</v>
      </c>
      <c r="G50" s="58">
        <v>271418</v>
      </c>
      <c r="J50" s="57" t="s">
        <v>60</v>
      </c>
      <c r="K50" s="57" t="s">
        <v>17</v>
      </c>
      <c r="L50" s="57" t="s">
        <v>61</v>
      </c>
      <c r="M50" s="58">
        <v>559</v>
      </c>
      <c r="N50" s="57" t="s">
        <v>62</v>
      </c>
      <c r="O50" s="58">
        <v>78</v>
      </c>
      <c r="P50" s="58">
        <v>42876</v>
      </c>
      <c r="S50" s="57" t="s">
        <v>60</v>
      </c>
      <c r="T50" s="57" t="s">
        <v>18</v>
      </c>
      <c r="U50" s="57" t="s">
        <v>61</v>
      </c>
      <c r="V50" s="58">
        <v>679</v>
      </c>
      <c r="W50" s="57" t="s">
        <v>49</v>
      </c>
      <c r="X50" s="58">
        <v>45</v>
      </c>
      <c r="Y50" s="58">
        <v>30132</v>
      </c>
      <c r="AB50" s="57" t="s">
        <v>60</v>
      </c>
      <c r="AC50" s="57" t="s">
        <v>18</v>
      </c>
      <c r="AD50" s="57" t="s">
        <v>61</v>
      </c>
      <c r="AE50" s="58">
        <v>559</v>
      </c>
      <c r="AF50" s="57" t="s">
        <v>62</v>
      </c>
      <c r="AG50" s="58">
        <v>127</v>
      </c>
      <c r="AH50" s="58">
        <v>69675</v>
      </c>
    </row>
    <row r="51" spans="1:34" x14ac:dyDescent="0.2">
      <c r="A51" s="57" t="s">
        <v>60</v>
      </c>
      <c r="B51" s="57" t="s">
        <v>17</v>
      </c>
      <c r="C51" s="57" t="s">
        <v>61</v>
      </c>
      <c r="D51" s="58">
        <v>579</v>
      </c>
      <c r="E51" s="57" t="s">
        <v>49</v>
      </c>
      <c r="F51" s="58">
        <v>407</v>
      </c>
      <c r="G51" s="58">
        <v>231802</v>
      </c>
      <c r="J51" s="57" t="s">
        <v>60</v>
      </c>
      <c r="K51" s="57" t="s">
        <v>17</v>
      </c>
      <c r="L51" s="57" t="s">
        <v>61</v>
      </c>
      <c r="M51" s="58">
        <v>579</v>
      </c>
      <c r="N51" s="57" t="s">
        <v>62</v>
      </c>
      <c r="O51" s="58">
        <v>56</v>
      </c>
      <c r="P51" s="58">
        <v>31937</v>
      </c>
      <c r="S51" s="57" t="s">
        <v>60</v>
      </c>
      <c r="T51" s="57" t="s">
        <v>18</v>
      </c>
      <c r="U51" s="57" t="s">
        <v>61</v>
      </c>
      <c r="V51" s="58">
        <v>699</v>
      </c>
      <c r="W51" s="57" t="s">
        <v>49</v>
      </c>
      <c r="X51" s="58">
        <v>68</v>
      </c>
      <c r="Y51" s="58">
        <v>46864</v>
      </c>
      <c r="AB51" s="57" t="s">
        <v>60</v>
      </c>
      <c r="AC51" s="57" t="s">
        <v>18</v>
      </c>
      <c r="AD51" s="57" t="s">
        <v>61</v>
      </c>
      <c r="AE51" s="58">
        <v>579</v>
      </c>
      <c r="AF51" s="57" t="s">
        <v>62</v>
      </c>
      <c r="AG51" s="58">
        <v>102</v>
      </c>
      <c r="AH51" s="58">
        <v>58177</v>
      </c>
    </row>
    <row r="52" spans="1:34" x14ac:dyDescent="0.2">
      <c r="A52" s="57" t="s">
        <v>60</v>
      </c>
      <c r="B52" s="57" t="s">
        <v>17</v>
      </c>
      <c r="C52" s="57" t="s">
        <v>61</v>
      </c>
      <c r="D52" s="58">
        <v>599</v>
      </c>
      <c r="E52" s="57" t="s">
        <v>49</v>
      </c>
      <c r="F52" s="58">
        <v>382</v>
      </c>
      <c r="G52" s="58">
        <v>225212</v>
      </c>
      <c r="J52" s="57" t="s">
        <v>60</v>
      </c>
      <c r="K52" s="57" t="s">
        <v>17</v>
      </c>
      <c r="L52" s="57" t="s">
        <v>61</v>
      </c>
      <c r="M52" s="58">
        <v>599</v>
      </c>
      <c r="N52" s="57" t="s">
        <v>62</v>
      </c>
      <c r="O52" s="58">
        <v>55</v>
      </c>
      <c r="P52" s="58">
        <v>32401</v>
      </c>
      <c r="S52" s="57" t="s">
        <v>60</v>
      </c>
      <c r="T52" s="57" t="s">
        <v>18</v>
      </c>
      <c r="U52" s="57" t="s">
        <v>61</v>
      </c>
      <c r="V52" s="58">
        <v>719</v>
      </c>
      <c r="W52" s="57" t="s">
        <v>49</v>
      </c>
      <c r="X52" s="58">
        <v>69</v>
      </c>
      <c r="Y52" s="58">
        <v>48945</v>
      </c>
      <c r="AB52" s="57" t="s">
        <v>60</v>
      </c>
      <c r="AC52" s="57" t="s">
        <v>18</v>
      </c>
      <c r="AD52" s="57" t="s">
        <v>61</v>
      </c>
      <c r="AE52" s="58">
        <v>599</v>
      </c>
      <c r="AF52" s="57" t="s">
        <v>62</v>
      </c>
      <c r="AG52" s="58">
        <v>84</v>
      </c>
      <c r="AH52" s="58">
        <v>49525</v>
      </c>
    </row>
    <row r="53" spans="1:34" x14ac:dyDescent="0.2">
      <c r="A53" s="57" t="s">
        <v>60</v>
      </c>
      <c r="B53" s="57" t="s">
        <v>17</v>
      </c>
      <c r="C53" s="57" t="s">
        <v>61</v>
      </c>
      <c r="D53" s="58">
        <v>619</v>
      </c>
      <c r="E53" s="57" t="s">
        <v>49</v>
      </c>
      <c r="F53" s="58">
        <v>345</v>
      </c>
      <c r="G53" s="58">
        <v>210181</v>
      </c>
      <c r="J53" s="57" t="s">
        <v>60</v>
      </c>
      <c r="K53" s="57" t="s">
        <v>17</v>
      </c>
      <c r="L53" s="57" t="s">
        <v>61</v>
      </c>
      <c r="M53" s="58">
        <v>619</v>
      </c>
      <c r="N53" s="57" t="s">
        <v>62</v>
      </c>
      <c r="O53" s="58">
        <v>42</v>
      </c>
      <c r="P53" s="58">
        <v>25662</v>
      </c>
      <c r="S53" s="57" t="s">
        <v>60</v>
      </c>
      <c r="T53" s="57" t="s">
        <v>18</v>
      </c>
      <c r="U53" s="57" t="s">
        <v>61</v>
      </c>
      <c r="V53" s="58">
        <v>739</v>
      </c>
      <c r="W53" s="57" t="s">
        <v>49</v>
      </c>
      <c r="X53" s="58">
        <v>56</v>
      </c>
      <c r="Y53" s="58">
        <v>40931</v>
      </c>
      <c r="AB53" s="57" t="s">
        <v>60</v>
      </c>
      <c r="AC53" s="57" t="s">
        <v>18</v>
      </c>
      <c r="AD53" s="57" t="s">
        <v>61</v>
      </c>
      <c r="AE53" s="58">
        <v>619</v>
      </c>
      <c r="AF53" s="57" t="s">
        <v>62</v>
      </c>
      <c r="AG53" s="58">
        <v>87</v>
      </c>
      <c r="AH53" s="58">
        <v>53022</v>
      </c>
    </row>
    <row r="54" spans="1:34" x14ac:dyDescent="0.2">
      <c r="A54" s="57" t="s">
        <v>60</v>
      </c>
      <c r="B54" s="57" t="s">
        <v>17</v>
      </c>
      <c r="C54" s="57" t="s">
        <v>61</v>
      </c>
      <c r="D54" s="58">
        <v>639</v>
      </c>
      <c r="E54" s="57" t="s">
        <v>49</v>
      </c>
      <c r="F54" s="58">
        <v>347</v>
      </c>
      <c r="G54" s="58">
        <v>218411</v>
      </c>
      <c r="J54" s="57" t="s">
        <v>60</v>
      </c>
      <c r="K54" s="57" t="s">
        <v>17</v>
      </c>
      <c r="L54" s="57" t="s">
        <v>61</v>
      </c>
      <c r="M54" s="58">
        <v>639</v>
      </c>
      <c r="N54" s="57" t="s">
        <v>62</v>
      </c>
      <c r="O54" s="58">
        <v>39</v>
      </c>
      <c r="P54" s="58">
        <v>24483</v>
      </c>
      <c r="S54" s="57" t="s">
        <v>60</v>
      </c>
      <c r="T54" s="57" t="s">
        <v>18</v>
      </c>
      <c r="U54" s="57" t="s">
        <v>61</v>
      </c>
      <c r="V54" s="58">
        <v>759</v>
      </c>
      <c r="W54" s="57" t="s">
        <v>49</v>
      </c>
      <c r="X54" s="58">
        <v>79</v>
      </c>
      <c r="Y54" s="58">
        <v>59185</v>
      </c>
      <c r="AB54" s="57" t="s">
        <v>60</v>
      </c>
      <c r="AC54" s="57" t="s">
        <v>18</v>
      </c>
      <c r="AD54" s="57" t="s">
        <v>61</v>
      </c>
      <c r="AE54" s="58">
        <v>639</v>
      </c>
      <c r="AF54" s="57" t="s">
        <v>62</v>
      </c>
      <c r="AG54" s="58">
        <v>83</v>
      </c>
      <c r="AH54" s="58">
        <v>52253</v>
      </c>
    </row>
    <row r="55" spans="1:34" x14ac:dyDescent="0.2">
      <c r="A55" s="57" t="s">
        <v>60</v>
      </c>
      <c r="B55" s="57" t="s">
        <v>17</v>
      </c>
      <c r="C55" s="57" t="s">
        <v>61</v>
      </c>
      <c r="D55" s="58">
        <v>659</v>
      </c>
      <c r="E55" s="57" t="s">
        <v>49</v>
      </c>
      <c r="F55" s="58">
        <v>330</v>
      </c>
      <c r="G55" s="58">
        <v>214379</v>
      </c>
      <c r="J55" s="57" t="s">
        <v>60</v>
      </c>
      <c r="K55" s="57" t="s">
        <v>17</v>
      </c>
      <c r="L55" s="57" t="s">
        <v>61</v>
      </c>
      <c r="M55" s="58">
        <v>659</v>
      </c>
      <c r="N55" s="57" t="s">
        <v>62</v>
      </c>
      <c r="O55" s="58">
        <v>36</v>
      </c>
      <c r="P55" s="58">
        <v>23392</v>
      </c>
      <c r="S55" s="57" t="s">
        <v>60</v>
      </c>
      <c r="T55" s="57" t="s">
        <v>18</v>
      </c>
      <c r="U55" s="57" t="s">
        <v>61</v>
      </c>
      <c r="V55" s="58">
        <v>779</v>
      </c>
      <c r="W55" s="57" t="s">
        <v>49</v>
      </c>
      <c r="X55" s="58">
        <v>64</v>
      </c>
      <c r="Y55" s="58">
        <v>49317</v>
      </c>
      <c r="AB55" s="57" t="s">
        <v>60</v>
      </c>
      <c r="AC55" s="57" t="s">
        <v>18</v>
      </c>
      <c r="AD55" s="57" t="s">
        <v>61</v>
      </c>
      <c r="AE55" s="58">
        <v>659</v>
      </c>
      <c r="AF55" s="57" t="s">
        <v>62</v>
      </c>
      <c r="AG55" s="58">
        <v>93</v>
      </c>
      <c r="AH55" s="58">
        <v>60389</v>
      </c>
    </row>
    <row r="56" spans="1:34" x14ac:dyDescent="0.2">
      <c r="A56" s="57" t="s">
        <v>60</v>
      </c>
      <c r="B56" s="57" t="s">
        <v>17</v>
      </c>
      <c r="C56" s="57" t="s">
        <v>61</v>
      </c>
      <c r="D56" s="58">
        <v>679</v>
      </c>
      <c r="E56" s="57" t="s">
        <v>49</v>
      </c>
      <c r="F56" s="58">
        <v>294</v>
      </c>
      <c r="G56" s="58">
        <v>196642</v>
      </c>
      <c r="J56" s="57" t="s">
        <v>60</v>
      </c>
      <c r="K56" s="57" t="s">
        <v>17</v>
      </c>
      <c r="L56" s="57" t="s">
        <v>61</v>
      </c>
      <c r="M56" s="58">
        <v>679</v>
      </c>
      <c r="N56" s="57" t="s">
        <v>62</v>
      </c>
      <c r="O56" s="58">
        <v>38</v>
      </c>
      <c r="P56" s="58">
        <v>25480</v>
      </c>
      <c r="S56" s="57" t="s">
        <v>60</v>
      </c>
      <c r="T56" s="57" t="s">
        <v>18</v>
      </c>
      <c r="U56" s="57" t="s">
        <v>61</v>
      </c>
      <c r="V56" s="58">
        <v>799</v>
      </c>
      <c r="W56" s="57" t="s">
        <v>49</v>
      </c>
      <c r="X56" s="58">
        <v>59</v>
      </c>
      <c r="Y56" s="58">
        <v>46582</v>
      </c>
      <c r="AB56" s="57" t="s">
        <v>60</v>
      </c>
      <c r="AC56" s="57" t="s">
        <v>18</v>
      </c>
      <c r="AD56" s="57" t="s">
        <v>61</v>
      </c>
      <c r="AE56" s="58">
        <v>679</v>
      </c>
      <c r="AF56" s="57" t="s">
        <v>62</v>
      </c>
      <c r="AG56" s="58">
        <v>88</v>
      </c>
      <c r="AH56" s="58">
        <v>58914</v>
      </c>
    </row>
    <row r="57" spans="1:34" x14ac:dyDescent="0.2">
      <c r="A57" s="57" t="s">
        <v>60</v>
      </c>
      <c r="B57" s="57" t="s">
        <v>17</v>
      </c>
      <c r="C57" s="57" t="s">
        <v>61</v>
      </c>
      <c r="D57" s="58">
        <v>699</v>
      </c>
      <c r="E57" s="57" t="s">
        <v>49</v>
      </c>
      <c r="F57" s="58">
        <v>295</v>
      </c>
      <c r="G57" s="58">
        <v>203376</v>
      </c>
      <c r="J57" s="57" t="s">
        <v>60</v>
      </c>
      <c r="K57" s="57" t="s">
        <v>17</v>
      </c>
      <c r="L57" s="57" t="s">
        <v>61</v>
      </c>
      <c r="M57" s="58">
        <v>699</v>
      </c>
      <c r="N57" s="57" t="s">
        <v>62</v>
      </c>
      <c r="O57" s="58">
        <v>37</v>
      </c>
      <c r="P57" s="58">
        <v>25460</v>
      </c>
      <c r="S57" s="57" t="s">
        <v>60</v>
      </c>
      <c r="T57" s="57" t="s">
        <v>18</v>
      </c>
      <c r="U57" s="57" t="s">
        <v>61</v>
      </c>
      <c r="V57" s="58">
        <v>819</v>
      </c>
      <c r="W57" s="57" t="s">
        <v>49</v>
      </c>
      <c r="X57" s="58">
        <v>66</v>
      </c>
      <c r="Y57" s="58">
        <v>53422</v>
      </c>
      <c r="AB57" s="57" t="s">
        <v>60</v>
      </c>
      <c r="AC57" s="57" t="s">
        <v>18</v>
      </c>
      <c r="AD57" s="57" t="s">
        <v>61</v>
      </c>
      <c r="AE57" s="58">
        <v>699</v>
      </c>
      <c r="AF57" s="57" t="s">
        <v>62</v>
      </c>
      <c r="AG57" s="58">
        <v>79</v>
      </c>
      <c r="AH57" s="58">
        <v>54569</v>
      </c>
    </row>
    <row r="58" spans="1:34" x14ac:dyDescent="0.2">
      <c r="A58" s="57" t="s">
        <v>60</v>
      </c>
      <c r="B58" s="57" t="s">
        <v>17</v>
      </c>
      <c r="C58" s="57" t="s">
        <v>61</v>
      </c>
      <c r="D58" s="58">
        <v>719</v>
      </c>
      <c r="E58" s="57" t="s">
        <v>49</v>
      </c>
      <c r="F58" s="58">
        <v>241</v>
      </c>
      <c r="G58" s="58">
        <v>170870</v>
      </c>
      <c r="J58" s="57" t="s">
        <v>60</v>
      </c>
      <c r="K58" s="57" t="s">
        <v>17</v>
      </c>
      <c r="L58" s="57" t="s">
        <v>61</v>
      </c>
      <c r="M58" s="58">
        <v>719</v>
      </c>
      <c r="N58" s="57" t="s">
        <v>62</v>
      </c>
      <c r="O58" s="58">
        <v>32</v>
      </c>
      <c r="P58" s="58">
        <v>22687</v>
      </c>
      <c r="S58" s="57" t="s">
        <v>60</v>
      </c>
      <c r="T58" s="57" t="s">
        <v>18</v>
      </c>
      <c r="U58" s="57" t="s">
        <v>61</v>
      </c>
      <c r="V58" s="58">
        <v>839</v>
      </c>
      <c r="W58" s="57" t="s">
        <v>49</v>
      </c>
      <c r="X58" s="58">
        <v>57</v>
      </c>
      <c r="Y58" s="58">
        <v>47304</v>
      </c>
      <c r="AB58" s="57" t="s">
        <v>60</v>
      </c>
      <c r="AC58" s="57" t="s">
        <v>18</v>
      </c>
      <c r="AD58" s="57" t="s">
        <v>61</v>
      </c>
      <c r="AE58" s="58">
        <v>719</v>
      </c>
      <c r="AF58" s="57" t="s">
        <v>62</v>
      </c>
      <c r="AG58" s="58">
        <v>87</v>
      </c>
      <c r="AH58" s="58">
        <v>61731</v>
      </c>
    </row>
    <row r="59" spans="1:34" x14ac:dyDescent="0.2">
      <c r="A59" s="57" t="s">
        <v>60</v>
      </c>
      <c r="B59" s="57" t="s">
        <v>17</v>
      </c>
      <c r="C59" s="57" t="s">
        <v>61</v>
      </c>
      <c r="D59" s="58">
        <v>739</v>
      </c>
      <c r="E59" s="57" t="s">
        <v>49</v>
      </c>
      <c r="F59" s="58">
        <v>249</v>
      </c>
      <c r="G59" s="58">
        <v>181677</v>
      </c>
      <c r="J59" s="57" t="s">
        <v>60</v>
      </c>
      <c r="K59" s="57" t="s">
        <v>17</v>
      </c>
      <c r="L59" s="57" t="s">
        <v>61</v>
      </c>
      <c r="M59" s="58">
        <v>739</v>
      </c>
      <c r="N59" s="57" t="s">
        <v>62</v>
      </c>
      <c r="O59" s="58">
        <v>23</v>
      </c>
      <c r="P59" s="58">
        <v>16782</v>
      </c>
      <c r="S59" s="57" t="s">
        <v>60</v>
      </c>
      <c r="T59" s="57" t="s">
        <v>18</v>
      </c>
      <c r="U59" s="57" t="s">
        <v>61</v>
      </c>
      <c r="V59" s="58">
        <v>859</v>
      </c>
      <c r="W59" s="57" t="s">
        <v>49</v>
      </c>
      <c r="X59" s="58">
        <v>62</v>
      </c>
      <c r="Y59" s="58">
        <v>52746</v>
      </c>
      <c r="AB59" s="57" t="s">
        <v>60</v>
      </c>
      <c r="AC59" s="57" t="s">
        <v>18</v>
      </c>
      <c r="AD59" s="57" t="s">
        <v>61</v>
      </c>
      <c r="AE59" s="58">
        <v>739</v>
      </c>
      <c r="AF59" s="57" t="s">
        <v>62</v>
      </c>
      <c r="AG59" s="58">
        <v>71</v>
      </c>
      <c r="AH59" s="58">
        <v>51735</v>
      </c>
    </row>
    <row r="60" spans="1:34" x14ac:dyDescent="0.2">
      <c r="A60" s="57" t="s">
        <v>60</v>
      </c>
      <c r="B60" s="57" t="s">
        <v>17</v>
      </c>
      <c r="C60" s="57" t="s">
        <v>61</v>
      </c>
      <c r="D60" s="58">
        <v>759</v>
      </c>
      <c r="E60" s="57" t="s">
        <v>49</v>
      </c>
      <c r="F60" s="58">
        <v>196</v>
      </c>
      <c r="G60" s="58">
        <v>146871</v>
      </c>
      <c r="J60" s="57" t="s">
        <v>60</v>
      </c>
      <c r="K60" s="57" t="s">
        <v>17</v>
      </c>
      <c r="L60" s="57" t="s">
        <v>61</v>
      </c>
      <c r="M60" s="58">
        <v>759</v>
      </c>
      <c r="N60" s="57" t="s">
        <v>62</v>
      </c>
      <c r="O60" s="58">
        <v>28</v>
      </c>
      <c r="P60" s="58">
        <v>20923</v>
      </c>
      <c r="S60" s="57" t="s">
        <v>60</v>
      </c>
      <c r="T60" s="57" t="s">
        <v>18</v>
      </c>
      <c r="U60" s="57" t="s">
        <v>61</v>
      </c>
      <c r="V60" s="58">
        <v>879</v>
      </c>
      <c r="W60" s="57" t="s">
        <v>49</v>
      </c>
      <c r="X60" s="58">
        <v>48</v>
      </c>
      <c r="Y60" s="58">
        <v>41682</v>
      </c>
      <c r="AB60" s="57" t="s">
        <v>60</v>
      </c>
      <c r="AC60" s="57" t="s">
        <v>18</v>
      </c>
      <c r="AD60" s="57" t="s">
        <v>61</v>
      </c>
      <c r="AE60" s="58">
        <v>759</v>
      </c>
      <c r="AF60" s="57" t="s">
        <v>62</v>
      </c>
      <c r="AG60" s="58">
        <v>48</v>
      </c>
      <c r="AH60" s="58">
        <v>35980</v>
      </c>
    </row>
    <row r="61" spans="1:34" x14ac:dyDescent="0.2">
      <c r="A61" s="57" t="s">
        <v>60</v>
      </c>
      <c r="B61" s="57" t="s">
        <v>17</v>
      </c>
      <c r="C61" s="57" t="s">
        <v>61</v>
      </c>
      <c r="D61" s="58">
        <v>779</v>
      </c>
      <c r="E61" s="57" t="s">
        <v>49</v>
      </c>
      <c r="F61" s="58">
        <v>178</v>
      </c>
      <c r="G61" s="58">
        <v>137048</v>
      </c>
      <c r="J61" s="57" t="s">
        <v>60</v>
      </c>
      <c r="K61" s="57" t="s">
        <v>17</v>
      </c>
      <c r="L61" s="57" t="s">
        <v>61</v>
      </c>
      <c r="M61" s="58">
        <v>779</v>
      </c>
      <c r="N61" s="57" t="s">
        <v>62</v>
      </c>
      <c r="O61" s="58">
        <v>30</v>
      </c>
      <c r="P61" s="58">
        <v>23112</v>
      </c>
      <c r="S61" s="57" t="s">
        <v>60</v>
      </c>
      <c r="T61" s="57" t="s">
        <v>18</v>
      </c>
      <c r="U61" s="57" t="s">
        <v>61</v>
      </c>
      <c r="V61" s="58">
        <v>899</v>
      </c>
      <c r="W61" s="57" t="s">
        <v>49</v>
      </c>
      <c r="X61" s="58">
        <v>63</v>
      </c>
      <c r="Y61" s="58">
        <v>56020</v>
      </c>
      <c r="AB61" s="57" t="s">
        <v>60</v>
      </c>
      <c r="AC61" s="57" t="s">
        <v>18</v>
      </c>
      <c r="AD61" s="57" t="s">
        <v>61</v>
      </c>
      <c r="AE61" s="58">
        <v>779</v>
      </c>
      <c r="AF61" s="57" t="s">
        <v>62</v>
      </c>
      <c r="AG61" s="58">
        <v>73</v>
      </c>
      <c r="AH61" s="58">
        <v>56228</v>
      </c>
    </row>
    <row r="62" spans="1:34" x14ac:dyDescent="0.2">
      <c r="A62" s="57" t="s">
        <v>60</v>
      </c>
      <c r="B62" s="57" t="s">
        <v>17</v>
      </c>
      <c r="C62" s="57" t="s">
        <v>61</v>
      </c>
      <c r="D62" s="58">
        <v>799</v>
      </c>
      <c r="E62" s="57" t="s">
        <v>49</v>
      </c>
      <c r="F62" s="58">
        <v>199</v>
      </c>
      <c r="G62" s="58">
        <v>156931</v>
      </c>
      <c r="J62" s="57" t="s">
        <v>60</v>
      </c>
      <c r="K62" s="57" t="s">
        <v>17</v>
      </c>
      <c r="L62" s="57" t="s">
        <v>61</v>
      </c>
      <c r="M62" s="58">
        <v>799</v>
      </c>
      <c r="N62" s="57" t="s">
        <v>62</v>
      </c>
      <c r="O62" s="58">
        <v>14</v>
      </c>
      <c r="P62" s="58">
        <v>11070</v>
      </c>
      <c r="S62" s="57" t="s">
        <v>60</v>
      </c>
      <c r="T62" s="57" t="s">
        <v>18</v>
      </c>
      <c r="U62" s="57" t="s">
        <v>61</v>
      </c>
      <c r="V62" s="58">
        <v>919</v>
      </c>
      <c r="W62" s="57" t="s">
        <v>49</v>
      </c>
      <c r="X62" s="58">
        <v>57</v>
      </c>
      <c r="Y62" s="58">
        <v>51904</v>
      </c>
      <c r="AB62" s="57" t="s">
        <v>60</v>
      </c>
      <c r="AC62" s="57" t="s">
        <v>18</v>
      </c>
      <c r="AD62" s="57" t="s">
        <v>61</v>
      </c>
      <c r="AE62" s="58">
        <v>799</v>
      </c>
      <c r="AF62" s="57" t="s">
        <v>62</v>
      </c>
      <c r="AG62" s="58">
        <v>59</v>
      </c>
      <c r="AH62" s="58">
        <v>46607</v>
      </c>
    </row>
    <row r="63" spans="1:34" x14ac:dyDescent="0.2">
      <c r="A63" s="57" t="s">
        <v>60</v>
      </c>
      <c r="B63" s="57" t="s">
        <v>17</v>
      </c>
      <c r="C63" s="57" t="s">
        <v>61</v>
      </c>
      <c r="D63" s="58">
        <v>819</v>
      </c>
      <c r="E63" s="57" t="s">
        <v>49</v>
      </c>
      <c r="F63" s="58">
        <v>215</v>
      </c>
      <c r="G63" s="58">
        <v>174007</v>
      </c>
      <c r="J63" s="57" t="s">
        <v>60</v>
      </c>
      <c r="K63" s="57" t="s">
        <v>17</v>
      </c>
      <c r="L63" s="57" t="s">
        <v>61</v>
      </c>
      <c r="M63" s="58">
        <v>819</v>
      </c>
      <c r="N63" s="57" t="s">
        <v>62</v>
      </c>
      <c r="O63" s="58">
        <v>15</v>
      </c>
      <c r="P63" s="58">
        <v>12139</v>
      </c>
      <c r="S63" s="57" t="s">
        <v>60</v>
      </c>
      <c r="T63" s="57" t="s">
        <v>18</v>
      </c>
      <c r="U63" s="57" t="s">
        <v>61</v>
      </c>
      <c r="V63" s="58">
        <v>939</v>
      </c>
      <c r="W63" s="57" t="s">
        <v>49</v>
      </c>
      <c r="X63" s="58">
        <v>56</v>
      </c>
      <c r="Y63" s="58">
        <v>51965</v>
      </c>
      <c r="AB63" s="57" t="s">
        <v>60</v>
      </c>
      <c r="AC63" s="57" t="s">
        <v>18</v>
      </c>
      <c r="AD63" s="57" t="s">
        <v>61</v>
      </c>
      <c r="AE63" s="58">
        <v>819</v>
      </c>
      <c r="AF63" s="57" t="s">
        <v>62</v>
      </c>
      <c r="AG63" s="58">
        <v>54</v>
      </c>
      <c r="AH63" s="58">
        <v>43743</v>
      </c>
    </row>
    <row r="64" spans="1:34" x14ac:dyDescent="0.2">
      <c r="A64" s="57" t="s">
        <v>60</v>
      </c>
      <c r="B64" s="57" t="s">
        <v>17</v>
      </c>
      <c r="C64" s="57" t="s">
        <v>61</v>
      </c>
      <c r="D64" s="58">
        <v>839</v>
      </c>
      <c r="E64" s="57" t="s">
        <v>49</v>
      </c>
      <c r="F64" s="58">
        <v>175</v>
      </c>
      <c r="G64" s="58">
        <v>145098</v>
      </c>
      <c r="J64" s="57" t="s">
        <v>60</v>
      </c>
      <c r="K64" s="57" t="s">
        <v>17</v>
      </c>
      <c r="L64" s="57" t="s">
        <v>61</v>
      </c>
      <c r="M64" s="58">
        <v>839</v>
      </c>
      <c r="N64" s="57" t="s">
        <v>62</v>
      </c>
      <c r="O64" s="58">
        <v>21</v>
      </c>
      <c r="P64" s="58">
        <v>17361</v>
      </c>
      <c r="S64" s="57" t="s">
        <v>60</v>
      </c>
      <c r="T64" s="57" t="s">
        <v>18</v>
      </c>
      <c r="U64" s="57" t="s">
        <v>61</v>
      </c>
      <c r="V64" s="58">
        <v>959</v>
      </c>
      <c r="W64" s="57" t="s">
        <v>49</v>
      </c>
      <c r="X64" s="58">
        <v>68</v>
      </c>
      <c r="Y64" s="58">
        <v>64648</v>
      </c>
      <c r="AB64" s="57" t="s">
        <v>60</v>
      </c>
      <c r="AC64" s="57" t="s">
        <v>18</v>
      </c>
      <c r="AD64" s="57" t="s">
        <v>61</v>
      </c>
      <c r="AE64" s="58">
        <v>839</v>
      </c>
      <c r="AF64" s="57" t="s">
        <v>62</v>
      </c>
      <c r="AG64" s="58">
        <v>63</v>
      </c>
      <c r="AH64" s="58">
        <v>52213</v>
      </c>
    </row>
    <row r="65" spans="1:34" x14ac:dyDescent="0.2">
      <c r="A65" s="57" t="s">
        <v>60</v>
      </c>
      <c r="B65" s="57" t="s">
        <v>17</v>
      </c>
      <c r="C65" s="57" t="s">
        <v>61</v>
      </c>
      <c r="D65" s="58">
        <v>859</v>
      </c>
      <c r="E65" s="57" t="s">
        <v>49</v>
      </c>
      <c r="F65" s="58">
        <v>168</v>
      </c>
      <c r="G65" s="58">
        <v>142609</v>
      </c>
      <c r="J65" s="57" t="s">
        <v>60</v>
      </c>
      <c r="K65" s="57" t="s">
        <v>17</v>
      </c>
      <c r="L65" s="57" t="s">
        <v>61</v>
      </c>
      <c r="M65" s="58">
        <v>859</v>
      </c>
      <c r="N65" s="57" t="s">
        <v>62</v>
      </c>
      <c r="O65" s="58">
        <v>15</v>
      </c>
      <c r="P65" s="58">
        <v>12770</v>
      </c>
      <c r="S65" s="57" t="s">
        <v>60</v>
      </c>
      <c r="T65" s="57" t="s">
        <v>18</v>
      </c>
      <c r="U65" s="57" t="s">
        <v>61</v>
      </c>
      <c r="V65" s="58">
        <v>979</v>
      </c>
      <c r="W65" s="57" t="s">
        <v>49</v>
      </c>
      <c r="X65" s="58">
        <v>55</v>
      </c>
      <c r="Y65" s="58">
        <v>53338</v>
      </c>
      <c r="AB65" s="57" t="s">
        <v>60</v>
      </c>
      <c r="AC65" s="57" t="s">
        <v>18</v>
      </c>
      <c r="AD65" s="57" t="s">
        <v>61</v>
      </c>
      <c r="AE65" s="58">
        <v>859</v>
      </c>
      <c r="AF65" s="57" t="s">
        <v>62</v>
      </c>
      <c r="AG65" s="58">
        <v>36</v>
      </c>
      <c r="AH65" s="58">
        <v>30512</v>
      </c>
    </row>
    <row r="66" spans="1:34" x14ac:dyDescent="0.2">
      <c r="A66" s="57" t="s">
        <v>60</v>
      </c>
      <c r="B66" s="57" t="s">
        <v>17</v>
      </c>
      <c r="C66" s="57" t="s">
        <v>61</v>
      </c>
      <c r="D66" s="58">
        <v>879</v>
      </c>
      <c r="E66" s="57" t="s">
        <v>49</v>
      </c>
      <c r="F66" s="58">
        <v>158</v>
      </c>
      <c r="G66" s="58">
        <v>137471</v>
      </c>
      <c r="J66" s="57" t="s">
        <v>60</v>
      </c>
      <c r="K66" s="57" t="s">
        <v>17</v>
      </c>
      <c r="L66" s="57" t="s">
        <v>61</v>
      </c>
      <c r="M66" s="58">
        <v>879</v>
      </c>
      <c r="N66" s="57" t="s">
        <v>62</v>
      </c>
      <c r="O66" s="58">
        <v>10</v>
      </c>
      <c r="P66" s="58">
        <v>8682</v>
      </c>
      <c r="S66" s="57" t="s">
        <v>60</v>
      </c>
      <c r="T66" s="57" t="s">
        <v>18</v>
      </c>
      <c r="U66" s="57" t="s">
        <v>61</v>
      </c>
      <c r="V66" s="58">
        <v>999</v>
      </c>
      <c r="W66" s="57" t="s">
        <v>49</v>
      </c>
      <c r="X66" s="58">
        <v>48</v>
      </c>
      <c r="Y66" s="58">
        <v>47461</v>
      </c>
      <c r="AB66" s="57" t="s">
        <v>60</v>
      </c>
      <c r="AC66" s="57" t="s">
        <v>18</v>
      </c>
      <c r="AD66" s="57" t="s">
        <v>61</v>
      </c>
      <c r="AE66" s="58">
        <v>879</v>
      </c>
      <c r="AF66" s="57" t="s">
        <v>62</v>
      </c>
      <c r="AG66" s="58">
        <v>50</v>
      </c>
      <c r="AH66" s="58">
        <v>43502</v>
      </c>
    </row>
    <row r="67" spans="1:34" x14ac:dyDescent="0.2">
      <c r="A67" s="57" t="s">
        <v>60</v>
      </c>
      <c r="B67" s="57" t="s">
        <v>17</v>
      </c>
      <c r="C67" s="57" t="s">
        <v>61</v>
      </c>
      <c r="D67" s="58">
        <v>899</v>
      </c>
      <c r="E67" s="57" t="s">
        <v>49</v>
      </c>
      <c r="F67" s="58">
        <v>149</v>
      </c>
      <c r="G67" s="58">
        <v>132518</v>
      </c>
      <c r="J67" s="57" t="s">
        <v>60</v>
      </c>
      <c r="K67" s="57" t="s">
        <v>17</v>
      </c>
      <c r="L67" s="57" t="s">
        <v>61</v>
      </c>
      <c r="M67" s="58">
        <v>899</v>
      </c>
      <c r="N67" s="57" t="s">
        <v>62</v>
      </c>
      <c r="O67" s="58">
        <v>15</v>
      </c>
      <c r="P67" s="58">
        <v>13351</v>
      </c>
      <c r="S67" s="57" t="s">
        <v>60</v>
      </c>
      <c r="T67" s="57" t="s">
        <v>18</v>
      </c>
      <c r="U67" s="57" t="s">
        <v>61</v>
      </c>
      <c r="V67" s="58">
        <v>1019</v>
      </c>
      <c r="W67" s="57" t="s">
        <v>49</v>
      </c>
      <c r="X67" s="58">
        <v>68</v>
      </c>
      <c r="Y67" s="58">
        <v>68650</v>
      </c>
      <c r="AB67" s="57" t="s">
        <v>60</v>
      </c>
      <c r="AC67" s="57" t="s">
        <v>18</v>
      </c>
      <c r="AD67" s="57" t="s">
        <v>61</v>
      </c>
      <c r="AE67" s="58">
        <v>899</v>
      </c>
      <c r="AF67" s="57" t="s">
        <v>62</v>
      </c>
      <c r="AG67" s="58">
        <v>56</v>
      </c>
      <c r="AH67" s="58">
        <v>49857</v>
      </c>
    </row>
    <row r="68" spans="1:34" x14ac:dyDescent="0.2">
      <c r="A68" s="57" t="s">
        <v>60</v>
      </c>
      <c r="B68" s="57" t="s">
        <v>17</v>
      </c>
      <c r="C68" s="57" t="s">
        <v>61</v>
      </c>
      <c r="D68" s="58">
        <v>919</v>
      </c>
      <c r="E68" s="57" t="s">
        <v>49</v>
      </c>
      <c r="F68" s="58">
        <v>131</v>
      </c>
      <c r="G68" s="58">
        <v>119142</v>
      </c>
      <c r="J68" s="57" t="s">
        <v>60</v>
      </c>
      <c r="K68" s="57" t="s">
        <v>17</v>
      </c>
      <c r="L68" s="57" t="s">
        <v>61</v>
      </c>
      <c r="M68" s="58">
        <v>919</v>
      </c>
      <c r="N68" s="57" t="s">
        <v>62</v>
      </c>
      <c r="O68" s="58">
        <v>16</v>
      </c>
      <c r="P68" s="58">
        <v>14488</v>
      </c>
      <c r="S68" s="57" t="s">
        <v>60</v>
      </c>
      <c r="T68" s="57" t="s">
        <v>18</v>
      </c>
      <c r="U68" s="57" t="s">
        <v>61</v>
      </c>
      <c r="V68" s="58">
        <v>1039</v>
      </c>
      <c r="W68" s="57" t="s">
        <v>49</v>
      </c>
      <c r="X68" s="58">
        <v>52</v>
      </c>
      <c r="Y68" s="58">
        <v>53555</v>
      </c>
      <c r="AB68" s="57" t="s">
        <v>60</v>
      </c>
      <c r="AC68" s="57" t="s">
        <v>18</v>
      </c>
      <c r="AD68" s="57" t="s">
        <v>61</v>
      </c>
      <c r="AE68" s="58">
        <v>919</v>
      </c>
      <c r="AF68" s="57" t="s">
        <v>62</v>
      </c>
      <c r="AG68" s="58">
        <v>47</v>
      </c>
      <c r="AH68" s="58">
        <v>42677</v>
      </c>
    </row>
    <row r="69" spans="1:34" x14ac:dyDescent="0.2">
      <c r="A69" s="57" t="s">
        <v>60</v>
      </c>
      <c r="B69" s="57" t="s">
        <v>17</v>
      </c>
      <c r="C69" s="57" t="s">
        <v>61</v>
      </c>
      <c r="D69" s="58">
        <v>939</v>
      </c>
      <c r="E69" s="57" t="s">
        <v>49</v>
      </c>
      <c r="F69" s="58">
        <v>102</v>
      </c>
      <c r="G69" s="58">
        <v>94810</v>
      </c>
      <c r="J69" s="57" t="s">
        <v>60</v>
      </c>
      <c r="K69" s="57" t="s">
        <v>17</v>
      </c>
      <c r="L69" s="57" t="s">
        <v>61</v>
      </c>
      <c r="M69" s="58">
        <v>939</v>
      </c>
      <c r="N69" s="57" t="s">
        <v>62</v>
      </c>
      <c r="O69" s="58">
        <v>14</v>
      </c>
      <c r="P69" s="58">
        <v>13034</v>
      </c>
      <c r="S69" s="57" t="s">
        <v>60</v>
      </c>
      <c r="T69" s="57" t="s">
        <v>18</v>
      </c>
      <c r="U69" s="57" t="s">
        <v>61</v>
      </c>
      <c r="V69" s="58">
        <v>1059</v>
      </c>
      <c r="W69" s="57" t="s">
        <v>49</v>
      </c>
      <c r="X69" s="58">
        <v>50</v>
      </c>
      <c r="Y69" s="58">
        <v>52536</v>
      </c>
      <c r="AB69" s="57" t="s">
        <v>60</v>
      </c>
      <c r="AC69" s="57" t="s">
        <v>18</v>
      </c>
      <c r="AD69" s="57" t="s">
        <v>61</v>
      </c>
      <c r="AE69" s="58">
        <v>939</v>
      </c>
      <c r="AF69" s="57" t="s">
        <v>62</v>
      </c>
      <c r="AG69" s="58">
        <v>35</v>
      </c>
      <c r="AH69" s="58">
        <v>32498</v>
      </c>
    </row>
    <row r="70" spans="1:34" x14ac:dyDescent="0.2">
      <c r="A70" s="57" t="s">
        <v>60</v>
      </c>
      <c r="B70" s="57" t="s">
        <v>17</v>
      </c>
      <c r="C70" s="57" t="s">
        <v>61</v>
      </c>
      <c r="D70" s="58">
        <v>959</v>
      </c>
      <c r="E70" s="57" t="s">
        <v>49</v>
      </c>
      <c r="F70" s="58">
        <v>118</v>
      </c>
      <c r="G70" s="58">
        <v>112040</v>
      </c>
      <c r="J70" s="57" t="s">
        <v>60</v>
      </c>
      <c r="K70" s="57" t="s">
        <v>17</v>
      </c>
      <c r="L70" s="57" t="s">
        <v>61</v>
      </c>
      <c r="M70" s="58">
        <v>959</v>
      </c>
      <c r="N70" s="57" t="s">
        <v>62</v>
      </c>
      <c r="O70" s="58">
        <v>9</v>
      </c>
      <c r="P70" s="58">
        <v>8585</v>
      </c>
      <c r="S70" s="57" t="s">
        <v>60</v>
      </c>
      <c r="T70" s="57" t="s">
        <v>18</v>
      </c>
      <c r="U70" s="57" t="s">
        <v>61</v>
      </c>
      <c r="V70" s="58">
        <v>1079</v>
      </c>
      <c r="W70" s="57" t="s">
        <v>49</v>
      </c>
      <c r="X70" s="58">
        <v>56</v>
      </c>
      <c r="Y70" s="58">
        <v>59862</v>
      </c>
      <c r="AB70" s="57" t="s">
        <v>60</v>
      </c>
      <c r="AC70" s="57" t="s">
        <v>18</v>
      </c>
      <c r="AD70" s="57" t="s">
        <v>61</v>
      </c>
      <c r="AE70" s="58">
        <v>959</v>
      </c>
      <c r="AF70" s="57" t="s">
        <v>62</v>
      </c>
      <c r="AG70" s="58">
        <v>41</v>
      </c>
      <c r="AH70" s="58">
        <v>38869</v>
      </c>
    </row>
    <row r="71" spans="1:34" x14ac:dyDescent="0.2">
      <c r="A71" s="57" t="s">
        <v>60</v>
      </c>
      <c r="B71" s="57" t="s">
        <v>17</v>
      </c>
      <c r="C71" s="57" t="s">
        <v>61</v>
      </c>
      <c r="D71" s="58">
        <v>979</v>
      </c>
      <c r="E71" s="57" t="s">
        <v>49</v>
      </c>
      <c r="F71" s="58">
        <v>100</v>
      </c>
      <c r="G71" s="58">
        <v>96998</v>
      </c>
      <c r="J71" s="57" t="s">
        <v>60</v>
      </c>
      <c r="K71" s="57" t="s">
        <v>17</v>
      </c>
      <c r="L71" s="57" t="s">
        <v>61</v>
      </c>
      <c r="M71" s="58">
        <v>979</v>
      </c>
      <c r="N71" s="57" t="s">
        <v>62</v>
      </c>
      <c r="O71" s="58">
        <v>12</v>
      </c>
      <c r="P71" s="58">
        <v>11629</v>
      </c>
      <c r="S71" s="57" t="s">
        <v>60</v>
      </c>
      <c r="T71" s="57" t="s">
        <v>18</v>
      </c>
      <c r="U71" s="57" t="s">
        <v>61</v>
      </c>
      <c r="V71" s="58">
        <v>1099</v>
      </c>
      <c r="W71" s="57" t="s">
        <v>49</v>
      </c>
      <c r="X71" s="58">
        <v>61</v>
      </c>
      <c r="Y71" s="58">
        <v>66502</v>
      </c>
      <c r="AB71" s="57" t="s">
        <v>60</v>
      </c>
      <c r="AC71" s="57" t="s">
        <v>18</v>
      </c>
      <c r="AD71" s="57" t="s">
        <v>61</v>
      </c>
      <c r="AE71" s="58">
        <v>979</v>
      </c>
      <c r="AF71" s="57" t="s">
        <v>62</v>
      </c>
      <c r="AG71" s="58">
        <v>60</v>
      </c>
      <c r="AH71" s="58">
        <v>58175</v>
      </c>
    </row>
    <row r="72" spans="1:34" x14ac:dyDescent="0.2">
      <c r="A72" s="57" t="s">
        <v>60</v>
      </c>
      <c r="B72" s="57" t="s">
        <v>17</v>
      </c>
      <c r="C72" s="57" t="s">
        <v>61</v>
      </c>
      <c r="D72" s="58">
        <v>999</v>
      </c>
      <c r="E72" s="57" t="s">
        <v>49</v>
      </c>
      <c r="F72" s="58">
        <v>110</v>
      </c>
      <c r="G72" s="58">
        <v>108833</v>
      </c>
      <c r="J72" s="57" t="s">
        <v>60</v>
      </c>
      <c r="K72" s="57" t="s">
        <v>17</v>
      </c>
      <c r="L72" s="57" t="s">
        <v>61</v>
      </c>
      <c r="M72" s="58">
        <v>999</v>
      </c>
      <c r="N72" s="57" t="s">
        <v>62</v>
      </c>
      <c r="O72" s="58">
        <v>10</v>
      </c>
      <c r="P72" s="58">
        <v>9922</v>
      </c>
      <c r="S72" s="57" t="s">
        <v>60</v>
      </c>
      <c r="T72" s="57" t="s">
        <v>18</v>
      </c>
      <c r="U72" s="57" t="s">
        <v>61</v>
      </c>
      <c r="V72" s="58">
        <v>1119</v>
      </c>
      <c r="W72" s="57" t="s">
        <v>49</v>
      </c>
      <c r="X72" s="58">
        <v>64</v>
      </c>
      <c r="Y72" s="58">
        <v>71135</v>
      </c>
      <c r="AB72" s="57" t="s">
        <v>60</v>
      </c>
      <c r="AC72" s="57" t="s">
        <v>18</v>
      </c>
      <c r="AD72" s="57" t="s">
        <v>61</v>
      </c>
      <c r="AE72" s="58">
        <v>999</v>
      </c>
      <c r="AF72" s="57" t="s">
        <v>62</v>
      </c>
      <c r="AG72" s="58">
        <v>36</v>
      </c>
      <c r="AH72" s="58">
        <v>35600</v>
      </c>
    </row>
    <row r="73" spans="1:34" x14ac:dyDescent="0.2">
      <c r="A73" s="57" t="s">
        <v>60</v>
      </c>
      <c r="B73" s="57" t="s">
        <v>17</v>
      </c>
      <c r="C73" s="57" t="s">
        <v>61</v>
      </c>
      <c r="D73" s="58">
        <v>1019</v>
      </c>
      <c r="E73" s="57" t="s">
        <v>49</v>
      </c>
      <c r="F73" s="58">
        <v>111</v>
      </c>
      <c r="G73" s="58">
        <v>112146</v>
      </c>
      <c r="J73" s="57" t="s">
        <v>60</v>
      </c>
      <c r="K73" s="57" t="s">
        <v>17</v>
      </c>
      <c r="L73" s="57" t="s">
        <v>61</v>
      </c>
      <c r="M73" s="58">
        <v>1019</v>
      </c>
      <c r="N73" s="57" t="s">
        <v>62</v>
      </c>
      <c r="O73" s="58">
        <v>13</v>
      </c>
      <c r="P73" s="58">
        <v>13120</v>
      </c>
      <c r="S73" s="57" t="s">
        <v>60</v>
      </c>
      <c r="T73" s="57" t="s">
        <v>18</v>
      </c>
      <c r="U73" s="57" t="s">
        <v>61</v>
      </c>
      <c r="V73" s="58">
        <v>1139</v>
      </c>
      <c r="W73" s="57" t="s">
        <v>49</v>
      </c>
      <c r="X73" s="58">
        <v>60</v>
      </c>
      <c r="Y73" s="58">
        <v>67699</v>
      </c>
      <c r="AB73" s="57" t="s">
        <v>60</v>
      </c>
      <c r="AC73" s="57" t="s">
        <v>18</v>
      </c>
      <c r="AD73" s="57" t="s">
        <v>61</v>
      </c>
      <c r="AE73" s="58">
        <v>1019</v>
      </c>
      <c r="AF73" s="57" t="s">
        <v>62</v>
      </c>
      <c r="AG73" s="58">
        <v>39</v>
      </c>
      <c r="AH73" s="58">
        <v>39360</v>
      </c>
    </row>
    <row r="74" spans="1:34" x14ac:dyDescent="0.2">
      <c r="A74" s="57" t="s">
        <v>60</v>
      </c>
      <c r="B74" s="57" t="s">
        <v>17</v>
      </c>
      <c r="C74" s="57" t="s">
        <v>61</v>
      </c>
      <c r="D74" s="58">
        <v>1039</v>
      </c>
      <c r="E74" s="57" t="s">
        <v>49</v>
      </c>
      <c r="F74" s="58">
        <v>87</v>
      </c>
      <c r="G74" s="58">
        <v>89531</v>
      </c>
      <c r="J74" s="57" t="s">
        <v>60</v>
      </c>
      <c r="K74" s="57" t="s">
        <v>17</v>
      </c>
      <c r="L74" s="57" t="s">
        <v>61</v>
      </c>
      <c r="M74" s="58">
        <v>1039</v>
      </c>
      <c r="N74" s="57" t="s">
        <v>62</v>
      </c>
      <c r="O74" s="58">
        <v>12</v>
      </c>
      <c r="P74" s="58">
        <v>12391</v>
      </c>
      <c r="S74" s="57" t="s">
        <v>60</v>
      </c>
      <c r="T74" s="57" t="s">
        <v>18</v>
      </c>
      <c r="U74" s="57" t="s">
        <v>61</v>
      </c>
      <c r="V74" s="58">
        <v>1159</v>
      </c>
      <c r="W74" s="57" t="s">
        <v>49</v>
      </c>
      <c r="X74" s="58">
        <v>43</v>
      </c>
      <c r="Y74" s="58">
        <v>49461</v>
      </c>
      <c r="AB74" s="57" t="s">
        <v>60</v>
      </c>
      <c r="AC74" s="57" t="s">
        <v>18</v>
      </c>
      <c r="AD74" s="57" t="s">
        <v>61</v>
      </c>
      <c r="AE74" s="58">
        <v>1039</v>
      </c>
      <c r="AF74" s="57" t="s">
        <v>62</v>
      </c>
      <c r="AG74" s="58">
        <v>43</v>
      </c>
      <c r="AH74" s="58">
        <v>44228</v>
      </c>
    </row>
    <row r="75" spans="1:34" x14ac:dyDescent="0.2">
      <c r="A75" s="57" t="s">
        <v>60</v>
      </c>
      <c r="B75" s="57" t="s">
        <v>17</v>
      </c>
      <c r="C75" s="57" t="s">
        <v>61</v>
      </c>
      <c r="D75" s="58">
        <v>1059</v>
      </c>
      <c r="E75" s="57" t="s">
        <v>49</v>
      </c>
      <c r="F75" s="58">
        <v>78</v>
      </c>
      <c r="G75" s="58">
        <v>81867</v>
      </c>
      <c r="J75" s="57" t="s">
        <v>60</v>
      </c>
      <c r="K75" s="57" t="s">
        <v>17</v>
      </c>
      <c r="L75" s="57" t="s">
        <v>61</v>
      </c>
      <c r="M75" s="58">
        <v>1059</v>
      </c>
      <c r="N75" s="57" t="s">
        <v>62</v>
      </c>
      <c r="O75" s="58">
        <v>7</v>
      </c>
      <c r="P75" s="58">
        <v>7355</v>
      </c>
      <c r="S75" s="57" t="s">
        <v>60</v>
      </c>
      <c r="T75" s="57" t="s">
        <v>18</v>
      </c>
      <c r="U75" s="57" t="s">
        <v>61</v>
      </c>
      <c r="V75" s="58">
        <v>1179</v>
      </c>
      <c r="W75" s="57" t="s">
        <v>49</v>
      </c>
      <c r="X75" s="58">
        <v>52</v>
      </c>
      <c r="Y75" s="58">
        <v>60842</v>
      </c>
      <c r="AB75" s="57" t="s">
        <v>60</v>
      </c>
      <c r="AC75" s="57" t="s">
        <v>18</v>
      </c>
      <c r="AD75" s="57" t="s">
        <v>61</v>
      </c>
      <c r="AE75" s="58">
        <v>1059</v>
      </c>
      <c r="AF75" s="57" t="s">
        <v>62</v>
      </c>
      <c r="AG75" s="58">
        <v>46</v>
      </c>
      <c r="AH75" s="58">
        <v>48288</v>
      </c>
    </row>
    <row r="76" spans="1:34" x14ac:dyDescent="0.2">
      <c r="A76" s="57" t="s">
        <v>60</v>
      </c>
      <c r="B76" s="57" t="s">
        <v>17</v>
      </c>
      <c r="C76" s="57" t="s">
        <v>61</v>
      </c>
      <c r="D76" s="58">
        <v>1079</v>
      </c>
      <c r="E76" s="57" t="s">
        <v>49</v>
      </c>
      <c r="F76" s="58">
        <v>73</v>
      </c>
      <c r="G76" s="58">
        <v>78097</v>
      </c>
      <c r="J76" s="57" t="s">
        <v>60</v>
      </c>
      <c r="K76" s="57" t="s">
        <v>17</v>
      </c>
      <c r="L76" s="57" t="s">
        <v>61</v>
      </c>
      <c r="M76" s="58">
        <v>1079</v>
      </c>
      <c r="N76" s="57" t="s">
        <v>62</v>
      </c>
      <c r="O76" s="58">
        <v>10</v>
      </c>
      <c r="P76" s="58">
        <v>10694</v>
      </c>
      <c r="S76" s="57" t="s">
        <v>60</v>
      </c>
      <c r="T76" s="57" t="s">
        <v>18</v>
      </c>
      <c r="U76" s="57" t="s">
        <v>61</v>
      </c>
      <c r="V76" s="58">
        <v>1199</v>
      </c>
      <c r="W76" s="57" t="s">
        <v>49</v>
      </c>
      <c r="X76" s="58">
        <v>59</v>
      </c>
      <c r="Y76" s="58">
        <v>70168</v>
      </c>
      <c r="AB76" s="57" t="s">
        <v>60</v>
      </c>
      <c r="AC76" s="57" t="s">
        <v>18</v>
      </c>
      <c r="AD76" s="57" t="s">
        <v>61</v>
      </c>
      <c r="AE76" s="58">
        <v>1079</v>
      </c>
      <c r="AF76" s="57" t="s">
        <v>62</v>
      </c>
      <c r="AG76" s="58">
        <v>40</v>
      </c>
      <c r="AH76" s="58">
        <v>42786</v>
      </c>
    </row>
    <row r="77" spans="1:34" x14ac:dyDescent="0.2">
      <c r="A77" s="57" t="s">
        <v>60</v>
      </c>
      <c r="B77" s="57" t="s">
        <v>17</v>
      </c>
      <c r="C77" s="57" t="s">
        <v>61</v>
      </c>
      <c r="D77" s="58">
        <v>1099</v>
      </c>
      <c r="E77" s="57" t="s">
        <v>49</v>
      </c>
      <c r="F77" s="58">
        <v>75</v>
      </c>
      <c r="G77" s="58">
        <v>81694</v>
      </c>
      <c r="J77" s="57" t="s">
        <v>60</v>
      </c>
      <c r="K77" s="57" t="s">
        <v>17</v>
      </c>
      <c r="L77" s="57" t="s">
        <v>61</v>
      </c>
      <c r="M77" s="58">
        <v>1099</v>
      </c>
      <c r="N77" s="57" t="s">
        <v>62</v>
      </c>
      <c r="O77" s="58">
        <v>9</v>
      </c>
      <c r="P77" s="58">
        <v>9785</v>
      </c>
      <c r="S77" s="57" t="s">
        <v>60</v>
      </c>
      <c r="T77" s="57" t="s">
        <v>18</v>
      </c>
      <c r="U77" s="57" t="s">
        <v>61</v>
      </c>
      <c r="V77" s="58">
        <v>1219</v>
      </c>
      <c r="W77" s="57" t="s">
        <v>49</v>
      </c>
      <c r="X77" s="58">
        <v>48</v>
      </c>
      <c r="Y77" s="58">
        <v>58069</v>
      </c>
      <c r="AB77" s="57" t="s">
        <v>60</v>
      </c>
      <c r="AC77" s="57" t="s">
        <v>18</v>
      </c>
      <c r="AD77" s="57" t="s">
        <v>61</v>
      </c>
      <c r="AE77" s="58">
        <v>1099</v>
      </c>
      <c r="AF77" s="57" t="s">
        <v>62</v>
      </c>
      <c r="AG77" s="58">
        <v>32</v>
      </c>
      <c r="AH77" s="58">
        <v>34841</v>
      </c>
    </row>
    <row r="78" spans="1:34" x14ac:dyDescent="0.2">
      <c r="A78" s="57" t="s">
        <v>60</v>
      </c>
      <c r="B78" s="57" t="s">
        <v>17</v>
      </c>
      <c r="C78" s="57" t="s">
        <v>61</v>
      </c>
      <c r="D78" s="58">
        <v>1119</v>
      </c>
      <c r="E78" s="57" t="s">
        <v>49</v>
      </c>
      <c r="F78" s="58">
        <v>71</v>
      </c>
      <c r="G78" s="58">
        <v>78719</v>
      </c>
      <c r="J78" s="57" t="s">
        <v>60</v>
      </c>
      <c r="K78" s="57" t="s">
        <v>17</v>
      </c>
      <c r="L78" s="57" t="s">
        <v>61</v>
      </c>
      <c r="M78" s="58">
        <v>1119</v>
      </c>
      <c r="N78" s="57" t="s">
        <v>62</v>
      </c>
      <c r="O78" s="58">
        <v>12</v>
      </c>
      <c r="P78" s="58">
        <v>13318</v>
      </c>
      <c r="S78" s="57" t="s">
        <v>60</v>
      </c>
      <c r="T78" s="57" t="s">
        <v>18</v>
      </c>
      <c r="U78" s="57" t="s">
        <v>61</v>
      </c>
      <c r="V78" s="58">
        <v>1239</v>
      </c>
      <c r="W78" s="57" t="s">
        <v>49</v>
      </c>
      <c r="X78" s="58">
        <v>77</v>
      </c>
      <c r="Y78" s="58">
        <v>94619</v>
      </c>
      <c r="AB78" s="57" t="s">
        <v>60</v>
      </c>
      <c r="AC78" s="57" t="s">
        <v>18</v>
      </c>
      <c r="AD78" s="57" t="s">
        <v>61</v>
      </c>
      <c r="AE78" s="58">
        <v>1119</v>
      </c>
      <c r="AF78" s="57" t="s">
        <v>62</v>
      </c>
      <c r="AG78" s="58">
        <v>42</v>
      </c>
      <c r="AH78" s="58">
        <v>46519</v>
      </c>
    </row>
    <row r="79" spans="1:34" x14ac:dyDescent="0.2">
      <c r="A79" s="57" t="s">
        <v>60</v>
      </c>
      <c r="B79" s="57" t="s">
        <v>17</v>
      </c>
      <c r="C79" s="57" t="s">
        <v>61</v>
      </c>
      <c r="D79" s="58">
        <v>1139</v>
      </c>
      <c r="E79" s="57" t="s">
        <v>49</v>
      </c>
      <c r="F79" s="58">
        <v>64</v>
      </c>
      <c r="G79" s="58">
        <v>72294</v>
      </c>
      <c r="J79" s="57" t="s">
        <v>60</v>
      </c>
      <c r="K79" s="57" t="s">
        <v>17</v>
      </c>
      <c r="L79" s="57" t="s">
        <v>61</v>
      </c>
      <c r="M79" s="58">
        <v>1139</v>
      </c>
      <c r="N79" s="57" t="s">
        <v>62</v>
      </c>
      <c r="O79" s="58">
        <v>9</v>
      </c>
      <c r="P79" s="58">
        <v>10157</v>
      </c>
      <c r="S79" s="57" t="s">
        <v>60</v>
      </c>
      <c r="T79" s="57" t="s">
        <v>18</v>
      </c>
      <c r="U79" s="57" t="s">
        <v>61</v>
      </c>
      <c r="V79" s="58">
        <v>1259</v>
      </c>
      <c r="W79" s="57" t="s">
        <v>49</v>
      </c>
      <c r="X79" s="58">
        <v>46</v>
      </c>
      <c r="Y79" s="58">
        <v>57462</v>
      </c>
      <c r="AB79" s="57" t="s">
        <v>60</v>
      </c>
      <c r="AC79" s="57" t="s">
        <v>18</v>
      </c>
      <c r="AD79" s="57" t="s">
        <v>61</v>
      </c>
      <c r="AE79" s="58">
        <v>1139</v>
      </c>
      <c r="AF79" s="57" t="s">
        <v>62</v>
      </c>
      <c r="AG79" s="58">
        <v>35</v>
      </c>
      <c r="AH79" s="58">
        <v>39549</v>
      </c>
    </row>
    <row r="80" spans="1:34" x14ac:dyDescent="0.2">
      <c r="A80" s="57" t="s">
        <v>60</v>
      </c>
      <c r="B80" s="57" t="s">
        <v>17</v>
      </c>
      <c r="C80" s="57" t="s">
        <v>61</v>
      </c>
      <c r="D80" s="58">
        <v>1159</v>
      </c>
      <c r="E80" s="57" t="s">
        <v>49</v>
      </c>
      <c r="F80" s="58">
        <v>80</v>
      </c>
      <c r="G80" s="58">
        <v>91987</v>
      </c>
      <c r="J80" s="57" t="s">
        <v>60</v>
      </c>
      <c r="K80" s="57" t="s">
        <v>17</v>
      </c>
      <c r="L80" s="57" t="s">
        <v>61</v>
      </c>
      <c r="M80" s="58">
        <v>1159</v>
      </c>
      <c r="N80" s="57" t="s">
        <v>62</v>
      </c>
      <c r="O80" s="58">
        <v>6</v>
      </c>
      <c r="P80" s="58">
        <v>6884</v>
      </c>
      <c r="S80" s="57" t="s">
        <v>60</v>
      </c>
      <c r="T80" s="57" t="s">
        <v>18</v>
      </c>
      <c r="U80" s="57" t="s">
        <v>61</v>
      </c>
      <c r="V80" s="58">
        <v>1279</v>
      </c>
      <c r="W80" s="57" t="s">
        <v>49</v>
      </c>
      <c r="X80" s="58">
        <v>59</v>
      </c>
      <c r="Y80" s="58">
        <v>74931</v>
      </c>
      <c r="AB80" s="57" t="s">
        <v>60</v>
      </c>
      <c r="AC80" s="57" t="s">
        <v>18</v>
      </c>
      <c r="AD80" s="57" t="s">
        <v>61</v>
      </c>
      <c r="AE80" s="58">
        <v>1159</v>
      </c>
      <c r="AF80" s="57" t="s">
        <v>62</v>
      </c>
      <c r="AG80" s="58">
        <v>30</v>
      </c>
      <c r="AH80" s="58">
        <v>34455</v>
      </c>
    </row>
    <row r="81" spans="1:34" x14ac:dyDescent="0.2">
      <c r="A81" s="57" t="s">
        <v>60</v>
      </c>
      <c r="B81" s="57" t="s">
        <v>17</v>
      </c>
      <c r="C81" s="57" t="s">
        <v>61</v>
      </c>
      <c r="D81" s="58">
        <v>1179</v>
      </c>
      <c r="E81" s="57" t="s">
        <v>49</v>
      </c>
      <c r="F81" s="58">
        <v>53</v>
      </c>
      <c r="G81" s="58">
        <v>62007</v>
      </c>
      <c r="J81" s="57" t="s">
        <v>60</v>
      </c>
      <c r="K81" s="57" t="s">
        <v>17</v>
      </c>
      <c r="L81" s="57" t="s">
        <v>61</v>
      </c>
      <c r="M81" s="58">
        <v>1179</v>
      </c>
      <c r="N81" s="57" t="s">
        <v>62</v>
      </c>
      <c r="O81" s="58">
        <v>5</v>
      </c>
      <c r="P81" s="58">
        <v>5829</v>
      </c>
      <c r="S81" s="57" t="s">
        <v>60</v>
      </c>
      <c r="T81" s="57" t="s">
        <v>18</v>
      </c>
      <c r="U81" s="57" t="s">
        <v>61</v>
      </c>
      <c r="V81" s="58">
        <v>1299</v>
      </c>
      <c r="W81" s="57" t="s">
        <v>49</v>
      </c>
      <c r="X81" s="58">
        <v>47</v>
      </c>
      <c r="Y81" s="58">
        <v>60636</v>
      </c>
      <c r="AB81" s="57" t="s">
        <v>60</v>
      </c>
      <c r="AC81" s="57" t="s">
        <v>18</v>
      </c>
      <c r="AD81" s="57" t="s">
        <v>61</v>
      </c>
      <c r="AE81" s="58">
        <v>1179</v>
      </c>
      <c r="AF81" s="57" t="s">
        <v>62</v>
      </c>
      <c r="AG81" s="58">
        <v>23</v>
      </c>
      <c r="AH81" s="58">
        <v>26928</v>
      </c>
    </row>
    <row r="82" spans="1:34" x14ac:dyDescent="0.2">
      <c r="A82" s="57" t="s">
        <v>60</v>
      </c>
      <c r="B82" s="57" t="s">
        <v>17</v>
      </c>
      <c r="C82" s="57" t="s">
        <v>61</v>
      </c>
      <c r="D82" s="58">
        <v>1199</v>
      </c>
      <c r="E82" s="57" t="s">
        <v>49</v>
      </c>
      <c r="F82" s="58">
        <v>45</v>
      </c>
      <c r="G82" s="58">
        <v>53528</v>
      </c>
      <c r="J82" s="57" t="s">
        <v>60</v>
      </c>
      <c r="K82" s="57" t="s">
        <v>17</v>
      </c>
      <c r="L82" s="57" t="s">
        <v>61</v>
      </c>
      <c r="M82" s="58">
        <v>1199</v>
      </c>
      <c r="N82" s="57" t="s">
        <v>62</v>
      </c>
      <c r="O82" s="58">
        <v>6</v>
      </c>
      <c r="P82" s="58">
        <v>7119</v>
      </c>
      <c r="S82" s="57" t="s">
        <v>60</v>
      </c>
      <c r="T82" s="57" t="s">
        <v>18</v>
      </c>
      <c r="U82" s="57" t="s">
        <v>61</v>
      </c>
      <c r="V82" s="58">
        <v>1319</v>
      </c>
      <c r="W82" s="57" t="s">
        <v>49</v>
      </c>
      <c r="X82" s="58">
        <v>59</v>
      </c>
      <c r="Y82" s="58">
        <v>77207</v>
      </c>
      <c r="AB82" s="57" t="s">
        <v>60</v>
      </c>
      <c r="AC82" s="57" t="s">
        <v>18</v>
      </c>
      <c r="AD82" s="57" t="s">
        <v>61</v>
      </c>
      <c r="AE82" s="58">
        <v>1199</v>
      </c>
      <c r="AF82" s="57" t="s">
        <v>62</v>
      </c>
      <c r="AG82" s="58">
        <v>30</v>
      </c>
      <c r="AH82" s="58">
        <v>35718</v>
      </c>
    </row>
    <row r="83" spans="1:34" x14ac:dyDescent="0.2">
      <c r="A83" s="57" t="s">
        <v>60</v>
      </c>
      <c r="B83" s="57" t="s">
        <v>17</v>
      </c>
      <c r="C83" s="57" t="s">
        <v>61</v>
      </c>
      <c r="D83" s="58">
        <v>1219</v>
      </c>
      <c r="E83" s="57" t="s">
        <v>49</v>
      </c>
      <c r="F83" s="58">
        <v>53</v>
      </c>
      <c r="G83" s="58">
        <v>63995</v>
      </c>
      <c r="J83" s="57" t="s">
        <v>60</v>
      </c>
      <c r="K83" s="57" t="s">
        <v>17</v>
      </c>
      <c r="L83" s="57" t="s">
        <v>61</v>
      </c>
      <c r="M83" s="58">
        <v>1219</v>
      </c>
      <c r="N83" s="57" t="s">
        <v>62</v>
      </c>
      <c r="O83" s="58">
        <v>9</v>
      </c>
      <c r="P83" s="58">
        <v>10883</v>
      </c>
      <c r="S83" s="57" t="s">
        <v>60</v>
      </c>
      <c r="T83" s="57" t="s">
        <v>18</v>
      </c>
      <c r="U83" s="57" t="s">
        <v>61</v>
      </c>
      <c r="V83" s="58">
        <v>1339</v>
      </c>
      <c r="W83" s="57" t="s">
        <v>49</v>
      </c>
      <c r="X83" s="58">
        <v>46</v>
      </c>
      <c r="Y83" s="58">
        <v>61155</v>
      </c>
      <c r="AB83" s="57" t="s">
        <v>60</v>
      </c>
      <c r="AC83" s="57" t="s">
        <v>18</v>
      </c>
      <c r="AD83" s="57" t="s">
        <v>61</v>
      </c>
      <c r="AE83" s="58">
        <v>1219</v>
      </c>
      <c r="AF83" s="57" t="s">
        <v>62</v>
      </c>
      <c r="AG83" s="58">
        <v>23</v>
      </c>
      <c r="AH83" s="58">
        <v>27754</v>
      </c>
    </row>
    <row r="84" spans="1:34" x14ac:dyDescent="0.2">
      <c r="A84" s="57" t="s">
        <v>60</v>
      </c>
      <c r="B84" s="57" t="s">
        <v>17</v>
      </c>
      <c r="C84" s="57" t="s">
        <v>61</v>
      </c>
      <c r="D84" s="58">
        <v>1239</v>
      </c>
      <c r="E84" s="57" t="s">
        <v>49</v>
      </c>
      <c r="F84" s="58">
        <v>32</v>
      </c>
      <c r="G84" s="58">
        <v>39348</v>
      </c>
      <c r="J84" s="57" t="s">
        <v>60</v>
      </c>
      <c r="K84" s="57" t="s">
        <v>17</v>
      </c>
      <c r="L84" s="57" t="s">
        <v>61</v>
      </c>
      <c r="M84" s="58">
        <v>1239</v>
      </c>
      <c r="N84" s="57" t="s">
        <v>62</v>
      </c>
      <c r="O84" s="58">
        <v>4</v>
      </c>
      <c r="P84" s="58">
        <v>4911</v>
      </c>
      <c r="S84" s="57" t="s">
        <v>60</v>
      </c>
      <c r="T84" s="57" t="s">
        <v>18</v>
      </c>
      <c r="U84" s="57" t="s">
        <v>61</v>
      </c>
      <c r="V84" s="58">
        <v>1359</v>
      </c>
      <c r="W84" s="57" t="s">
        <v>49</v>
      </c>
      <c r="X84" s="58">
        <v>55</v>
      </c>
      <c r="Y84" s="58">
        <v>74198</v>
      </c>
      <c r="AB84" s="57" t="s">
        <v>60</v>
      </c>
      <c r="AC84" s="57" t="s">
        <v>18</v>
      </c>
      <c r="AD84" s="57" t="s">
        <v>61</v>
      </c>
      <c r="AE84" s="58">
        <v>1239</v>
      </c>
      <c r="AF84" s="57" t="s">
        <v>62</v>
      </c>
      <c r="AG84" s="58">
        <v>26</v>
      </c>
      <c r="AH84" s="58">
        <v>31984</v>
      </c>
    </row>
    <row r="85" spans="1:34" x14ac:dyDescent="0.2">
      <c r="A85" s="57" t="s">
        <v>60</v>
      </c>
      <c r="B85" s="57" t="s">
        <v>17</v>
      </c>
      <c r="C85" s="57" t="s">
        <v>61</v>
      </c>
      <c r="D85" s="58">
        <v>1259</v>
      </c>
      <c r="E85" s="57" t="s">
        <v>49</v>
      </c>
      <c r="F85" s="58">
        <v>47</v>
      </c>
      <c r="G85" s="58">
        <v>58789</v>
      </c>
      <c r="J85" s="57" t="s">
        <v>60</v>
      </c>
      <c r="K85" s="57" t="s">
        <v>17</v>
      </c>
      <c r="L85" s="57" t="s">
        <v>61</v>
      </c>
      <c r="M85" s="58">
        <v>1259</v>
      </c>
      <c r="N85" s="57" t="s">
        <v>62</v>
      </c>
      <c r="O85" s="58">
        <v>7</v>
      </c>
      <c r="P85" s="58">
        <v>8730</v>
      </c>
      <c r="S85" s="57" t="s">
        <v>60</v>
      </c>
      <c r="T85" s="57" t="s">
        <v>18</v>
      </c>
      <c r="U85" s="57" t="s">
        <v>61</v>
      </c>
      <c r="V85" s="58">
        <v>1379</v>
      </c>
      <c r="W85" s="57" t="s">
        <v>49</v>
      </c>
      <c r="X85" s="58">
        <v>60</v>
      </c>
      <c r="Y85" s="58">
        <v>82170</v>
      </c>
      <c r="AB85" s="57" t="s">
        <v>60</v>
      </c>
      <c r="AC85" s="57" t="s">
        <v>18</v>
      </c>
      <c r="AD85" s="57" t="s">
        <v>61</v>
      </c>
      <c r="AE85" s="58">
        <v>1259</v>
      </c>
      <c r="AF85" s="57" t="s">
        <v>62</v>
      </c>
      <c r="AG85" s="58">
        <v>22</v>
      </c>
      <c r="AH85" s="58">
        <v>27508</v>
      </c>
    </row>
    <row r="86" spans="1:34" x14ac:dyDescent="0.2">
      <c r="A86" s="57" t="s">
        <v>60</v>
      </c>
      <c r="B86" s="57" t="s">
        <v>17</v>
      </c>
      <c r="C86" s="57" t="s">
        <v>61</v>
      </c>
      <c r="D86" s="58">
        <v>1279</v>
      </c>
      <c r="E86" s="57" t="s">
        <v>49</v>
      </c>
      <c r="F86" s="58">
        <v>44</v>
      </c>
      <c r="G86" s="58">
        <v>55856</v>
      </c>
      <c r="J86" s="57" t="s">
        <v>60</v>
      </c>
      <c r="K86" s="57" t="s">
        <v>17</v>
      </c>
      <c r="L86" s="57" t="s">
        <v>61</v>
      </c>
      <c r="M86" s="58">
        <v>1279</v>
      </c>
      <c r="N86" s="57" t="s">
        <v>62</v>
      </c>
      <c r="O86" s="58">
        <v>9</v>
      </c>
      <c r="P86" s="58">
        <v>11419</v>
      </c>
      <c r="S86" s="57" t="s">
        <v>60</v>
      </c>
      <c r="T86" s="57" t="s">
        <v>18</v>
      </c>
      <c r="U86" s="57" t="s">
        <v>61</v>
      </c>
      <c r="V86" s="58">
        <v>1399</v>
      </c>
      <c r="W86" s="57" t="s">
        <v>49</v>
      </c>
      <c r="X86" s="58">
        <v>43</v>
      </c>
      <c r="Y86" s="58">
        <v>59763</v>
      </c>
      <c r="AB86" s="57" t="s">
        <v>60</v>
      </c>
      <c r="AC86" s="57" t="s">
        <v>18</v>
      </c>
      <c r="AD86" s="57" t="s">
        <v>61</v>
      </c>
      <c r="AE86" s="58">
        <v>1279</v>
      </c>
      <c r="AF86" s="57" t="s">
        <v>62</v>
      </c>
      <c r="AG86" s="58">
        <v>27</v>
      </c>
      <c r="AH86" s="58">
        <v>34277</v>
      </c>
    </row>
    <row r="87" spans="1:34" x14ac:dyDescent="0.2">
      <c r="A87" s="57" t="s">
        <v>60</v>
      </c>
      <c r="B87" s="57" t="s">
        <v>17</v>
      </c>
      <c r="C87" s="57" t="s">
        <v>61</v>
      </c>
      <c r="D87" s="58">
        <v>1299</v>
      </c>
      <c r="E87" s="57" t="s">
        <v>49</v>
      </c>
      <c r="F87" s="58">
        <v>26</v>
      </c>
      <c r="G87" s="58">
        <v>33503</v>
      </c>
      <c r="J87" s="57" t="s">
        <v>60</v>
      </c>
      <c r="K87" s="57" t="s">
        <v>17</v>
      </c>
      <c r="L87" s="57" t="s">
        <v>61</v>
      </c>
      <c r="M87" s="58">
        <v>1299</v>
      </c>
      <c r="N87" s="57" t="s">
        <v>62</v>
      </c>
      <c r="O87" s="58">
        <v>11</v>
      </c>
      <c r="P87" s="58">
        <v>14207</v>
      </c>
      <c r="S87" s="57" t="s">
        <v>60</v>
      </c>
      <c r="T87" s="57" t="s">
        <v>18</v>
      </c>
      <c r="U87" s="57" t="s">
        <v>61</v>
      </c>
      <c r="V87" s="58">
        <v>1419</v>
      </c>
      <c r="W87" s="57" t="s">
        <v>49</v>
      </c>
      <c r="X87" s="58">
        <v>44</v>
      </c>
      <c r="Y87" s="58">
        <v>62003</v>
      </c>
      <c r="AB87" s="57" t="s">
        <v>60</v>
      </c>
      <c r="AC87" s="57" t="s">
        <v>18</v>
      </c>
      <c r="AD87" s="57" t="s">
        <v>61</v>
      </c>
      <c r="AE87" s="58">
        <v>1299</v>
      </c>
      <c r="AF87" s="57" t="s">
        <v>62</v>
      </c>
      <c r="AG87" s="58">
        <v>27</v>
      </c>
      <c r="AH87" s="58">
        <v>34839</v>
      </c>
    </row>
    <row r="88" spans="1:34" x14ac:dyDescent="0.2">
      <c r="A88" s="57" t="s">
        <v>60</v>
      </c>
      <c r="B88" s="57" t="s">
        <v>17</v>
      </c>
      <c r="C88" s="57" t="s">
        <v>61</v>
      </c>
      <c r="D88" s="58">
        <v>1319</v>
      </c>
      <c r="E88" s="57" t="s">
        <v>49</v>
      </c>
      <c r="F88" s="58">
        <v>45</v>
      </c>
      <c r="G88" s="58">
        <v>58960</v>
      </c>
      <c r="J88" s="57" t="s">
        <v>60</v>
      </c>
      <c r="K88" s="57" t="s">
        <v>17</v>
      </c>
      <c r="L88" s="57" t="s">
        <v>61</v>
      </c>
      <c r="M88" s="58">
        <v>1319</v>
      </c>
      <c r="N88" s="57" t="s">
        <v>62</v>
      </c>
      <c r="O88" s="58">
        <v>6</v>
      </c>
      <c r="P88" s="58">
        <v>7861</v>
      </c>
      <c r="S88" s="57" t="s">
        <v>60</v>
      </c>
      <c r="T88" s="57" t="s">
        <v>18</v>
      </c>
      <c r="U88" s="57" t="s">
        <v>61</v>
      </c>
      <c r="V88" s="58">
        <v>1439</v>
      </c>
      <c r="W88" s="57" t="s">
        <v>49</v>
      </c>
      <c r="X88" s="58">
        <v>49</v>
      </c>
      <c r="Y88" s="58">
        <v>70063</v>
      </c>
      <c r="AB88" s="57" t="s">
        <v>60</v>
      </c>
      <c r="AC88" s="57" t="s">
        <v>18</v>
      </c>
      <c r="AD88" s="57" t="s">
        <v>61</v>
      </c>
      <c r="AE88" s="58">
        <v>1319</v>
      </c>
      <c r="AF88" s="57" t="s">
        <v>62</v>
      </c>
      <c r="AG88" s="58">
        <v>27</v>
      </c>
      <c r="AH88" s="58">
        <v>35336</v>
      </c>
    </row>
    <row r="89" spans="1:34" x14ac:dyDescent="0.2">
      <c r="A89" s="57" t="s">
        <v>60</v>
      </c>
      <c r="B89" s="57" t="s">
        <v>17</v>
      </c>
      <c r="C89" s="57" t="s">
        <v>61</v>
      </c>
      <c r="D89" s="58">
        <v>1339</v>
      </c>
      <c r="E89" s="57" t="s">
        <v>49</v>
      </c>
      <c r="F89" s="58">
        <v>31</v>
      </c>
      <c r="G89" s="58">
        <v>41178</v>
      </c>
      <c r="J89" s="57" t="s">
        <v>60</v>
      </c>
      <c r="K89" s="57" t="s">
        <v>17</v>
      </c>
      <c r="L89" s="57" t="s">
        <v>61</v>
      </c>
      <c r="M89" s="58">
        <v>1339</v>
      </c>
      <c r="N89" s="57" t="s">
        <v>62</v>
      </c>
      <c r="O89" s="58">
        <v>7</v>
      </c>
      <c r="P89" s="58">
        <v>9298</v>
      </c>
      <c r="S89" s="57" t="s">
        <v>60</v>
      </c>
      <c r="T89" s="57" t="s">
        <v>18</v>
      </c>
      <c r="U89" s="57" t="s">
        <v>61</v>
      </c>
      <c r="V89" s="58">
        <v>1459</v>
      </c>
      <c r="W89" s="57" t="s">
        <v>49</v>
      </c>
      <c r="X89" s="58">
        <v>36</v>
      </c>
      <c r="Y89" s="58">
        <v>52172</v>
      </c>
      <c r="AB89" s="57" t="s">
        <v>60</v>
      </c>
      <c r="AC89" s="57" t="s">
        <v>18</v>
      </c>
      <c r="AD89" s="57" t="s">
        <v>61</v>
      </c>
      <c r="AE89" s="58">
        <v>1339</v>
      </c>
      <c r="AF89" s="57" t="s">
        <v>62</v>
      </c>
      <c r="AG89" s="58">
        <v>23</v>
      </c>
      <c r="AH89" s="58">
        <v>30572</v>
      </c>
    </row>
    <row r="90" spans="1:34" x14ac:dyDescent="0.2">
      <c r="A90" s="57" t="s">
        <v>60</v>
      </c>
      <c r="B90" s="57" t="s">
        <v>17</v>
      </c>
      <c r="C90" s="57" t="s">
        <v>61</v>
      </c>
      <c r="D90" s="58">
        <v>1359</v>
      </c>
      <c r="E90" s="57" t="s">
        <v>49</v>
      </c>
      <c r="F90" s="58">
        <v>28</v>
      </c>
      <c r="G90" s="58">
        <v>37804</v>
      </c>
      <c r="J90" s="57" t="s">
        <v>60</v>
      </c>
      <c r="K90" s="57" t="s">
        <v>17</v>
      </c>
      <c r="L90" s="57" t="s">
        <v>61</v>
      </c>
      <c r="M90" s="58">
        <v>1359</v>
      </c>
      <c r="N90" s="57" t="s">
        <v>62</v>
      </c>
      <c r="O90" s="58">
        <v>6</v>
      </c>
      <c r="P90" s="58">
        <v>8078</v>
      </c>
      <c r="S90" s="57" t="s">
        <v>60</v>
      </c>
      <c r="T90" s="57" t="s">
        <v>18</v>
      </c>
      <c r="U90" s="57" t="s">
        <v>61</v>
      </c>
      <c r="V90" s="58">
        <v>1479</v>
      </c>
      <c r="W90" s="57" t="s">
        <v>49</v>
      </c>
      <c r="X90" s="58">
        <v>31</v>
      </c>
      <c r="Y90" s="58">
        <v>45555</v>
      </c>
      <c r="AB90" s="57" t="s">
        <v>60</v>
      </c>
      <c r="AC90" s="57" t="s">
        <v>18</v>
      </c>
      <c r="AD90" s="57" t="s">
        <v>61</v>
      </c>
      <c r="AE90" s="58">
        <v>1359</v>
      </c>
      <c r="AF90" s="57" t="s">
        <v>62</v>
      </c>
      <c r="AG90" s="58">
        <v>15</v>
      </c>
      <c r="AH90" s="58">
        <v>20256</v>
      </c>
    </row>
    <row r="91" spans="1:34" x14ac:dyDescent="0.2">
      <c r="A91" s="57" t="s">
        <v>60</v>
      </c>
      <c r="B91" s="57" t="s">
        <v>17</v>
      </c>
      <c r="C91" s="57" t="s">
        <v>61</v>
      </c>
      <c r="D91" s="58">
        <v>1379</v>
      </c>
      <c r="E91" s="57" t="s">
        <v>49</v>
      </c>
      <c r="F91" s="58">
        <v>32</v>
      </c>
      <c r="G91" s="58">
        <v>43848</v>
      </c>
      <c r="J91" s="57" t="s">
        <v>60</v>
      </c>
      <c r="K91" s="57" t="s">
        <v>17</v>
      </c>
      <c r="L91" s="57" t="s">
        <v>61</v>
      </c>
      <c r="M91" s="58">
        <v>1379</v>
      </c>
      <c r="N91" s="57" t="s">
        <v>62</v>
      </c>
      <c r="O91" s="58">
        <v>8</v>
      </c>
      <c r="P91" s="58">
        <v>10949</v>
      </c>
      <c r="S91" s="57" t="s">
        <v>60</v>
      </c>
      <c r="T91" s="57" t="s">
        <v>18</v>
      </c>
      <c r="U91" s="57" t="s">
        <v>61</v>
      </c>
      <c r="V91" s="58">
        <v>1499</v>
      </c>
      <c r="W91" s="57" t="s">
        <v>49</v>
      </c>
      <c r="X91" s="58">
        <v>37</v>
      </c>
      <c r="Y91" s="58">
        <v>55149</v>
      </c>
      <c r="AB91" s="57" t="s">
        <v>60</v>
      </c>
      <c r="AC91" s="57" t="s">
        <v>18</v>
      </c>
      <c r="AD91" s="57" t="s">
        <v>61</v>
      </c>
      <c r="AE91" s="58">
        <v>1379</v>
      </c>
      <c r="AF91" s="57" t="s">
        <v>62</v>
      </c>
      <c r="AG91" s="58">
        <v>29</v>
      </c>
      <c r="AH91" s="58">
        <v>39744</v>
      </c>
    </row>
    <row r="92" spans="1:34" x14ac:dyDescent="0.2">
      <c r="A92" s="57" t="s">
        <v>60</v>
      </c>
      <c r="B92" s="57" t="s">
        <v>17</v>
      </c>
      <c r="C92" s="57" t="s">
        <v>61</v>
      </c>
      <c r="D92" s="58">
        <v>1399</v>
      </c>
      <c r="E92" s="57" t="s">
        <v>49</v>
      </c>
      <c r="F92" s="58">
        <v>34</v>
      </c>
      <c r="G92" s="58">
        <v>47263</v>
      </c>
      <c r="J92" s="57" t="s">
        <v>60</v>
      </c>
      <c r="K92" s="57" t="s">
        <v>17</v>
      </c>
      <c r="L92" s="57" t="s">
        <v>61</v>
      </c>
      <c r="M92" s="58">
        <v>1399</v>
      </c>
      <c r="N92" s="57" t="s">
        <v>62</v>
      </c>
      <c r="O92" s="58">
        <v>6</v>
      </c>
      <c r="P92" s="58">
        <v>8361</v>
      </c>
      <c r="S92" s="57" t="s">
        <v>60</v>
      </c>
      <c r="T92" s="57" t="s">
        <v>18</v>
      </c>
      <c r="U92" s="57" t="s">
        <v>61</v>
      </c>
      <c r="V92" s="58">
        <v>1519</v>
      </c>
      <c r="W92" s="57" t="s">
        <v>49</v>
      </c>
      <c r="X92" s="58">
        <v>40</v>
      </c>
      <c r="Y92" s="58">
        <v>60377</v>
      </c>
      <c r="AB92" s="57" t="s">
        <v>60</v>
      </c>
      <c r="AC92" s="57" t="s">
        <v>18</v>
      </c>
      <c r="AD92" s="57" t="s">
        <v>61</v>
      </c>
      <c r="AE92" s="58">
        <v>1399</v>
      </c>
      <c r="AF92" s="57" t="s">
        <v>62</v>
      </c>
      <c r="AG92" s="58">
        <v>17</v>
      </c>
      <c r="AH92" s="58">
        <v>23599</v>
      </c>
    </row>
    <row r="93" spans="1:34" x14ac:dyDescent="0.2">
      <c r="A93" s="57" t="s">
        <v>60</v>
      </c>
      <c r="B93" s="57" t="s">
        <v>17</v>
      </c>
      <c r="C93" s="57" t="s">
        <v>61</v>
      </c>
      <c r="D93" s="58">
        <v>1419</v>
      </c>
      <c r="E93" s="57" t="s">
        <v>49</v>
      </c>
      <c r="F93" s="58">
        <v>29</v>
      </c>
      <c r="G93" s="58">
        <v>40856</v>
      </c>
      <c r="J93" s="57" t="s">
        <v>60</v>
      </c>
      <c r="K93" s="57" t="s">
        <v>17</v>
      </c>
      <c r="L93" s="57" t="s">
        <v>61</v>
      </c>
      <c r="M93" s="58">
        <v>1419</v>
      </c>
      <c r="N93" s="57" t="s">
        <v>62</v>
      </c>
      <c r="O93" s="58">
        <v>7</v>
      </c>
      <c r="P93" s="58">
        <v>9864</v>
      </c>
      <c r="S93" s="57" t="s">
        <v>60</v>
      </c>
      <c r="T93" s="57" t="s">
        <v>18</v>
      </c>
      <c r="U93" s="57" t="s">
        <v>61</v>
      </c>
      <c r="V93" s="58">
        <v>1539</v>
      </c>
      <c r="W93" s="57" t="s">
        <v>49</v>
      </c>
      <c r="X93" s="58">
        <v>53</v>
      </c>
      <c r="Y93" s="58">
        <v>81024</v>
      </c>
      <c r="AB93" s="57" t="s">
        <v>60</v>
      </c>
      <c r="AC93" s="57" t="s">
        <v>18</v>
      </c>
      <c r="AD93" s="57" t="s">
        <v>61</v>
      </c>
      <c r="AE93" s="58">
        <v>1419</v>
      </c>
      <c r="AF93" s="57" t="s">
        <v>62</v>
      </c>
      <c r="AG93" s="58">
        <v>23</v>
      </c>
      <c r="AH93" s="58">
        <v>32376</v>
      </c>
    </row>
    <row r="94" spans="1:34" x14ac:dyDescent="0.2">
      <c r="A94" s="57" t="s">
        <v>60</v>
      </c>
      <c r="B94" s="57" t="s">
        <v>17</v>
      </c>
      <c r="C94" s="57" t="s">
        <v>61</v>
      </c>
      <c r="D94" s="58">
        <v>1439</v>
      </c>
      <c r="E94" s="57" t="s">
        <v>49</v>
      </c>
      <c r="F94" s="58">
        <v>26</v>
      </c>
      <c r="G94" s="58">
        <v>37230</v>
      </c>
      <c r="J94" s="57" t="s">
        <v>60</v>
      </c>
      <c r="K94" s="57" t="s">
        <v>17</v>
      </c>
      <c r="L94" s="57" t="s">
        <v>61</v>
      </c>
      <c r="M94" s="58">
        <v>1439</v>
      </c>
      <c r="N94" s="57" t="s">
        <v>62</v>
      </c>
      <c r="O94" s="58">
        <v>3</v>
      </c>
      <c r="P94" s="58">
        <v>4289</v>
      </c>
      <c r="S94" s="57" t="s">
        <v>60</v>
      </c>
      <c r="T94" s="57" t="s">
        <v>18</v>
      </c>
      <c r="U94" s="57" t="s">
        <v>61</v>
      </c>
      <c r="V94" s="58">
        <v>1559</v>
      </c>
      <c r="W94" s="57" t="s">
        <v>49</v>
      </c>
      <c r="X94" s="58">
        <v>31</v>
      </c>
      <c r="Y94" s="58">
        <v>48105</v>
      </c>
      <c r="AB94" s="57" t="s">
        <v>60</v>
      </c>
      <c r="AC94" s="57" t="s">
        <v>18</v>
      </c>
      <c r="AD94" s="57" t="s">
        <v>61</v>
      </c>
      <c r="AE94" s="58">
        <v>1439</v>
      </c>
      <c r="AF94" s="57" t="s">
        <v>62</v>
      </c>
      <c r="AG94" s="58">
        <v>10</v>
      </c>
      <c r="AH94" s="58">
        <v>14282</v>
      </c>
    </row>
    <row r="95" spans="1:34" x14ac:dyDescent="0.2">
      <c r="A95" s="57" t="s">
        <v>60</v>
      </c>
      <c r="B95" s="57" t="s">
        <v>17</v>
      </c>
      <c r="C95" s="57" t="s">
        <v>61</v>
      </c>
      <c r="D95" s="58">
        <v>1459</v>
      </c>
      <c r="E95" s="57" t="s">
        <v>49</v>
      </c>
      <c r="F95" s="58">
        <v>21</v>
      </c>
      <c r="G95" s="58">
        <v>30472</v>
      </c>
      <c r="J95" s="57" t="s">
        <v>60</v>
      </c>
      <c r="K95" s="57" t="s">
        <v>17</v>
      </c>
      <c r="L95" s="57" t="s">
        <v>61</v>
      </c>
      <c r="M95" s="58">
        <v>1459</v>
      </c>
      <c r="N95" s="57" t="s">
        <v>62</v>
      </c>
      <c r="O95" s="58">
        <v>7</v>
      </c>
      <c r="P95" s="58">
        <v>10163</v>
      </c>
      <c r="S95" s="57" t="s">
        <v>60</v>
      </c>
      <c r="T95" s="57" t="s">
        <v>18</v>
      </c>
      <c r="U95" s="57" t="s">
        <v>61</v>
      </c>
      <c r="V95" s="58">
        <v>1579</v>
      </c>
      <c r="W95" s="57" t="s">
        <v>49</v>
      </c>
      <c r="X95" s="58">
        <v>39</v>
      </c>
      <c r="Y95" s="58">
        <v>61125</v>
      </c>
      <c r="AB95" s="57" t="s">
        <v>60</v>
      </c>
      <c r="AC95" s="57" t="s">
        <v>18</v>
      </c>
      <c r="AD95" s="57" t="s">
        <v>61</v>
      </c>
      <c r="AE95" s="58">
        <v>1459</v>
      </c>
      <c r="AF95" s="57" t="s">
        <v>62</v>
      </c>
      <c r="AG95" s="58">
        <v>20</v>
      </c>
      <c r="AH95" s="58">
        <v>29055</v>
      </c>
    </row>
    <row r="96" spans="1:34" x14ac:dyDescent="0.2">
      <c r="A96" s="57" t="s">
        <v>60</v>
      </c>
      <c r="B96" s="57" t="s">
        <v>17</v>
      </c>
      <c r="C96" s="57" t="s">
        <v>61</v>
      </c>
      <c r="D96" s="58">
        <v>1479</v>
      </c>
      <c r="E96" s="57" t="s">
        <v>49</v>
      </c>
      <c r="F96" s="58">
        <v>19</v>
      </c>
      <c r="G96" s="58">
        <v>27905</v>
      </c>
      <c r="J96" s="57" t="s">
        <v>60</v>
      </c>
      <c r="K96" s="57" t="s">
        <v>17</v>
      </c>
      <c r="L96" s="57" t="s">
        <v>61</v>
      </c>
      <c r="M96" s="58">
        <v>1479</v>
      </c>
      <c r="N96" s="57" t="s">
        <v>62</v>
      </c>
      <c r="O96" s="58">
        <v>1</v>
      </c>
      <c r="P96" s="58">
        <v>1470</v>
      </c>
      <c r="S96" s="57" t="s">
        <v>60</v>
      </c>
      <c r="T96" s="57" t="s">
        <v>18</v>
      </c>
      <c r="U96" s="57" t="s">
        <v>61</v>
      </c>
      <c r="V96" s="58">
        <v>1599</v>
      </c>
      <c r="W96" s="57" t="s">
        <v>49</v>
      </c>
      <c r="X96" s="58">
        <v>46</v>
      </c>
      <c r="Y96" s="58">
        <v>73125</v>
      </c>
      <c r="AB96" s="57" t="s">
        <v>60</v>
      </c>
      <c r="AC96" s="57" t="s">
        <v>18</v>
      </c>
      <c r="AD96" s="57" t="s">
        <v>61</v>
      </c>
      <c r="AE96" s="58">
        <v>1479</v>
      </c>
      <c r="AF96" s="57" t="s">
        <v>62</v>
      </c>
      <c r="AG96" s="58">
        <v>23</v>
      </c>
      <c r="AH96" s="58">
        <v>33799</v>
      </c>
    </row>
    <row r="97" spans="1:34" x14ac:dyDescent="0.2">
      <c r="A97" s="57" t="s">
        <v>60</v>
      </c>
      <c r="B97" s="57" t="s">
        <v>17</v>
      </c>
      <c r="C97" s="57" t="s">
        <v>61</v>
      </c>
      <c r="D97" s="58">
        <v>1499</v>
      </c>
      <c r="E97" s="57" t="s">
        <v>49</v>
      </c>
      <c r="F97" s="58">
        <v>23</v>
      </c>
      <c r="G97" s="58">
        <v>34254</v>
      </c>
      <c r="J97" s="57" t="s">
        <v>60</v>
      </c>
      <c r="K97" s="57" t="s">
        <v>17</v>
      </c>
      <c r="L97" s="57" t="s">
        <v>61</v>
      </c>
      <c r="M97" s="58">
        <v>1499</v>
      </c>
      <c r="N97" s="57" t="s">
        <v>62</v>
      </c>
      <c r="O97" s="58">
        <v>7</v>
      </c>
      <c r="P97" s="58">
        <v>10392</v>
      </c>
      <c r="S97" s="57" t="s">
        <v>60</v>
      </c>
      <c r="T97" s="57" t="s">
        <v>18</v>
      </c>
      <c r="U97" s="57" t="s">
        <v>61</v>
      </c>
      <c r="V97" s="58">
        <v>1619</v>
      </c>
      <c r="W97" s="57" t="s">
        <v>49</v>
      </c>
      <c r="X97" s="58">
        <v>33</v>
      </c>
      <c r="Y97" s="58">
        <v>53131</v>
      </c>
      <c r="AB97" s="57" t="s">
        <v>60</v>
      </c>
      <c r="AC97" s="57" t="s">
        <v>18</v>
      </c>
      <c r="AD97" s="57" t="s">
        <v>61</v>
      </c>
      <c r="AE97" s="58">
        <v>1499</v>
      </c>
      <c r="AF97" s="57" t="s">
        <v>62</v>
      </c>
      <c r="AG97" s="58">
        <v>13</v>
      </c>
      <c r="AH97" s="58">
        <v>19331</v>
      </c>
    </row>
    <row r="98" spans="1:34" x14ac:dyDescent="0.2">
      <c r="A98" s="57" t="s">
        <v>60</v>
      </c>
      <c r="B98" s="57" t="s">
        <v>17</v>
      </c>
      <c r="C98" s="57" t="s">
        <v>61</v>
      </c>
      <c r="D98" s="58">
        <v>1519</v>
      </c>
      <c r="E98" s="57" t="s">
        <v>49</v>
      </c>
      <c r="F98" s="58">
        <v>17</v>
      </c>
      <c r="G98" s="58">
        <v>25669</v>
      </c>
      <c r="J98" s="57" t="s">
        <v>60</v>
      </c>
      <c r="K98" s="57" t="s">
        <v>17</v>
      </c>
      <c r="L98" s="57" t="s">
        <v>61</v>
      </c>
      <c r="M98" s="58">
        <v>1519</v>
      </c>
      <c r="N98" s="57" t="s">
        <v>62</v>
      </c>
      <c r="O98" s="58">
        <v>3</v>
      </c>
      <c r="P98" s="58">
        <v>4535</v>
      </c>
      <c r="S98" s="57" t="s">
        <v>60</v>
      </c>
      <c r="T98" s="57" t="s">
        <v>18</v>
      </c>
      <c r="U98" s="57" t="s">
        <v>61</v>
      </c>
      <c r="V98" s="58">
        <v>1639</v>
      </c>
      <c r="W98" s="57" t="s">
        <v>49</v>
      </c>
      <c r="X98" s="58">
        <v>28</v>
      </c>
      <c r="Y98" s="58">
        <v>45618</v>
      </c>
      <c r="AB98" s="57" t="s">
        <v>60</v>
      </c>
      <c r="AC98" s="57" t="s">
        <v>18</v>
      </c>
      <c r="AD98" s="57" t="s">
        <v>61</v>
      </c>
      <c r="AE98" s="58">
        <v>1519</v>
      </c>
      <c r="AF98" s="57" t="s">
        <v>62</v>
      </c>
      <c r="AG98" s="58">
        <v>14</v>
      </c>
      <c r="AH98" s="58">
        <v>21099</v>
      </c>
    </row>
    <row r="99" spans="1:34" x14ac:dyDescent="0.2">
      <c r="A99" s="57" t="s">
        <v>60</v>
      </c>
      <c r="B99" s="57" t="s">
        <v>17</v>
      </c>
      <c r="C99" s="57" t="s">
        <v>61</v>
      </c>
      <c r="D99" s="58">
        <v>1539</v>
      </c>
      <c r="E99" s="57" t="s">
        <v>49</v>
      </c>
      <c r="F99" s="58">
        <v>14</v>
      </c>
      <c r="G99" s="58">
        <v>21418</v>
      </c>
      <c r="J99" s="57" t="s">
        <v>60</v>
      </c>
      <c r="K99" s="57" t="s">
        <v>17</v>
      </c>
      <c r="L99" s="57" t="s">
        <v>61</v>
      </c>
      <c r="M99" s="58">
        <v>1539</v>
      </c>
      <c r="N99" s="57" t="s">
        <v>62</v>
      </c>
      <c r="O99" s="58">
        <v>4</v>
      </c>
      <c r="P99" s="58">
        <v>6121</v>
      </c>
      <c r="S99" s="57" t="s">
        <v>60</v>
      </c>
      <c r="T99" s="57" t="s">
        <v>18</v>
      </c>
      <c r="U99" s="57" t="s">
        <v>61</v>
      </c>
      <c r="V99" s="58">
        <v>1659</v>
      </c>
      <c r="W99" s="57" t="s">
        <v>49</v>
      </c>
      <c r="X99" s="58">
        <v>36</v>
      </c>
      <c r="Y99" s="58">
        <v>59377</v>
      </c>
      <c r="AB99" s="57" t="s">
        <v>60</v>
      </c>
      <c r="AC99" s="57" t="s">
        <v>18</v>
      </c>
      <c r="AD99" s="57" t="s">
        <v>61</v>
      </c>
      <c r="AE99" s="58">
        <v>1539</v>
      </c>
      <c r="AF99" s="57" t="s">
        <v>62</v>
      </c>
      <c r="AG99" s="58">
        <v>16</v>
      </c>
      <c r="AH99" s="58">
        <v>24455</v>
      </c>
    </row>
    <row r="100" spans="1:34" x14ac:dyDescent="0.2">
      <c r="A100" s="57" t="s">
        <v>60</v>
      </c>
      <c r="B100" s="57" t="s">
        <v>17</v>
      </c>
      <c r="C100" s="57" t="s">
        <v>61</v>
      </c>
      <c r="D100" s="58">
        <v>1559</v>
      </c>
      <c r="E100" s="57" t="s">
        <v>49</v>
      </c>
      <c r="F100" s="58">
        <v>13</v>
      </c>
      <c r="G100" s="58">
        <v>20174</v>
      </c>
      <c r="J100" s="57" t="s">
        <v>60</v>
      </c>
      <c r="K100" s="57" t="s">
        <v>17</v>
      </c>
      <c r="L100" s="57" t="s">
        <v>61</v>
      </c>
      <c r="M100" s="58">
        <v>1559</v>
      </c>
      <c r="N100" s="57" t="s">
        <v>62</v>
      </c>
      <c r="O100" s="58">
        <v>1</v>
      </c>
      <c r="P100" s="58">
        <v>1559</v>
      </c>
      <c r="S100" s="57" t="s">
        <v>60</v>
      </c>
      <c r="T100" s="57" t="s">
        <v>18</v>
      </c>
      <c r="U100" s="57" t="s">
        <v>61</v>
      </c>
      <c r="V100" s="58">
        <v>1679</v>
      </c>
      <c r="W100" s="57" t="s">
        <v>49</v>
      </c>
      <c r="X100" s="58">
        <v>35</v>
      </c>
      <c r="Y100" s="58">
        <v>58465</v>
      </c>
      <c r="AB100" s="57" t="s">
        <v>60</v>
      </c>
      <c r="AC100" s="57" t="s">
        <v>18</v>
      </c>
      <c r="AD100" s="57" t="s">
        <v>61</v>
      </c>
      <c r="AE100" s="58">
        <v>1559</v>
      </c>
      <c r="AF100" s="57" t="s">
        <v>62</v>
      </c>
      <c r="AG100" s="58">
        <v>15</v>
      </c>
      <c r="AH100" s="58">
        <v>23252</v>
      </c>
    </row>
    <row r="101" spans="1:34" x14ac:dyDescent="0.2">
      <c r="A101" s="57" t="s">
        <v>60</v>
      </c>
      <c r="B101" s="57" t="s">
        <v>17</v>
      </c>
      <c r="C101" s="57" t="s">
        <v>61</v>
      </c>
      <c r="D101" s="58">
        <v>1579</v>
      </c>
      <c r="E101" s="57" t="s">
        <v>49</v>
      </c>
      <c r="F101" s="58">
        <v>13</v>
      </c>
      <c r="G101" s="58">
        <v>20397</v>
      </c>
      <c r="J101" s="57" t="s">
        <v>60</v>
      </c>
      <c r="K101" s="57" t="s">
        <v>17</v>
      </c>
      <c r="L101" s="57" t="s">
        <v>61</v>
      </c>
      <c r="M101" s="58">
        <v>1579</v>
      </c>
      <c r="N101" s="57" t="s">
        <v>62</v>
      </c>
      <c r="O101" s="58">
        <v>1</v>
      </c>
      <c r="P101" s="58">
        <v>1568</v>
      </c>
      <c r="S101" s="57" t="s">
        <v>60</v>
      </c>
      <c r="T101" s="57" t="s">
        <v>18</v>
      </c>
      <c r="U101" s="57" t="s">
        <v>61</v>
      </c>
      <c r="V101" s="58">
        <v>1699</v>
      </c>
      <c r="W101" s="57" t="s">
        <v>49</v>
      </c>
      <c r="X101" s="58">
        <v>41</v>
      </c>
      <c r="Y101" s="58">
        <v>69295</v>
      </c>
      <c r="AB101" s="57" t="s">
        <v>60</v>
      </c>
      <c r="AC101" s="57" t="s">
        <v>18</v>
      </c>
      <c r="AD101" s="57" t="s">
        <v>61</v>
      </c>
      <c r="AE101" s="58">
        <v>1579</v>
      </c>
      <c r="AF101" s="57" t="s">
        <v>62</v>
      </c>
      <c r="AG101" s="58">
        <v>24</v>
      </c>
      <c r="AH101" s="58">
        <v>37654</v>
      </c>
    </row>
    <row r="102" spans="1:34" x14ac:dyDescent="0.2">
      <c r="A102" s="57" t="s">
        <v>60</v>
      </c>
      <c r="B102" s="57" t="s">
        <v>17</v>
      </c>
      <c r="C102" s="57" t="s">
        <v>61</v>
      </c>
      <c r="D102" s="58">
        <v>1599</v>
      </c>
      <c r="E102" s="57" t="s">
        <v>49</v>
      </c>
      <c r="F102" s="58">
        <v>14</v>
      </c>
      <c r="G102" s="58">
        <v>22275</v>
      </c>
      <c r="J102" s="57" t="s">
        <v>60</v>
      </c>
      <c r="K102" s="57" t="s">
        <v>17</v>
      </c>
      <c r="L102" s="57" t="s">
        <v>61</v>
      </c>
      <c r="M102" s="58">
        <v>1599</v>
      </c>
      <c r="N102" s="57" t="s">
        <v>62</v>
      </c>
      <c r="O102" s="58">
        <v>1</v>
      </c>
      <c r="P102" s="58">
        <v>1598</v>
      </c>
      <c r="S102" s="57" t="s">
        <v>60</v>
      </c>
      <c r="T102" s="57" t="s">
        <v>18</v>
      </c>
      <c r="U102" s="57" t="s">
        <v>61</v>
      </c>
      <c r="V102" s="58">
        <v>1719</v>
      </c>
      <c r="W102" s="57" t="s">
        <v>49</v>
      </c>
      <c r="X102" s="58">
        <v>36</v>
      </c>
      <c r="Y102" s="58">
        <v>61534</v>
      </c>
      <c r="AB102" s="57" t="s">
        <v>60</v>
      </c>
      <c r="AC102" s="57" t="s">
        <v>18</v>
      </c>
      <c r="AD102" s="57" t="s">
        <v>61</v>
      </c>
      <c r="AE102" s="58">
        <v>1599</v>
      </c>
      <c r="AF102" s="57" t="s">
        <v>62</v>
      </c>
      <c r="AG102" s="58">
        <v>13</v>
      </c>
      <c r="AH102" s="58">
        <v>20659</v>
      </c>
    </row>
    <row r="103" spans="1:34" x14ac:dyDescent="0.2">
      <c r="A103" s="57" t="s">
        <v>60</v>
      </c>
      <c r="B103" s="57" t="s">
        <v>17</v>
      </c>
      <c r="C103" s="57" t="s">
        <v>61</v>
      </c>
      <c r="D103" s="58">
        <v>1619</v>
      </c>
      <c r="E103" s="57" t="s">
        <v>49</v>
      </c>
      <c r="F103" s="58">
        <v>14</v>
      </c>
      <c r="G103" s="58">
        <v>22538</v>
      </c>
      <c r="J103" s="57" t="s">
        <v>60</v>
      </c>
      <c r="K103" s="57" t="s">
        <v>17</v>
      </c>
      <c r="L103" s="57" t="s">
        <v>61</v>
      </c>
      <c r="M103" s="58">
        <v>1619</v>
      </c>
      <c r="N103" s="57" t="s">
        <v>62</v>
      </c>
      <c r="O103" s="58">
        <v>5</v>
      </c>
      <c r="P103" s="58">
        <v>8035</v>
      </c>
      <c r="S103" s="57" t="s">
        <v>60</v>
      </c>
      <c r="T103" s="57" t="s">
        <v>18</v>
      </c>
      <c r="U103" s="57" t="s">
        <v>61</v>
      </c>
      <c r="V103" s="58">
        <v>1739</v>
      </c>
      <c r="W103" s="57" t="s">
        <v>49</v>
      </c>
      <c r="X103" s="58">
        <v>29</v>
      </c>
      <c r="Y103" s="58">
        <v>50140</v>
      </c>
      <c r="AB103" s="57" t="s">
        <v>60</v>
      </c>
      <c r="AC103" s="57" t="s">
        <v>18</v>
      </c>
      <c r="AD103" s="57" t="s">
        <v>61</v>
      </c>
      <c r="AE103" s="58">
        <v>1619</v>
      </c>
      <c r="AF103" s="57" t="s">
        <v>62</v>
      </c>
      <c r="AG103" s="58">
        <v>12</v>
      </c>
      <c r="AH103" s="58">
        <v>19328</v>
      </c>
    </row>
    <row r="104" spans="1:34" x14ac:dyDescent="0.2">
      <c r="A104" s="57" t="s">
        <v>60</v>
      </c>
      <c r="B104" s="57" t="s">
        <v>17</v>
      </c>
      <c r="C104" s="57" t="s">
        <v>61</v>
      </c>
      <c r="D104" s="58">
        <v>1639</v>
      </c>
      <c r="E104" s="57" t="s">
        <v>49</v>
      </c>
      <c r="F104" s="58">
        <v>23</v>
      </c>
      <c r="G104" s="58">
        <v>37491</v>
      </c>
      <c r="J104" s="57" t="s">
        <v>60</v>
      </c>
      <c r="K104" s="57" t="s">
        <v>17</v>
      </c>
      <c r="L104" s="57" t="s">
        <v>61</v>
      </c>
      <c r="M104" s="58">
        <v>1639</v>
      </c>
      <c r="N104" s="57" t="s">
        <v>62</v>
      </c>
      <c r="O104" s="58">
        <v>6</v>
      </c>
      <c r="P104" s="58">
        <v>9761</v>
      </c>
      <c r="S104" s="57" t="s">
        <v>60</v>
      </c>
      <c r="T104" s="57" t="s">
        <v>18</v>
      </c>
      <c r="U104" s="57" t="s">
        <v>61</v>
      </c>
      <c r="V104" s="58">
        <v>1759</v>
      </c>
      <c r="W104" s="57" t="s">
        <v>49</v>
      </c>
      <c r="X104" s="58">
        <v>36</v>
      </c>
      <c r="Y104" s="58">
        <v>62970</v>
      </c>
      <c r="AB104" s="57" t="s">
        <v>60</v>
      </c>
      <c r="AC104" s="57" t="s">
        <v>18</v>
      </c>
      <c r="AD104" s="57" t="s">
        <v>61</v>
      </c>
      <c r="AE104" s="58">
        <v>1639</v>
      </c>
      <c r="AF104" s="57" t="s">
        <v>62</v>
      </c>
      <c r="AG104" s="58">
        <v>19</v>
      </c>
      <c r="AH104" s="58">
        <v>30944</v>
      </c>
    </row>
    <row r="105" spans="1:34" x14ac:dyDescent="0.2">
      <c r="A105" s="57" t="s">
        <v>60</v>
      </c>
      <c r="B105" s="57" t="s">
        <v>17</v>
      </c>
      <c r="C105" s="57" t="s">
        <v>61</v>
      </c>
      <c r="D105" s="58">
        <v>1659</v>
      </c>
      <c r="E105" s="57" t="s">
        <v>49</v>
      </c>
      <c r="F105" s="58">
        <v>16</v>
      </c>
      <c r="G105" s="58">
        <v>26386</v>
      </c>
      <c r="J105" s="57" t="s">
        <v>60</v>
      </c>
      <c r="K105" s="57" t="s">
        <v>17</v>
      </c>
      <c r="L105" s="57" t="s">
        <v>61</v>
      </c>
      <c r="M105" s="58">
        <v>1659</v>
      </c>
      <c r="N105" s="57" t="s">
        <v>62</v>
      </c>
      <c r="O105" s="58">
        <v>3</v>
      </c>
      <c r="P105" s="58">
        <v>4951</v>
      </c>
      <c r="S105" s="57" t="s">
        <v>60</v>
      </c>
      <c r="T105" s="57" t="s">
        <v>18</v>
      </c>
      <c r="U105" s="57" t="s">
        <v>61</v>
      </c>
      <c r="V105" s="58">
        <v>1779</v>
      </c>
      <c r="W105" s="57" t="s">
        <v>49</v>
      </c>
      <c r="X105" s="58">
        <v>34</v>
      </c>
      <c r="Y105" s="58">
        <v>60161</v>
      </c>
      <c r="AB105" s="57" t="s">
        <v>60</v>
      </c>
      <c r="AC105" s="57" t="s">
        <v>18</v>
      </c>
      <c r="AD105" s="57" t="s">
        <v>61</v>
      </c>
      <c r="AE105" s="58">
        <v>1659</v>
      </c>
      <c r="AF105" s="57" t="s">
        <v>62</v>
      </c>
      <c r="AG105" s="58">
        <v>10</v>
      </c>
      <c r="AH105" s="58">
        <v>16459</v>
      </c>
    </row>
    <row r="106" spans="1:34" x14ac:dyDescent="0.2">
      <c r="A106" s="57" t="s">
        <v>60</v>
      </c>
      <c r="B106" s="57" t="s">
        <v>17</v>
      </c>
      <c r="C106" s="57" t="s">
        <v>61</v>
      </c>
      <c r="D106" s="58">
        <v>1679</v>
      </c>
      <c r="E106" s="57" t="s">
        <v>49</v>
      </c>
      <c r="F106" s="58">
        <v>6</v>
      </c>
      <c r="G106" s="58">
        <v>9998</v>
      </c>
      <c r="J106" s="57" t="s">
        <v>60</v>
      </c>
      <c r="K106" s="57" t="s">
        <v>17</v>
      </c>
      <c r="L106" s="57" t="s">
        <v>61</v>
      </c>
      <c r="M106" s="58">
        <v>1679</v>
      </c>
      <c r="N106" s="57" t="s">
        <v>62</v>
      </c>
      <c r="O106" s="58">
        <v>2</v>
      </c>
      <c r="P106" s="58">
        <v>3352</v>
      </c>
      <c r="S106" s="57" t="s">
        <v>60</v>
      </c>
      <c r="T106" s="57" t="s">
        <v>18</v>
      </c>
      <c r="U106" s="57" t="s">
        <v>61</v>
      </c>
      <c r="V106" s="58">
        <v>1799</v>
      </c>
      <c r="W106" s="57" t="s">
        <v>49</v>
      </c>
      <c r="X106" s="58">
        <v>33</v>
      </c>
      <c r="Y106" s="58">
        <v>59062</v>
      </c>
      <c r="AB106" s="57" t="s">
        <v>60</v>
      </c>
      <c r="AC106" s="57" t="s">
        <v>18</v>
      </c>
      <c r="AD106" s="57" t="s">
        <v>61</v>
      </c>
      <c r="AE106" s="58">
        <v>1679</v>
      </c>
      <c r="AF106" s="57" t="s">
        <v>62</v>
      </c>
      <c r="AG106" s="58">
        <v>16</v>
      </c>
      <c r="AH106" s="58">
        <v>26712</v>
      </c>
    </row>
    <row r="107" spans="1:34" x14ac:dyDescent="0.2">
      <c r="A107" s="57" t="s">
        <v>60</v>
      </c>
      <c r="B107" s="57" t="s">
        <v>17</v>
      </c>
      <c r="C107" s="57" t="s">
        <v>61</v>
      </c>
      <c r="D107" s="58">
        <v>1699</v>
      </c>
      <c r="E107" s="57" t="s">
        <v>49</v>
      </c>
      <c r="F107" s="58">
        <v>15</v>
      </c>
      <c r="G107" s="58">
        <v>25381</v>
      </c>
      <c r="J107" s="57" t="s">
        <v>60</v>
      </c>
      <c r="K107" s="57" t="s">
        <v>17</v>
      </c>
      <c r="L107" s="57" t="s">
        <v>61</v>
      </c>
      <c r="M107" s="58">
        <v>1699</v>
      </c>
      <c r="N107" s="57" t="s">
        <v>62</v>
      </c>
      <c r="O107" s="58">
        <v>4</v>
      </c>
      <c r="P107" s="58">
        <v>6757</v>
      </c>
      <c r="S107" s="57" t="s">
        <v>60</v>
      </c>
      <c r="T107" s="57" t="s">
        <v>18</v>
      </c>
      <c r="U107" s="57" t="s">
        <v>61</v>
      </c>
      <c r="V107" s="58">
        <v>1819</v>
      </c>
      <c r="W107" s="57" t="s">
        <v>49</v>
      </c>
      <c r="X107" s="58">
        <v>32</v>
      </c>
      <c r="Y107" s="58">
        <v>57851</v>
      </c>
      <c r="AB107" s="57" t="s">
        <v>60</v>
      </c>
      <c r="AC107" s="57" t="s">
        <v>18</v>
      </c>
      <c r="AD107" s="57" t="s">
        <v>61</v>
      </c>
      <c r="AE107" s="58">
        <v>1699</v>
      </c>
      <c r="AF107" s="57" t="s">
        <v>62</v>
      </c>
      <c r="AG107" s="58">
        <v>19</v>
      </c>
      <c r="AH107" s="58">
        <v>32123</v>
      </c>
    </row>
    <row r="108" spans="1:34" x14ac:dyDescent="0.2">
      <c r="A108" s="57" t="s">
        <v>60</v>
      </c>
      <c r="B108" s="57" t="s">
        <v>17</v>
      </c>
      <c r="C108" s="57" t="s">
        <v>61</v>
      </c>
      <c r="D108" s="58">
        <v>1719</v>
      </c>
      <c r="E108" s="57" t="s">
        <v>49</v>
      </c>
      <c r="F108" s="58">
        <v>18</v>
      </c>
      <c r="G108" s="58">
        <v>30761</v>
      </c>
      <c r="J108" s="57" t="s">
        <v>60</v>
      </c>
      <c r="K108" s="57" t="s">
        <v>17</v>
      </c>
      <c r="L108" s="57" t="s">
        <v>61</v>
      </c>
      <c r="M108" s="58">
        <v>1719</v>
      </c>
      <c r="N108" s="57" t="s">
        <v>62</v>
      </c>
      <c r="O108" s="58">
        <v>5</v>
      </c>
      <c r="P108" s="58">
        <v>8559</v>
      </c>
      <c r="S108" s="57" t="s">
        <v>60</v>
      </c>
      <c r="T108" s="57" t="s">
        <v>18</v>
      </c>
      <c r="U108" s="57" t="s">
        <v>61</v>
      </c>
      <c r="V108" s="58">
        <v>1839</v>
      </c>
      <c r="W108" s="57" t="s">
        <v>49</v>
      </c>
      <c r="X108" s="58">
        <v>29</v>
      </c>
      <c r="Y108" s="58">
        <v>53053</v>
      </c>
      <c r="AB108" s="57" t="s">
        <v>60</v>
      </c>
      <c r="AC108" s="57" t="s">
        <v>18</v>
      </c>
      <c r="AD108" s="57" t="s">
        <v>61</v>
      </c>
      <c r="AE108" s="58">
        <v>1719</v>
      </c>
      <c r="AF108" s="57" t="s">
        <v>62</v>
      </c>
      <c r="AG108" s="58">
        <v>16</v>
      </c>
      <c r="AH108" s="58">
        <v>27378</v>
      </c>
    </row>
    <row r="109" spans="1:34" x14ac:dyDescent="0.2">
      <c r="A109" s="57" t="s">
        <v>60</v>
      </c>
      <c r="B109" s="57" t="s">
        <v>17</v>
      </c>
      <c r="C109" s="57" t="s">
        <v>61</v>
      </c>
      <c r="D109" s="58">
        <v>1739</v>
      </c>
      <c r="E109" s="57" t="s">
        <v>49</v>
      </c>
      <c r="F109" s="58">
        <v>9</v>
      </c>
      <c r="G109" s="58">
        <v>15607</v>
      </c>
      <c r="J109" s="57" t="s">
        <v>60</v>
      </c>
      <c r="K109" s="57" t="s">
        <v>17</v>
      </c>
      <c r="L109" s="57" t="s">
        <v>61</v>
      </c>
      <c r="M109" s="58">
        <v>1739</v>
      </c>
      <c r="N109" s="57" t="s">
        <v>62</v>
      </c>
      <c r="O109" s="58">
        <v>5</v>
      </c>
      <c r="P109" s="58">
        <v>8666</v>
      </c>
      <c r="S109" s="57" t="s">
        <v>60</v>
      </c>
      <c r="T109" s="57" t="s">
        <v>18</v>
      </c>
      <c r="U109" s="57" t="s">
        <v>61</v>
      </c>
      <c r="V109" s="58">
        <v>1859</v>
      </c>
      <c r="W109" s="57" t="s">
        <v>49</v>
      </c>
      <c r="X109" s="58">
        <v>29</v>
      </c>
      <c r="Y109" s="58">
        <v>53643</v>
      </c>
      <c r="AB109" s="57" t="s">
        <v>60</v>
      </c>
      <c r="AC109" s="57" t="s">
        <v>18</v>
      </c>
      <c r="AD109" s="57" t="s">
        <v>61</v>
      </c>
      <c r="AE109" s="58">
        <v>1739</v>
      </c>
      <c r="AF109" s="57" t="s">
        <v>62</v>
      </c>
      <c r="AG109" s="58">
        <v>12</v>
      </c>
      <c r="AH109" s="58">
        <v>20738</v>
      </c>
    </row>
    <row r="110" spans="1:34" x14ac:dyDescent="0.2">
      <c r="A110" s="57" t="s">
        <v>60</v>
      </c>
      <c r="B110" s="57" t="s">
        <v>17</v>
      </c>
      <c r="C110" s="57" t="s">
        <v>61</v>
      </c>
      <c r="D110" s="58">
        <v>1759</v>
      </c>
      <c r="E110" s="57" t="s">
        <v>49</v>
      </c>
      <c r="F110" s="58">
        <v>10</v>
      </c>
      <c r="G110" s="58">
        <v>17513</v>
      </c>
      <c r="J110" s="57" t="s">
        <v>60</v>
      </c>
      <c r="K110" s="57" t="s">
        <v>17</v>
      </c>
      <c r="L110" s="57" t="s">
        <v>61</v>
      </c>
      <c r="M110" s="58">
        <v>1759</v>
      </c>
      <c r="N110" s="57" t="s">
        <v>62</v>
      </c>
      <c r="O110" s="58">
        <v>2</v>
      </c>
      <c r="P110" s="58">
        <v>3493</v>
      </c>
      <c r="S110" s="57" t="s">
        <v>60</v>
      </c>
      <c r="T110" s="57" t="s">
        <v>18</v>
      </c>
      <c r="U110" s="57" t="s">
        <v>61</v>
      </c>
      <c r="V110" s="58">
        <v>1879</v>
      </c>
      <c r="W110" s="57" t="s">
        <v>49</v>
      </c>
      <c r="X110" s="58">
        <v>21</v>
      </c>
      <c r="Y110" s="58">
        <v>39273</v>
      </c>
      <c r="AB110" s="57" t="s">
        <v>60</v>
      </c>
      <c r="AC110" s="57" t="s">
        <v>18</v>
      </c>
      <c r="AD110" s="57" t="s">
        <v>61</v>
      </c>
      <c r="AE110" s="58">
        <v>1759</v>
      </c>
      <c r="AF110" s="57" t="s">
        <v>62</v>
      </c>
      <c r="AG110" s="58">
        <v>7</v>
      </c>
      <c r="AH110" s="58">
        <v>12247</v>
      </c>
    </row>
    <row r="111" spans="1:34" x14ac:dyDescent="0.2">
      <c r="A111" s="57" t="s">
        <v>60</v>
      </c>
      <c r="B111" s="57" t="s">
        <v>17</v>
      </c>
      <c r="C111" s="57" t="s">
        <v>61</v>
      </c>
      <c r="D111" s="58">
        <v>1779</v>
      </c>
      <c r="E111" s="57" t="s">
        <v>49</v>
      </c>
      <c r="F111" s="58">
        <v>11</v>
      </c>
      <c r="G111" s="58">
        <v>19449</v>
      </c>
      <c r="J111" s="57" t="s">
        <v>60</v>
      </c>
      <c r="K111" s="57" t="s">
        <v>17</v>
      </c>
      <c r="L111" s="57" t="s">
        <v>61</v>
      </c>
      <c r="M111" s="58">
        <v>1779</v>
      </c>
      <c r="N111" s="57" t="s">
        <v>62</v>
      </c>
      <c r="O111" s="58">
        <v>3</v>
      </c>
      <c r="P111" s="58">
        <v>5300</v>
      </c>
      <c r="S111" s="57" t="s">
        <v>60</v>
      </c>
      <c r="T111" s="57" t="s">
        <v>18</v>
      </c>
      <c r="U111" s="57" t="s">
        <v>61</v>
      </c>
      <c r="V111" s="58">
        <v>1899</v>
      </c>
      <c r="W111" s="57" t="s">
        <v>49</v>
      </c>
      <c r="X111" s="58">
        <v>32</v>
      </c>
      <c r="Y111" s="58">
        <v>60458</v>
      </c>
      <c r="AB111" s="57" t="s">
        <v>60</v>
      </c>
      <c r="AC111" s="57" t="s">
        <v>18</v>
      </c>
      <c r="AD111" s="57" t="s">
        <v>61</v>
      </c>
      <c r="AE111" s="58">
        <v>1779</v>
      </c>
      <c r="AF111" s="57" t="s">
        <v>62</v>
      </c>
      <c r="AG111" s="58">
        <v>12</v>
      </c>
      <c r="AH111" s="58">
        <v>21223</v>
      </c>
    </row>
    <row r="112" spans="1:34" x14ac:dyDescent="0.2">
      <c r="A112" s="57" t="s">
        <v>60</v>
      </c>
      <c r="B112" s="57" t="s">
        <v>17</v>
      </c>
      <c r="C112" s="57" t="s">
        <v>61</v>
      </c>
      <c r="D112" s="58">
        <v>1799</v>
      </c>
      <c r="E112" s="57" t="s">
        <v>49</v>
      </c>
      <c r="F112" s="58">
        <v>7</v>
      </c>
      <c r="G112" s="58">
        <v>12545</v>
      </c>
      <c r="J112" s="57" t="s">
        <v>60</v>
      </c>
      <c r="K112" s="57" t="s">
        <v>17</v>
      </c>
      <c r="L112" s="57" t="s">
        <v>61</v>
      </c>
      <c r="M112" s="58">
        <v>1799</v>
      </c>
      <c r="N112" s="57" t="s">
        <v>62</v>
      </c>
      <c r="O112" s="58">
        <v>4</v>
      </c>
      <c r="P112" s="58">
        <v>7149</v>
      </c>
      <c r="S112" s="57" t="s">
        <v>60</v>
      </c>
      <c r="T112" s="57" t="s">
        <v>18</v>
      </c>
      <c r="U112" s="57" t="s">
        <v>61</v>
      </c>
      <c r="V112" s="58">
        <v>1919</v>
      </c>
      <c r="W112" s="57" t="s">
        <v>49</v>
      </c>
      <c r="X112" s="58">
        <v>26</v>
      </c>
      <c r="Y112" s="58">
        <v>49674</v>
      </c>
      <c r="AB112" s="57" t="s">
        <v>60</v>
      </c>
      <c r="AC112" s="57" t="s">
        <v>18</v>
      </c>
      <c r="AD112" s="57" t="s">
        <v>61</v>
      </c>
      <c r="AE112" s="58">
        <v>1799</v>
      </c>
      <c r="AF112" s="57" t="s">
        <v>62</v>
      </c>
      <c r="AG112" s="58">
        <v>10</v>
      </c>
      <c r="AH112" s="58">
        <v>17863</v>
      </c>
    </row>
    <row r="113" spans="1:34" x14ac:dyDescent="0.2">
      <c r="A113" s="57" t="s">
        <v>60</v>
      </c>
      <c r="B113" s="57" t="s">
        <v>17</v>
      </c>
      <c r="C113" s="57" t="s">
        <v>61</v>
      </c>
      <c r="D113" s="58">
        <v>1819</v>
      </c>
      <c r="E113" s="57" t="s">
        <v>49</v>
      </c>
      <c r="F113" s="58">
        <v>7</v>
      </c>
      <c r="G113" s="58">
        <v>12665</v>
      </c>
      <c r="J113" s="57" t="s">
        <v>60</v>
      </c>
      <c r="K113" s="57" t="s">
        <v>17</v>
      </c>
      <c r="L113" s="57" t="s">
        <v>61</v>
      </c>
      <c r="M113" s="58">
        <v>1819</v>
      </c>
      <c r="N113" s="57" t="s">
        <v>62</v>
      </c>
      <c r="O113" s="58">
        <v>1</v>
      </c>
      <c r="P113" s="58">
        <v>1816</v>
      </c>
      <c r="S113" s="57" t="s">
        <v>60</v>
      </c>
      <c r="T113" s="57" t="s">
        <v>18</v>
      </c>
      <c r="U113" s="57" t="s">
        <v>61</v>
      </c>
      <c r="V113" s="58">
        <v>1939</v>
      </c>
      <c r="W113" s="57" t="s">
        <v>49</v>
      </c>
      <c r="X113" s="58">
        <v>36</v>
      </c>
      <c r="Y113" s="58">
        <v>69499</v>
      </c>
      <c r="AB113" s="57" t="s">
        <v>60</v>
      </c>
      <c r="AC113" s="57" t="s">
        <v>18</v>
      </c>
      <c r="AD113" s="57" t="s">
        <v>61</v>
      </c>
      <c r="AE113" s="58">
        <v>1819</v>
      </c>
      <c r="AF113" s="57" t="s">
        <v>62</v>
      </c>
      <c r="AG113" s="58">
        <v>7</v>
      </c>
      <c r="AH113" s="58">
        <v>12677</v>
      </c>
    </row>
    <row r="114" spans="1:34" x14ac:dyDescent="0.2">
      <c r="A114" s="57" t="s">
        <v>60</v>
      </c>
      <c r="B114" s="57" t="s">
        <v>17</v>
      </c>
      <c r="C114" s="57" t="s">
        <v>61</v>
      </c>
      <c r="D114" s="58">
        <v>1839</v>
      </c>
      <c r="E114" s="57" t="s">
        <v>49</v>
      </c>
      <c r="F114" s="58">
        <v>7</v>
      </c>
      <c r="G114" s="58">
        <v>12794</v>
      </c>
      <c r="J114" s="57" t="s">
        <v>60</v>
      </c>
      <c r="K114" s="57" t="s">
        <v>17</v>
      </c>
      <c r="L114" s="57" t="s">
        <v>61</v>
      </c>
      <c r="M114" s="58">
        <v>1859</v>
      </c>
      <c r="N114" s="57" t="s">
        <v>62</v>
      </c>
      <c r="O114" s="58">
        <v>2</v>
      </c>
      <c r="P114" s="58">
        <v>3685</v>
      </c>
      <c r="S114" s="57" t="s">
        <v>60</v>
      </c>
      <c r="T114" s="57" t="s">
        <v>18</v>
      </c>
      <c r="U114" s="57" t="s">
        <v>61</v>
      </c>
      <c r="V114" s="58">
        <v>1959</v>
      </c>
      <c r="W114" s="57" t="s">
        <v>49</v>
      </c>
      <c r="X114" s="58">
        <v>22</v>
      </c>
      <c r="Y114" s="58">
        <v>42891</v>
      </c>
      <c r="AB114" s="57" t="s">
        <v>60</v>
      </c>
      <c r="AC114" s="57" t="s">
        <v>18</v>
      </c>
      <c r="AD114" s="57" t="s">
        <v>61</v>
      </c>
      <c r="AE114" s="58">
        <v>1839</v>
      </c>
      <c r="AF114" s="57" t="s">
        <v>62</v>
      </c>
      <c r="AG114" s="58">
        <v>15</v>
      </c>
      <c r="AH114" s="58">
        <v>27445</v>
      </c>
    </row>
    <row r="115" spans="1:34" x14ac:dyDescent="0.2">
      <c r="A115" s="57" t="s">
        <v>60</v>
      </c>
      <c r="B115" s="57" t="s">
        <v>17</v>
      </c>
      <c r="C115" s="57" t="s">
        <v>61</v>
      </c>
      <c r="D115" s="58">
        <v>1859</v>
      </c>
      <c r="E115" s="57" t="s">
        <v>49</v>
      </c>
      <c r="F115" s="58">
        <v>7</v>
      </c>
      <c r="G115" s="58">
        <v>12958</v>
      </c>
      <c r="J115" s="57" t="s">
        <v>60</v>
      </c>
      <c r="K115" s="57" t="s">
        <v>17</v>
      </c>
      <c r="L115" s="57" t="s">
        <v>61</v>
      </c>
      <c r="M115" s="58">
        <v>1879</v>
      </c>
      <c r="N115" s="57" t="s">
        <v>62</v>
      </c>
      <c r="O115" s="58">
        <v>3</v>
      </c>
      <c r="P115" s="58">
        <v>5629</v>
      </c>
      <c r="S115" s="57" t="s">
        <v>60</v>
      </c>
      <c r="T115" s="57" t="s">
        <v>18</v>
      </c>
      <c r="U115" s="57" t="s">
        <v>61</v>
      </c>
      <c r="V115" s="58">
        <v>1979</v>
      </c>
      <c r="W115" s="57" t="s">
        <v>49</v>
      </c>
      <c r="X115" s="58">
        <v>23</v>
      </c>
      <c r="Y115" s="58">
        <v>45262</v>
      </c>
      <c r="AB115" s="57" t="s">
        <v>60</v>
      </c>
      <c r="AC115" s="57" t="s">
        <v>18</v>
      </c>
      <c r="AD115" s="57" t="s">
        <v>61</v>
      </c>
      <c r="AE115" s="58">
        <v>1859</v>
      </c>
      <c r="AF115" s="57" t="s">
        <v>62</v>
      </c>
      <c r="AG115" s="58">
        <v>13</v>
      </c>
      <c r="AH115" s="58">
        <v>24014</v>
      </c>
    </row>
    <row r="116" spans="1:34" x14ac:dyDescent="0.2">
      <c r="A116" s="57" t="s">
        <v>60</v>
      </c>
      <c r="B116" s="57" t="s">
        <v>17</v>
      </c>
      <c r="C116" s="57" t="s">
        <v>61</v>
      </c>
      <c r="D116" s="58">
        <v>1879</v>
      </c>
      <c r="E116" s="57" t="s">
        <v>49</v>
      </c>
      <c r="F116" s="58">
        <v>13</v>
      </c>
      <c r="G116" s="58">
        <v>24323</v>
      </c>
      <c r="J116" s="57" t="s">
        <v>60</v>
      </c>
      <c r="K116" s="57" t="s">
        <v>17</v>
      </c>
      <c r="L116" s="57" t="s">
        <v>61</v>
      </c>
      <c r="M116" s="58">
        <v>1899</v>
      </c>
      <c r="N116" s="57" t="s">
        <v>62</v>
      </c>
      <c r="O116" s="58">
        <v>2</v>
      </c>
      <c r="P116" s="58">
        <v>3772</v>
      </c>
      <c r="S116" s="57" t="s">
        <v>60</v>
      </c>
      <c r="T116" s="57" t="s">
        <v>18</v>
      </c>
      <c r="U116" s="57" t="s">
        <v>61</v>
      </c>
      <c r="V116" s="58">
        <v>1999</v>
      </c>
      <c r="W116" s="57" t="s">
        <v>49</v>
      </c>
      <c r="X116" s="58">
        <v>24</v>
      </c>
      <c r="Y116" s="58">
        <v>47733</v>
      </c>
      <c r="AB116" s="57" t="s">
        <v>60</v>
      </c>
      <c r="AC116" s="57" t="s">
        <v>18</v>
      </c>
      <c r="AD116" s="57" t="s">
        <v>61</v>
      </c>
      <c r="AE116" s="58">
        <v>1879</v>
      </c>
      <c r="AF116" s="57" t="s">
        <v>62</v>
      </c>
      <c r="AG116" s="58">
        <v>10</v>
      </c>
      <c r="AH116" s="58">
        <v>18714</v>
      </c>
    </row>
    <row r="117" spans="1:34" x14ac:dyDescent="0.2">
      <c r="A117" s="57" t="s">
        <v>60</v>
      </c>
      <c r="B117" s="57" t="s">
        <v>17</v>
      </c>
      <c r="C117" s="57" t="s">
        <v>61</v>
      </c>
      <c r="D117" s="58">
        <v>1899</v>
      </c>
      <c r="E117" s="57" t="s">
        <v>49</v>
      </c>
      <c r="F117" s="58">
        <v>12</v>
      </c>
      <c r="G117" s="58">
        <v>22706</v>
      </c>
      <c r="J117" s="57" t="s">
        <v>60</v>
      </c>
      <c r="K117" s="57" t="s">
        <v>17</v>
      </c>
      <c r="L117" s="57" t="s">
        <v>61</v>
      </c>
      <c r="M117" s="58">
        <v>1939</v>
      </c>
      <c r="N117" s="57" t="s">
        <v>62</v>
      </c>
      <c r="O117" s="58">
        <v>3</v>
      </c>
      <c r="P117" s="58">
        <v>5777</v>
      </c>
      <c r="S117" s="57" t="s">
        <v>60</v>
      </c>
      <c r="T117" s="57" t="s">
        <v>18</v>
      </c>
      <c r="U117" s="57" t="s">
        <v>61</v>
      </c>
      <c r="V117" s="58">
        <v>2019</v>
      </c>
      <c r="W117" s="57" t="s">
        <v>49</v>
      </c>
      <c r="X117" s="58">
        <v>20</v>
      </c>
      <c r="Y117" s="58">
        <v>40158</v>
      </c>
      <c r="AB117" s="57" t="s">
        <v>60</v>
      </c>
      <c r="AC117" s="57" t="s">
        <v>18</v>
      </c>
      <c r="AD117" s="57" t="s">
        <v>61</v>
      </c>
      <c r="AE117" s="58">
        <v>1899</v>
      </c>
      <c r="AF117" s="57" t="s">
        <v>62</v>
      </c>
      <c r="AG117" s="58">
        <v>14</v>
      </c>
      <c r="AH117" s="58">
        <v>26434</v>
      </c>
    </row>
    <row r="118" spans="1:34" x14ac:dyDescent="0.2">
      <c r="A118" s="57" t="s">
        <v>60</v>
      </c>
      <c r="B118" s="57" t="s">
        <v>17</v>
      </c>
      <c r="C118" s="57" t="s">
        <v>61</v>
      </c>
      <c r="D118" s="58">
        <v>1919</v>
      </c>
      <c r="E118" s="57" t="s">
        <v>49</v>
      </c>
      <c r="F118" s="58">
        <v>11</v>
      </c>
      <c r="G118" s="58">
        <v>20982</v>
      </c>
      <c r="J118" s="57" t="s">
        <v>60</v>
      </c>
      <c r="K118" s="57" t="s">
        <v>17</v>
      </c>
      <c r="L118" s="57" t="s">
        <v>61</v>
      </c>
      <c r="M118" s="58">
        <v>1959</v>
      </c>
      <c r="N118" s="57" t="s">
        <v>62</v>
      </c>
      <c r="O118" s="58">
        <v>3</v>
      </c>
      <c r="P118" s="58">
        <v>5828</v>
      </c>
      <c r="S118" s="57" t="s">
        <v>60</v>
      </c>
      <c r="T118" s="57" t="s">
        <v>18</v>
      </c>
      <c r="U118" s="57" t="s">
        <v>61</v>
      </c>
      <c r="V118" s="58">
        <v>2039</v>
      </c>
      <c r="W118" s="57" t="s">
        <v>49</v>
      </c>
      <c r="X118" s="58">
        <v>23</v>
      </c>
      <c r="Y118" s="58">
        <v>46665</v>
      </c>
      <c r="AB118" s="57" t="s">
        <v>60</v>
      </c>
      <c r="AC118" s="57" t="s">
        <v>18</v>
      </c>
      <c r="AD118" s="57" t="s">
        <v>61</v>
      </c>
      <c r="AE118" s="58">
        <v>1919</v>
      </c>
      <c r="AF118" s="57" t="s">
        <v>62</v>
      </c>
      <c r="AG118" s="58">
        <v>9</v>
      </c>
      <c r="AH118" s="58">
        <v>17186</v>
      </c>
    </row>
    <row r="119" spans="1:34" x14ac:dyDescent="0.2">
      <c r="A119" s="57" t="s">
        <v>60</v>
      </c>
      <c r="B119" s="57" t="s">
        <v>17</v>
      </c>
      <c r="C119" s="57" t="s">
        <v>61</v>
      </c>
      <c r="D119" s="58">
        <v>1939</v>
      </c>
      <c r="E119" s="57" t="s">
        <v>49</v>
      </c>
      <c r="F119" s="58">
        <v>12</v>
      </c>
      <c r="G119" s="58">
        <v>23131</v>
      </c>
      <c r="J119" s="57" t="s">
        <v>60</v>
      </c>
      <c r="K119" s="57" t="s">
        <v>17</v>
      </c>
      <c r="L119" s="57" t="s">
        <v>61</v>
      </c>
      <c r="M119" s="58">
        <v>1979</v>
      </c>
      <c r="N119" s="57" t="s">
        <v>62</v>
      </c>
      <c r="O119" s="58">
        <v>1</v>
      </c>
      <c r="P119" s="58">
        <v>1963</v>
      </c>
      <c r="S119" s="57" t="s">
        <v>60</v>
      </c>
      <c r="T119" s="57" t="s">
        <v>18</v>
      </c>
      <c r="U119" s="57" t="s">
        <v>61</v>
      </c>
      <c r="V119" s="58">
        <v>2059</v>
      </c>
      <c r="W119" s="57" t="s">
        <v>49</v>
      </c>
      <c r="X119" s="58">
        <v>20</v>
      </c>
      <c r="Y119" s="58">
        <v>40965</v>
      </c>
      <c r="AB119" s="57" t="s">
        <v>60</v>
      </c>
      <c r="AC119" s="57" t="s">
        <v>18</v>
      </c>
      <c r="AD119" s="57" t="s">
        <v>61</v>
      </c>
      <c r="AE119" s="58">
        <v>1939</v>
      </c>
      <c r="AF119" s="57" t="s">
        <v>62</v>
      </c>
      <c r="AG119" s="58">
        <v>9</v>
      </c>
      <c r="AH119" s="58">
        <v>17356</v>
      </c>
    </row>
    <row r="120" spans="1:34" x14ac:dyDescent="0.2">
      <c r="A120" s="57" t="s">
        <v>60</v>
      </c>
      <c r="B120" s="57" t="s">
        <v>17</v>
      </c>
      <c r="C120" s="57" t="s">
        <v>61</v>
      </c>
      <c r="D120" s="58">
        <v>1959</v>
      </c>
      <c r="E120" s="57" t="s">
        <v>49</v>
      </c>
      <c r="F120" s="58">
        <v>9</v>
      </c>
      <c r="G120" s="58">
        <v>17556</v>
      </c>
      <c r="J120" s="57" t="s">
        <v>60</v>
      </c>
      <c r="K120" s="57" t="s">
        <v>17</v>
      </c>
      <c r="L120" s="57" t="s">
        <v>61</v>
      </c>
      <c r="M120" s="58">
        <v>1999</v>
      </c>
      <c r="N120" s="57" t="s">
        <v>62</v>
      </c>
      <c r="O120" s="58">
        <v>1</v>
      </c>
      <c r="P120" s="58">
        <v>1989</v>
      </c>
      <c r="S120" s="57" t="s">
        <v>60</v>
      </c>
      <c r="T120" s="57" t="s">
        <v>18</v>
      </c>
      <c r="U120" s="57" t="s">
        <v>61</v>
      </c>
      <c r="V120" s="58">
        <v>2079</v>
      </c>
      <c r="W120" s="57" t="s">
        <v>49</v>
      </c>
      <c r="X120" s="58">
        <v>23</v>
      </c>
      <c r="Y120" s="58">
        <v>47629</v>
      </c>
      <c r="AB120" s="57" t="s">
        <v>60</v>
      </c>
      <c r="AC120" s="57" t="s">
        <v>18</v>
      </c>
      <c r="AD120" s="57" t="s">
        <v>61</v>
      </c>
      <c r="AE120" s="58">
        <v>1959</v>
      </c>
      <c r="AF120" s="57" t="s">
        <v>62</v>
      </c>
      <c r="AG120" s="58">
        <v>10</v>
      </c>
      <c r="AH120" s="58">
        <v>19484</v>
      </c>
    </row>
    <row r="121" spans="1:34" x14ac:dyDescent="0.2">
      <c r="A121" s="57" t="s">
        <v>60</v>
      </c>
      <c r="B121" s="57" t="s">
        <v>17</v>
      </c>
      <c r="C121" s="57" t="s">
        <v>61</v>
      </c>
      <c r="D121" s="58">
        <v>1979</v>
      </c>
      <c r="E121" s="57" t="s">
        <v>49</v>
      </c>
      <c r="F121" s="58">
        <v>9</v>
      </c>
      <c r="G121" s="58">
        <v>17711</v>
      </c>
      <c r="J121" s="57" t="s">
        <v>60</v>
      </c>
      <c r="K121" s="57" t="s">
        <v>17</v>
      </c>
      <c r="L121" s="57" t="s">
        <v>61</v>
      </c>
      <c r="M121" s="58">
        <v>2039</v>
      </c>
      <c r="N121" s="57" t="s">
        <v>62</v>
      </c>
      <c r="O121" s="58">
        <v>2</v>
      </c>
      <c r="P121" s="58">
        <v>4063</v>
      </c>
      <c r="S121" s="57" t="s">
        <v>60</v>
      </c>
      <c r="T121" s="57" t="s">
        <v>18</v>
      </c>
      <c r="U121" s="57" t="s">
        <v>61</v>
      </c>
      <c r="V121" s="58">
        <v>2099</v>
      </c>
      <c r="W121" s="57" t="s">
        <v>49</v>
      </c>
      <c r="X121" s="58">
        <v>21</v>
      </c>
      <c r="Y121" s="58">
        <v>43870</v>
      </c>
      <c r="AB121" s="57" t="s">
        <v>60</v>
      </c>
      <c r="AC121" s="57" t="s">
        <v>18</v>
      </c>
      <c r="AD121" s="57" t="s">
        <v>61</v>
      </c>
      <c r="AE121" s="58">
        <v>1979</v>
      </c>
      <c r="AF121" s="57" t="s">
        <v>62</v>
      </c>
      <c r="AG121" s="58">
        <v>7</v>
      </c>
      <c r="AH121" s="58">
        <v>13765</v>
      </c>
    </row>
    <row r="122" spans="1:34" x14ac:dyDescent="0.2">
      <c r="A122" s="57" t="s">
        <v>60</v>
      </c>
      <c r="B122" s="57" t="s">
        <v>17</v>
      </c>
      <c r="C122" s="57" t="s">
        <v>61</v>
      </c>
      <c r="D122" s="58">
        <v>1999</v>
      </c>
      <c r="E122" s="57" t="s">
        <v>49</v>
      </c>
      <c r="F122" s="58">
        <v>3</v>
      </c>
      <c r="G122" s="58">
        <v>5976</v>
      </c>
      <c r="J122" s="57" t="s">
        <v>60</v>
      </c>
      <c r="K122" s="57" t="s">
        <v>17</v>
      </c>
      <c r="L122" s="57" t="s">
        <v>61</v>
      </c>
      <c r="M122" s="58">
        <v>2059</v>
      </c>
      <c r="N122" s="57" t="s">
        <v>62</v>
      </c>
      <c r="O122" s="58">
        <v>1</v>
      </c>
      <c r="P122" s="58">
        <v>2056</v>
      </c>
      <c r="S122" s="57" t="s">
        <v>60</v>
      </c>
      <c r="T122" s="57" t="s">
        <v>18</v>
      </c>
      <c r="U122" s="57" t="s">
        <v>61</v>
      </c>
      <c r="V122" s="58">
        <v>2119</v>
      </c>
      <c r="W122" s="57" t="s">
        <v>49</v>
      </c>
      <c r="X122" s="58">
        <v>18</v>
      </c>
      <c r="Y122" s="58">
        <v>37950</v>
      </c>
      <c r="AB122" s="57" t="s">
        <v>60</v>
      </c>
      <c r="AC122" s="57" t="s">
        <v>18</v>
      </c>
      <c r="AD122" s="57" t="s">
        <v>61</v>
      </c>
      <c r="AE122" s="58">
        <v>1999</v>
      </c>
      <c r="AF122" s="57" t="s">
        <v>62</v>
      </c>
      <c r="AG122" s="58">
        <v>8</v>
      </c>
      <c r="AH122" s="58">
        <v>15903</v>
      </c>
    </row>
    <row r="123" spans="1:34" x14ac:dyDescent="0.2">
      <c r="A123" s="57" t="s">
        <v>60</v>
      </c>
      <c r="B123" s="57" t="s">
        <v>17</v>
      </c>
      <c r="C123" s="57" t="s">
        <v>61</v>
      </c>
      <c r="D123" s="58">
        <v>2019</v>
      </c>
      <c r="E123" s="57" t="s">
        <v>49</v>
      </c>
      <c r="F123" s="58">
        <v>3</v>
      </c>
      <c r="G123" s="58">
        <v>6044</v>
      </c>
      <c r="J123" s="57" t="s">
        <v>60</v>
      </c>
      <c r="K123" s="57" t="s">
        <v>17</v>
      </c>
      <c r="L123" s="57" t="s">
        <v>61</v>
      </c>
      <c r="M123" s="58">
        <v>2079</v>
      </c>
      <c r="N123" s="57" t="s">
        <v>62</v>
      </c>
      <c r="O123" s="58">
        <v>3</v>
      </c>
      <c r="P123" s="58">
        <v>6192</v>
      </c>
      <c r="S123" s="57" t="s">
        <v>60</v>
      </c>
      <c r="T123" s="57" t="s">
        <v>18</v>
      </c>
      <c r="U123" s="57" t="s">
        <v>61</v>
      </c>
      <c r="V123" s="58">
        <v>2139</v>
      </c>
      <c r="W123" s="57" t="s">
        <v>49</v>
      </c>
      <c r="X123" s="58">
        <v>22</v>
      </c>
      <c r="Y123" s="58">
        <v>46824</v>
      </c>
      <c r="AB123" s="57" t="s">
        <v>60</v>
      </c>
      <c r="AC123" s="57" t="s">
        <v>18</v>
      </c>
      <c r="AD123" s="57" t="s">
        <v>61</v>
      </c>
      <c r="AE123" s="58">
        <v>2019</v>
      </c>
      <c r="AF123" s="57" t="s">
        <v>62</v>
      </c>
      <c r="AG123" s="58">
        <v>14</v>
      </c>
      <c r="AH123" s="58">
        <v>28129</v>
      </c>
    </row>
    <row r="124" spans="1:34" x14ac:dyDescent="0.2">
      <c r="A124" s="57" t="s">
        <v>60</v>
      </c>
      <c r="B124" s="57" t="s">
        <v>17</v>
      </c>
      <c r="C124" s="57" t="s">
        <v>61</v>
      </c>
      <c r="D124" s="58">
        <v>2039</v>
      </c>
      <c r="E124" s="57" t="s">
        <v>49</v>
      </c>
      <c r="F124" s="58">
        <v>7</v>
      </c>
      <c r="G124" s="58">
        <v>14195</v>
      </c>
      <c r="J124" s="57" t="s">
        <v>60</v>
      </c>
      <c r="K124" s="57" t="s">
        <v>17</v>
      </c>
      <c r="L124" s="57" t="s">
        <v>61</v>
      </c>
      <c r="M124" s="58">
        <v>2099</v>
      </c>
      <c r="N124" s="57" t="s">
        <v>62</v>
      </c>
      <c r="O124" s="58">
        <v>1</v>
      </c>
      <c r="P124" s="58">
        <v>2092</v>
      </c>
      <c r="S124" s="57" t="s">
        <v>60</v>
      </c>
      <c r="T124" s="57" t="s">
        <v>18</v>
      </c>
      <c r="U124" s="57" t="s">
        <v>61</v>
      </c>
      <c r="V124" s="58">
        <v>2159</v>
      </c>
      <c r="W124" s="57" t="s">
        <v>49</v>
      </c>
      <c r="X124" s="58">
        <v>25</v>
      </c>
      <c r="Y124" s="58">
        <v>53703</v>
      </c>
      <c r="AB124" s="57" t="s">
        <v>60</v>
      </c>
      <c r="AC124" s="57" t="s">
        <v>18</v>
      </c>
      <c r="AD124" s="57" t="s">
        <v>61</v>
      </c>
      <c r="AE124" s="58">
        <v>2039</v>
      </c>
      <c r="AF124" s="57" t="s">
        <v>62</v>
      </c>
      <c r="AG124" s="58">
        <v>12</v>
      </c>
      <c r="AH124" s="58">
        <v>24355</v>
      </c>
    </row>
    <row r="125" spans="1:34" x14ac:dyDescent="0.2">
      <c r="A125" s="57" t="s">
        <v>60</v>
      </c>
      <c r="B125" s="57" t="s">
        <v>17</v>
      </c>
      <c r="C125" s="57" t="s">
        <v>61</v>
      </c>
      <c r="D125" s="58">
        <v>2059</v>
      </c>
      <c r="E125" s="57" t="s">
        <v>49</v>
      </c>
      <c r="F125" s="58">
        <v>2</v>
      </c>
      <c r="G125" s="58">
        <v>4088</v>
      </c>
      <c r="J125" s="57" t="s">
        <v>60</v>
      </c>
      <c r="K125" s="57" t="s">
        <v>17</v>
      </c>
      <c r="L125" s="57" t="s">
        <v>61</v>
      </c>
      <c r="M125" s="58">
        <v>2119</v>
      </c>
      <c r="N125" s="57" t="s">
        <v>62</v>
      </c>
      <c r="O125" s="58">
        <v>3</v>
      </c>
      <c r="P125" s="58">
        <v>6335</v>
      </c>
      <c r="S125" s="57" t="s">
        <v>60</v>
      </c>
      <c r="T125" s="57" t="s">
        <v>18</v>
      </c>
      <c r="U125" s="57" t="s">
        <v>61</v>
      </c>
      <c r="V125" s="58">
        <v>2179</v>
      </c>
      <c r="W125" s="57" t="s">
        <v>49</v>
      </c>
      <c r="X125" s="58">
        <v>30</v>
      </c>
      <c r="Y125" s="58">
        <v>65050</v>
      </c>
      <c r="AB125" s="57" t="s">
        <v>60</v>
      </c>
      <c r="AC125" s="57" t="s">
        <v>18</v>
      </c>
      <c r="AD125" s="57" t="s">
        <v>61</v>
      </c>
      <c r="AE125" s="58">
        <v>2059</v>
      </c>
      <c r="AF125" s="57" t="s">
        <v>62</v>
      </c>
      <c r="AG125" s="58">
        <v>11</v>
      </c>
      <c r="AH125" s="58">
        <v>22576</v>
      </c>
    </row>
    <row r="126" spans="1:34" x14ac:dyDescent="0.2">
      <c r="A126" s="57" t="s">
        <v>60</v>
      </c>
      <c r="B126" s="57" t="s">
        <v>17</v>
      </c>
      <c r="C126" s="57" t="s">
        <v>61</v>
      </c>
      <c r="D126" s="58">
        <v>2079</v>
      </c>
      <c r="E126" s="57" t="s">
        <v>49</v>
      </c>
      <c r="F126" s="58">
        <v>4</v>
      </c>
      <c r="G126" s="58">
        <v>8276</v>
      </c>
      <c r="J126" s="57" t="s">
        <v>60</v>
      </c>
      <c r="K126" s="57" t="s">
        <v>17</v>
      </c>
      <c r="L126" s="57" t="s">
        <v>61</v>
      </c>
      <c r="M126" s="58">
        <v>2139</v>
      </c>
      <c r="N126" s="57" t="s">
        <v>62</v>
      </c>
      <c r="O126" s="58">
        <v>1</v>
      </c>
      <c r="P126" s="58">
        <v>2138</v>
      </c>
      <c r="S126" s="57" t="s">
        <v>60</v>
      </c>
      <c r="T126" s="57" t="s">
        <v>18</v>
      </c>
      <c r="U126" s="57" t="s">
        <v>61</v>
      </c>
      <c r="V126" s="58">
        <v>2199</v>
      </c>
      <c r="W126" s="57" t="s">
        <v>49</v>
      </c>
      <c r="X126" s="58">
        <v>28</v>
      </c>
      <c r="Y126" s="58">
        <v>61309</v>
      </c>
      <c r="AB126" s="57" t="s">
        <v>60</v>
      </c>
      <c r="AC126" s="57" t="s">
        <v>18</v>
      </c>
      <c r="AD126" s="57" t="s">
        <v>61</v>
      </c>
      <c r="AE126" s="58">
        <v>2079</v>
      </c>
      <c r="AF126" s="57" t="s">
        <v>62</v>
      </c>
      <c r="AG126" s="58">
        <v>8</v>
      </c>
      <c r="AH126" s="58">
        <v>16587</v>
      </c>
    </row>
    <row r="127" spans="1:34" x14ac:dyDescent="0.2">
      <c r="A127" s="57" t="s">
        <v>60</v>
      </c>
      <c r="B127" s="57" t="s">
        <v>17</v>
      </c>
      <c r="C127" s="57" t="s">
        <v>61</v>
      </c>
      <c r="D127" s="58">
        <v>2099</v>
      </c>
      <c r="E127" s="57" t="s">
        <v>49</v>
      </c>
      <c r="F127" s="58">
        <v>4</v>
      </c>
      <c r="G127" s="58">
        <v>8368</v>
      </c>
      <c r="J127" s="57" t="s">
        <v>60</v>
      </c>
      <c r="K127" s="57" t="s">
        <v>17</v>
      </c>
      <c r="L127" s="57" t="s">
        <v>61</v>
      </c>
      <c r="M127" s="58">
        <v>2159</v>
      </c>
      <c r="N127" s="57" t="s">
        <v>62</v>
      </c>
      <c r="O127" s="58">
        <v>2</v>
      </c>
      <c r="P127" s="58">
        <v>4290</v>
      </c>
      <c r="S127" s="57" t="s">
        <v>60</v>
      </c>
      <c r="T127" s="57" t="s">
        <v>18</v>
      </c>
      <c r="U127" s="57" t="s">
        <v>61</v>
      </c>
      <c r="V127" s="58">
        <v>2219</v>
      </c>
      <c r="W127" s="57" t="s">
        <v>49</v>
      </c>
      <c r="X127" s="58">
        <v>18</v>
      </c>
      <c r="Y127" s="58">
        <v>39747</v>
      </c>
      <c r="AB127" s="57" t="s">
        <v>60</v>
      </c>
      <c r="AC127" s="57" t="s">
        <v>18</v>
      </c>
      <c r="AD127" s="57" t="s">
        <v>61</v>
      </c>
      <c r="AE127" s="58">
        <v>2099</v>
      </c>
      <c r="AF127" s="57" t="s">
        <v>62</v>
      </c>
      <c r="AG127" s="58">
        <v>11</v>
      </c>
      <c r="AH127" s="58">
        <v>23024</v>
      </c>
    </row>
    <row r="128" spans="1:34" x14ac:dyDescent="0.2">
      <c r="A128" s="57" t="s">
        <v>60</v>
      </c>
      <c r="B128" s="57" t="s">
        <v>17</v>
      </c>
      <c r="C128" s="57" t="s">
        <v>61</v>
      </c>
      <c r="D128" s="58">
        <v>2119</v>
      </c>
      <c r="E128" s="57" t="s">
        <v>49</v>
      </c>
      <c r="F128" s="58">
        <v>5</v>
      </c>
      <c r="G128" s="58">
        <v>10539</v>
      </c>
      <c r="J128" s="57" t="s">
        <v>60</v>
      </c>
      <c r="K128" s="57" t="s">
        <v>17</v>
      </c>
      <c r="L128" s="57" t="s">
        <v>61</v>
      </c>
      <c r="M128" s="58">
        <v>2179</v>
      </c>
      <c r="N128" s="57" t="s">
        <v>62</v>
      </c>
      <c r="O128" s="58">
        <v>1</v>
      </c>
      <c r="P128" s="58">
        <v>2165</v>
      </c>
      <c r="S128" s="57" t="s">
        <v>60</v>
      </c>
      <c r="T128" s="57" t="s">
        <v>18</v>
      </c>
      <c r="U128" s="57" t="s">
        <v>61</v>
      </c>
      <c r="V128" s="58">
        <v>2239</v>
      </c>
      <c r="W128" s="57" t="s">
        <v>49</v>
      </c>
      <c r="X128" s="58">
        <v>25</v>
      </c>
      <c r="Y128" s="58">
        <v>55719</v>
      </c>
      <c r="AB128" s="57" t="s">
        <v>60</v>
      </c>
      <c r="AC128" s="57" t="s">
        <v>18</v>
      </c>
      <c r="AD128" s="57" t="s">
        <v>61</v>
      </c>
      <c r="AE128" s="58">
        <v>2119</v>
      </c>
      <c r="AF128" s="57" t="s">
        <v>62</v>
      </c>
      <c r="AG128" s="58">
        <v>13</v>
      </c>
      <c r="AH128" s="58">
        <v>27399</v>
      </c>
    </row>
    <row r="129" spans="1:34" x14ac:dyDescent="0.2">
      <c r="A129" s="57" t="s">
        <v>60</v>
      </c>
      <c r="B129" s="57" t="s">
        <v>17</v>
      </c>
      <c r="C129" s="57" t="s">
        <v>61</v>
      </c>
      <c r="D129" s="58">
        <v>2139</v>
      </c>
      <c r="E129" s="57" t="s">
        <v>49</v>
      </c>
      <c r="F129" s="58">
        <v>6</v>
      </c>
      <c r="G129" s="58">
        <v>12761</v>
      </c>
      <c r="J129" s="57" t="s">
        <v>60</v>
      </c>
      <c r="K129" s="57" t="s">
        <v>17</v>
      </c>
      <c r="L129" s="57" t="s">
        <v>61</v>
      </c>
      <c r="M129" s="58">
        <v>2199</v>
      </c>
      <c r="N129" s="57" t="s">
        <v>62</v>
      </c>
      <c r="O129" s="58">
        <v>1</v>
      </c>
      <c r="P129" s="58">
        <v>2184</v>
      </c>
      <c r="S129" s="57" t="s">
        <v>60</v>
      </c>
      <c r="T129" s="57" t="s">
        <v>18</v>
      </c>
      <c r="U129" s="57" t="s">
        <v>61</v>
      </c>
      <c r="V129" s="58">
        <v>2259</v>
      </c>
      <c r="W129" s="57" t="s">
        <v>49</v>
      </c>
      <c r="X129" s="58">
        <v>12</v>
      </c>
      <c r="Y129" s="58">
        <v>27005</v>
      </c>
      <c r="AB129" s="57" t="s">
        <v>60</v>
      </c>
      <c r="AC129" s="57" t="s">
        <v>18</v>
      </c>
      <c r="AD129" s="57" t="s">
        <v>61</v>
      </c>
      <c r="AE129" s="58">
        <v>2139</v>
      </c>
      <c r="AF129" s="57" t="s">
        <v>62</v>
      </c>
      <c r="AG129" s="58">
        <v>13</v>
      </c>
      <c r="AH129" s="58">
        <v>27668</v>
      </c>
    </row>
    <row r="130" spans="1:34" x14ac:dyDescent="0.2">
      <c r="A130" s="57" t="s">
        <v>60</v>
      </c>
      <c r="B130" s="57" t="s">
        <v>17</v>
      </c>
      <c r="C130" s="57" t="s">
        <v>61</v>
      </c>
      <c r="D130" s="58">
        <v>2159</v>
      </c>
      <c r="E130" s="57" t="s">
        <v>49</v>
      </c>
      <c r="F130" s="58">
        <v>7</v>
      </c>
      <c r="G130" s="58">
        <v>15014</v>
      </c>
      <c r="J130" s="57" t="s">
        <v>60</v>
      </c>
      <c r="K130" s="57" t="s">
        <v>17</v>
      </c>
      <c r="L130" s="57" t="s">
        <v>61</v>
      </c>
      <c r="M130" s="58">
        <v>2219</v>
      </c>
      <c r="N130" s="57" t="s">
        <v>62</v>
      </c>
      <c r="O130" s="58">
        <v>1</v>
      </c>
      <c r="P130" s="58">
        <v>2210</v>
      </c>
      <c r="S130" s="57" t="s">
        <v>60</v>
      </c>
      <c r="T130" s="57" t="s">
        <v>18</v>
      </c>
      <c r="U130" s="57" t="s">
        <v>61</v>
      </c>
      <c r="V130" s="58">
        <v>2279</v>
      </c>
      <c r="W130" s="57" t="s">
        <v>49</v>
      </c>
      <c r="X130" s="58">
        <v>23</v>
      </c>
      <c r="Y130" s="58">
        <v>52255</v>
      </c>
      <c r="AB130" s="57" t="s">
        <v>60</v>
      </c>
      <c r="AC130" s="57" t="s">
        <v>18</v>
      </c>
      <c r="AD130" s="57" t="s">
        <v>61</v>
      </c>
      <c r="AE130" s="58">
        <v>2159</v>
      </c>
      <c r="AF130" s="57" t="s">
        <v>62</v>
      </c>
      <c r="AG130" s="58">
        <v>7</v>
      </c>
      <c r="AH130" s="58">
        <v>15042</v>
      </c>
    </row>
    <row r="131" spans="1:34" x14ac:dyDescent="0.2">
      <c r="A131" s="57" t="s">
        <v>60</v>
      </c>
      <c r="B131" s="57" t="s">
        <v>17</v>
      </c>
      <c r="C131" s="57" t="s">
        <v>61</v>
      </c>
      <c r="D131" s="58">
        <v>2179</v>
      </c>
      <c r="E131" s="57" t="s">
        <v>49</v>
      </c>
      <c r="F131" s="58">
        <v>3</v>
      </c>
      <c r="G131" s="58">
        <v>6508</v>
      </c>
      <c r="J131" s="57" t="s">
        <v>60</v>
      </c>
      <c r="K131" s="57" t="s">
        <v>17</v>
      </c>
      <c r="L131" s="57" t="s">
        <v>61</v>
      </c>
      <c r="M131" s="58">
        <v>2239</v>
      </c>
      <c r="N131" s="57" t="s">
        <v>62</v>
      </c>
      <c r="O131" s="58">
        <v>1</v>
      </c>
      <c r="P131" s="58">
        <v>2228</v>
      </c>
      <c r="S131" s="57" t="s">
        <v>60</v>
      </c>
      <c r="T131" s="57" t="s">
        <v>18</v>
      </c>
      <c r="U131" s="57" t="s">
        <v>61</v>
      </c>
      <c r="V131" s="58">
        <v>2299</v>
      </c>
      <c r="W131" s="57" t="s">
        <v>49</v>
      </c>
      <c r="X131" s="58">
        <v>31</v>
      </c>
      <c r="Y131" s="58">
        <v>70915</v>
      </c>
      <c r="AB131" s="57" t="s">
        <v>60</v>
      </c>
      <c r="AC131" s="57" t="s">
        <v>18</v>
      </c>
      <c r="AD131" s="57" t="s">
        <v>61</v>
      </c>
      <c r="AE131" s="58">
        <v>2179</v>
      </c>
      <c r="AF131" s="57" t="s">
        <v>62</v>
      </c>
      <c r="AG131" s="58">
        <v>9</v>
      </c>
      <c r="AH131" s="58">
        <v>19506</v>
      </c>
    </row>
    <row r="132" spans="1:34" x14ac:dyDescent="0.2">
      <c r="A132" s="57" t="s">
        <v>60</v>
      </c>
      <c r="B132" s="57" t="s">
        <v>17</v>
      </c>
      <c r="C132" s="57" t="s">
        <v>61</v>
      </c>
      <c r="D132" s="58">
        <v>2199</v>
      </c>
      <c r="E132" s="57" t="s">
        <v>49</v>
      </c>
      <c r="F132" s="58">
        <v>4</v>
      </c>
      <c r="G132" s="58">
        <v>8750</v>
      </c>
      <c r="J132" s="57" t="s">
        <v>60</v>
      </c>
      <c r="K132" s="57" t="s">
        <v>17</v>
      </c>
      <c r="L132" s="57" t="s">
        <v>61</v>
      </c>
      <c r="M132" s="58">
        <v>2259</v>
      </c>
      <c r="N132" s="57" t="s">
        <v>62</v>
      </c>
      <c r="O132" s="58">
        <v>1</v>
      </c>
      <c r="P132" s="58">
        <v>2251</v>
      </c>
      <c r="S132" s="57" t="s">
        <v>60</v>
      </c>
      <c r="T132" s="57" t="s">
        <v>18</v>
      </c>
      <c r="U132" s="57" t="s">
        <v>61</v>
      </c>
      <c r="V132" s="58">
        <v>2319</v>
      </c>
      <c r="W132" s="57" t="s">
        <v>49</v>
      </c>
      <c r="X132" s="58">
        <v>32</v>
      </c>
      <c r="Y132" s="58">
        <v>73898</v>
      </c>
      <c r="AB132" s="57" t="s">
        <v>60</v>
      </c>
      <c r="AC132" s="57" t="s">
        <v>18</v>
      </c>
      <c r="AD132" s="57" t="s">
        <v>61</v>
      </c>
      <c r="AE132" s="58">
        <v>2199</v>
      </c>
      <c r="AF132" s="57" t="s">
        <v>62</v>
      </c>
      <c r="AG132" s="58">
        <v>5</v>
      </c>
      <c r="AH132" s="58">
        <v>10927</v>
      </c>
    </row>
    <row r="133" spans="1:34" x14ac:dyDescent="0.2">
      <c r="A133" s="57" t="s">
        <v>60</v>
      </c>
      <c r="B133" s="57" t="s">
        <v>17</v>
      </c>
      <c r="C133" s="57" t="s">
        <v>61</v>
      </c>
      <c r="D133" s="58">
        <v>2219</v>
      </c>
      <c r="E133" s="57" t="s">
        <v>49</v>
      </c>
      <c r="F133" s="58">
        <v>4</v>
      </c>
      <c r="G133" s="58">
        <v>8835</v>
      </c>
      <c r="J133" s="57" t="s">
        <v>60</v>
      </c>
      <c r="K133" s="57" t="s">
        <v>17</v>
      </c>
      <c r="L133" s="57" t="s">
        <v>61</v>
      </c>
      <c r="M133" s="58">
        <v>2299</v>
      </c>
      <c r="N133" s="57" t="s">
        <v>62</v>
      </c>
      <c r="O133" s="58">
        <v>1</v>
      </c>
      <c r="P133" s="58">
        <v>2299</v>
      </c>
      <c r="S133" s="57" t="s">
        <v>60</v>
      </c>
      <c r="T133" s="57" t="s">
        <v>18</v>
      </c>
      <c r="U133" s="57" t="s">
        <v>61</v>
      </c>
      <c r="V133" s="58">
        <v>2339</v>
      </c>
      <c r="W133" s="57" t="s">
        <v>49</v>
      </c>
      <c r="X133" s="58">
        <v>20</v>
      </c>
      <c r="Y133" s="58">
        <v>46597</v>
      </c>
      <c r="AB133" s="57" t="s">
        <v>60</v>
      </c>
      <c r="AC133" s="57" t="s">
        <v>18</v>
      </c>
      <c r="AD133" s="57" t="s">
        <v>61</v>
      </c>
      <c r="AE133" s="58">
        <v>2219</v>
      </c>
      <c r="AF133" s="57" t="s">
        <v>62</v>
      </c>
      <c r="AG133" s="58">
        <v>9</v>
      </c>
      <c r="AH133" s="58">
        <v>19856</v>
      </c>
    </row>
    <row r="134" spans="1:34" x14ac:dyDescent="0.2">
      <c r="A134" s="57" t="s">
        <v>60</v>
      </c>
      <c r="B134" s="57" t="s">
        <v>17</v>
      </c>
      <c r="C134" s="57" t="s">
        <v>61</v>
      </c>
      <c r="D134" s="58">
        <v>2239</v>
      </c>
      <c r="E134" s="57" t="s">
        <v>49</v>
      </c>
      <c r="F134" s="58">
        <v>10</v>
      </c>
      <c r="G134" s="58">
        <v>22259</v>
      </c>
      <c r="J134" s="57" t="s">
        <v>60</v>
      </c>
      <c r="K134" s="57" t="s">
        <v>17</v>
      </c>
      <c r="L134" s="57" t="s">
        <v>61</v>
      </c>
      <c r="M134" s="58">
        <v>2319</v>
      </c>
      <c r="N134" s="57" t="s">
        <v>62</v>
      </c>
      <c r="O134" s="58">
        <v>1</v>
      </c>
      <c r="P134" s="58">
        <v>2314</v>
      </c>
      <c r="S134" s="57" t="s">
        <v>60</v>
      </c>
      <c r="T134" s="57" t="s">
        <v>18</v>
      </c>
      <c r="U134" s="57" t="s">
        <v>61</v>
      </c>
      <c r="V134" s="58">
        <v>2359</v>
      </c>
      <c r="W134" s="57" t="s">
        <v>49</v>
      </c>
      <c r="X134" s="58">
        <v>19</v>
      </c>
      <c r="Y134" s="58">
        <v>44648</v>
      </c>
      <c r="AB134" s="57" t="s">
        <v>60</v>
      </c>
      <c r="AC134" s="57" t="s">
        <v>18</v>
      </c>
      <c r="AD134" s="57" t="s">
        <v>61</v>
      </c>
      <c r="AE134" s="58">
        <v>2239</v>
      </c>
      <c r="AF134" s="57" t="s">
        <v>62</v>
      </c>
      <c r="AG134" s="58">
        <v>10</v>
      </c>
      <c r="AH134" s="58">
        <v>22302</v>
      </c>
    </row>
    <row r="135" spans="1:34" x14ac:dyDescent="0.2">
      <c r="A135" s="57" t="s">
        <v>60</v>
      </c>
      <c r="B135" s="57" t="s">
        <v>17</v>
      </c>
      <c r="C135" s="57" t="s">
        <v>61</v>
      </c>
      <c r="D135" s="58">
        <v>2259</v>
      </c>
      <c r="E135" s="57" t="s">
        <v>49</v>
      </c>
      <c r="F135" s="58">
        <v>2</v>
      </c>
      <c r="G135" s="58">
        <v>4488</v>
      </c>
      <c r="J135" s="57" t="s">
        <v>60</v>
      </c>
      <c r="K135" s="57" t="s">
        <v>17</v>
      </c>
      <c r="L135" s="57" t="s">
        <v>61</v>
      </c>
      <c r="M135" s="58">
        <v>2339</v>
      </c>
      <c r="N135" s="57" t="s">
        <v>62</v>
      </c>
      <c r="O135" s="58">
        <v>3</v>
      </c>
      <c r="P135" s="58">
        <v>6999</v>
      </c>
      <c r="S135" s="57" t="s">
        <v>60</v>
      </c>
      <c r="T135" s="57" t="s">
        <v>18</v>
      </c>
      <c r="U135" s="57" t="s">
        <v>61</v>
      </c>
      <c r="V135" s="58">
        <v>2379</v>
      </c>
      <c r="W135" s="57" t="s">
        <v>49</v>
      </c>
      <c r="X135" s="58">
        <v>26</v>
      </c>
      <c r="Y135" s="58">
        <v>61620</v>
      </c>
      <c r="AB135" s="57" t="s">
        <v>60</v>
      </c>
      <c r="AC135" s="57" t="s">
        <v>18</v>
      </c>
      <c r="AD135" s="57" t="s">
        <v>61</v>
      </c>
      <c r="AE135" s="58">
        <v>2259</v>
      </c>
      <c r="AF135" s="57" t="s">
        <v>62</v>
      </c>
      <c r="AG135" s="58">
        <v>5</v>
      </c>
      <c r="AH135" s="58">
        <v>11255</v>
      </c>
    </row>
    <row r="136" spans="1:34" x14ac:dyDescent="0.2">
      <c r="A136" s="57" t="s">
        <v>60</v>
      </c>
      <c r="B136" s="57" t="s">
        <v>17</v>
      </c>
      <c r="C136" s="57" t="s">
        <v>61</v>
      </c>
      <c r="D136" s="58">
        <v>2279</v>
      </c>
      <c r="E136" s="57" t="s">
        <v>49</v>
      </c>
      <c r="F136" s="58">
        <v>5</v>
      </c>
      <c r="G136" s="58">
        <v>11363</v>
      </c>
      <c r="J136" s="57" t="s">
        <v>60</v>
      </c>
      <c r="K136" s="57" t="s">
        <v>17</v>
      </c>
      <c r="L136" s="57" t="s">
        <v>61</v>
      </c>
      <c r="M136" s="58">
        <v>2359</v>
      </c>
      <c r="N136" s="57" t="s">
        <v>62</v>
      </c>
      <c r="O136" s="58">
        <v>1</v>
      </c>
      <c r="P136" s="58">
        <v>2353</v>
      </c>
      <c r="S136" s="57" t="s">
        <v>60</v>
      </c>
      <c r="T136" s="57" t="s">
        <v>18</v>
      </c>
      <c r="U136" s="57" t="s">
        <v>61</v>
      </c>
      <c r="V136" s="58">
        <v>2399</v>
      </c>
      <c r="W136" s="57" t="s">
        <v>49</v>
      </c>
      <c r="X136" s="58">
        <v>20</v>
      </c>
      <c r="Y136" s="58">
        <v>47776</v>
      </c>
      <c r="AB136" s="57" t="s">
        <v>60</v>
      </c>
      <c r="AC136" s="57" t="s">
        <v>18</v>
      </c>
      <c r="AD136" s="57" t="s">
        <v>61</v>
      </c>
      <c r="AE136" s="58">
        <v>2279</v>
      </c>
      <c r="AF136" s="57" t="s">
        <v>62</v>
      </c>
      <c r="AG136" s="58">
        <v>4</v>
      </c>
      <c r="AH136" s="58">
        <v>9067</v>
      </c>
    </row>
    <row r="137" spans="1:34" x14ac:dyDescent="0.2">
      <c r="A137" s="57" t="s">
        <v>60</v>
      </c>
      <c r="B137" s="57" t="s">
        <v>17</v>
      </c>
      <c r="C137" s="57" t="s">
        <v>61</v>
      </c>
      <c r="D137" s="58">
        <v>2299</v>
      </c>
      <c r="E137" s="57" t="s">
        <v>49</v>
      </c>
      <c r="F137" s="58">
        <v>3</v>
      </c>
      <c r="G137" s="58">
        <v>6863</v>
      </c>
      <c r="J137" s="57" t="s">
        <v>60</v>
      </c>
      <c r="K137" s="57" t="s">
        <v>17</v>
      </c>
      <c r="L137" s="57" t="s">
        <v>61</v>
      </c>
      <c r="M137" s="58">
        <v>2379</v>
      </c>
      <c r="N137" s="57" t="s">
        <v>62</v>
      </c>
      <c r="O137" s="58">
        <v>1</v>
      </c>
      <c r="P137" s="58">
        <v>2362</v>
      </c>
      <c r="S137" s="57" t="s">
        <v>60</v>
      </c>
      <c r="T137" s="57" t="s">
        <v>18</v>
      </c>
      <c r="U137" s="57" t="s">
        <v>61</v>
      </c>
      <c r="V137" s="58">
        <v>2419</v>
      </c>
      <c r="W137" s="57" t="s">
        <v>49</v>
      </c>
      <c r="X137" s="58">
        <v>18</v>
      </c>
      <c r="Y137" s="58">
        <v>43397</v>
      </c>
      <c r="AB137" s="57" t="s">
        <v>60</v>
      </c>
      <c r="AC137" s="57" t="s">
        <v>18</v>
      </c>
      <c r="AD137" s="57" t="s">
        <v>61</v>
      </c>
      <c r="AE137" s="58">
        <v>2299</v>
      </c>
      <c r="AF137" s="57" t="s">
        <v>62</v>
      </c>
      <c r="AG137" s="58">
        <v>6</v>
      </c>
      <c r="AH137" s="58">
        <v>13733</v>
      </c>
    </row>
    <row r="138" spans="1:34" x14ac:dyDescent="0.2">
      <c r="A138" s="57" t="s">
        <v>60</v>
      </c>
      <c r="B138" s="57" t="s">
        <v>17</v>
      </c>
      <c r="C138" s="57" t="s">
        <v>61</v>
      </c>
      <c r="D138" s="58">
        <v>2319</v>
      </c>
      <c r="E138" s="57" t="s">
        <v>49</v>
      </c>
      <c r="F138" s="58">
        <v>6</v>
      </c>
      <c r="G138" s="58">
        <v>13876</v>
      </c>
      <c r="J138" s="57" t="s">
        <v>60</v>
      </c>
      <c r="K138" s="57" t="s">
        <v>17</v>
      </c>
      <c r="L138" s="57" t="s">
        <v>61</v>
      </c>
      <c r="M138" s="58">
        <v>2439</v>
      </c>
      <c r="N138" s="57" t="s">
        <v>62</v>
      </c>
      <c r="O138" s="58">
        <v>1</v>
      </c>
      <c r="P138" s="58">
        <v>2431</v>
      </c>
      <c r="S138" s="57" t="s">
        <v>60</v>
      </c>
      <c r="T138" s="57" t="s">
        <v>18</v>
      </c>
      <c r="U138" s="57" t="s">
        <v>61</v>
      </c>
      <c r="V138" s="58">
        <v>2439</v>
      </c>
      <c r="W138" s="57" t="s">
        <v>49</v>
      </c>
      <c r="X138" s="58">
        <v>24</v>
      </c>
      <c r="Y138" s="58">
        <v>58331</v>
      </c>
      <c r="AB138" s="57" t="s">
        <v>60</v>
      </c>
      <c r="AC138" s="57" t="s">
        <v>18</v>
      </c>
      <c r="AD138" s="57" t="s">
        <v>61</v>
      </c>
      <c r="AE138" s="58">
        <v>2319</v>
      </c>
      <c r="AF138" s="57" t="s">
        <v>62</v>
      </c>
      <c r="AG138" s="58">
        <v>5</v>
      </c>
      <c r="AH138" s="58">
        <v>11539</v>
      </c>
    </row>
    <row r="139" spans="1:34" x14ac:dyDescent="0.2">
      <c r="A139" s="57" t="s">
        <v>60</v>
      </c>
      <c r="B139" s="57" t="s">
        <v>17</v>
      </c>
      <c r="C139" s="57" t="s">
        <v>61</v>
      </c>
      <c r="D139" s="58">
        <v>2339</v>
      </c>
      <c r="E139" s="57" t="s">
        <v>49</v>
      </c>
      <c r="F139" s="58">
        <v>6</v>
      </c>
      <c r="G139" s="58">
        <v>13979</v>
      </c>
      <c r="J139" s="57" t="s">
        <v>60</v>
      </c>
      <c r="K139" s="57" t="s">
        <v>17</v>
      </c>
      <c r="L139" s="57" t="s">
        <v>61</v>
      </c>
      <c r="M139" s="58">
        <v>2479</v>
      </c>
      <c r="N139" s="57" t="s">
        <v>62</v>
      </c>
      <c r="O139" s="58">
        <v>1</v>
      </c>
      <c r="P139" s="58">
        <v>2465</v>
      </c>
      <c r="S139" s="57" t="s">
        <v>60</v>
      </c>
      <c r="T139" s="57" t="s">
        <v>18</v>
      </c>
      <c r="U139" s="57" t="s">
        <v>61</v>
      </c>
      <c r="V139" s="58">
        <v>2459</v>
      </c>
      <c r="W139" s="57" t="s">
        <v>49</v>
      </c>
      <c r="X139" s="58">
        <v>22</v>
      </c>
      <c r="Y139" s="58">
        <v>53884</v>
      </c>
      <c r="AB139" s="57" t="s">
        <v>60</v>
      </c>
      <c r="AC139" s="57" t="s">
        <v>18</v>
      </c>
      <c r="AD139" s="57" t="s">
        <v>61</v>
      </c>
      <c r="AE139" s="58">
        <v>2339</v>
      </c>
      <c r="AF139" s="57" t="s">
        <v>62</v>
      </c>
      <c r="AG139" s="58">
        <v>6</v>
      </c>
      <c r="AH139" s="58">
        <v>13987</v>
      </c>
    </row>
    <row r="140" spans="1:34" x14ac:dyDescent="0.2">
      <c r="A140" s="57" t="s">
        <v>60</v>
      </c>
      <c r="B140" s="57" t="s">
        <v>17</v>
      </c>
      <c r="C140" s="57" t="s">
        <v>61</v>
      </c>
      <c r="D140" s="58">
        <v>2359</v>
      </c>
      <c r="E140" s="57" t="s">
        <v>49</v>
      </c>
      <c r="F140" s="58">
        <v>1</v>
      </c>
      <c r="G140" s="58">
        <v>2346</v>
      </c>
      <c r="J140" s="57" t="s">
        <v>60</v>
      </c>
      <c r="K140" s="57" t="s">
        <v>17</v>
      </c>
      <c r="L140" s="57" t="s">
        <v>61</v>
      </c>
      <c r="M140" s="58">
        <v>2499</v>
      </c>
      <c r="N140" s="57" t="s">
        <v>62</v>
      </c>
      <c r="O140" s="58">
        <v>2</v>
      </c>
      <c r="P140" s="58">
        <v>4986</v>
      </c>
      <c r="S140" s="57" t="s">
        <v>60</v>
      </c>
      <c r="T140" s="57" t="s">
        <v>18</v>
      </c>
      <c r="U140" s="57" t="s">
        <v>61</v>
      </c>
      <c r="V140" s="58">
        <v>2479</v>
      </c>
      <c r="W140" s="57" t="s">
        <v>49</v>
      </c>
      <c r="X140" s="58">
        <v>20</v>
      </c>
      <c r="Y140" s="58">
        <v>49410</v>
      </c>
      <c r="AB140" s="57" t="s">
        <v>60</v>
      </c>
      <c r="AC140" s="57" t="s">
        <v>18</v>
      </c>
      <c r="AD140" s="57" t="s">
        <v>61</v>
      </c>
      <c r="AE140" s="58">
        <v>2359</v>
      </c>
      <c r="AF140" s="57" t="s">
        <v>62</v>
      </c>
      <c r="AG140" s="58">
        <v>7</v>
      </c>
      <c r="AH140" s="58">
        <v>16434</v>
      </c>
    </row>
    <row r="141" spans="1:34" x14ac:dyDescent="0.2">
      <c r="A141" s="57" t="s">
        <v>60</v>
      </c>
      <c r="B141" s="57" t="s">
        <v>17</v>
      </c>
      <c r="C141" s="57" t="s">
        <v>61</v>
      </c>
      <c r="D141" s="58">
        <v>2379</v>
      </c>
      <c r="E141" s="57" t="s">
        <v>49</v>
      </c>
      <c r="F141" s="58">
        <v>2</v>
      </c>
      <c r="G141" s="58">
        <v>4725</v>
      </c>
      <c r="J141" s="57" t="s">
        <v>60</v>
      </c>
      <c r="K141" s="57" t="s">
        <v>17</v>
      </c>
      <c r="L141" s="57" t="s">
        <v>61</v>
      </c>
      <c r="M141" s="58">
        <v>2559</v>
      </c>
      <c r="N141" s="57" t="s">
        <v>62</v>
      </c>
      <c r="O141" s="58">
        <v>1</v>
      </c>
      <c r="P141" s="58">
        <v>2554</v>
      </c>
      <c r="S141" s="57" t="s">
        <v>60</v>
      </c>
      <c r="T141" s="57" t="s">
        <v>18</v>
      </c>
      <c r="U141" s="57" t="s">
        <v>61</v>
      </c>
      <c r="V141" s="58">
        <v>2499</v>
      </c>
      <c r="W141" s="57" t="s">
        <v>49</v>
      </c>
      <c r="X141" s="58">
        <v>21</v>
      </c>
      <c r="Y141" s="58">
        <v>52335</v>
      </c>
      <c r="AB141" s="57" t="s">
        <v>60</v>
      </c>
      <c r="AC141" s="57" t="s">
        <v>18</v>
      </c>
      <c r="AD141" s="57" t="s">
        <v>61</v>
      </c>
      <c r="AE141" s="58">
        <v>2379</v>
      </c>
      <c r="AF141" s="57" t="s">
        <v>62</v>
      </c>
      <c r="AG141" s="58">
        <v>14</v>
      </c>
      <c r="AH141" s="58">
        <v>33157</v>
      </c>
    </row>
    <row r="142" spans="1:34" x14ac:dyDescent="0.2">
      <c r="A142" s="57" t="s">
        <v>60</v>
      </c>
      <c r="B142" s="57" t="s">
        <v>17</v>
      </c>
      <c r="C142" s="57" t="s">
        <v>61</v>
      </c>
      <c r="D142" s="58">
        <v>2399</v>
      </c>
      <c r="E142" s="57" t="s">
        <v>49</v>
      </c>
      <c r="F142" s="58">
        <v>4</v>
      </c>
      <c r="G142" s="58">
        <v>9564</v>
      </c>
      <c r="J142" s="57" t="s">
        <v>60</v>
      </c>
      <c r="K142" s="57" t="s">
        <v>17</v>
      </c>
      <c r="L142" s="57" t="s">
        <v>61</v>
      </c>
      <c r="M142" s="58">
        <v>2579</v>
      </c>
      <c r="N142" s="57" t="s">
        <v>62</v>
      </c>
      <c r="O142" s="58">
        <v>1</v>
      </c>
      <c r="P142" s="58">
        <v>2560</v>
      </c>
      <c r="S142" s="57" t="s">
        <v>60</v>
      </c>
      <c r="T142" s="57" t="s">
        <v>18</v>
      </c>
      <c r="U142" s="57" t="s">
        <v>61</v>
      </c>
      <c r="V142" s="58">
        <v>2519</v>
      </c>
      <c r="W142" s="57" t="s">
        <v>49</v>
      </c>
      <c r="X142" s="58">
        <v>8</v>
      </c>
      <c r="Y142" s="58">
        <v>20055</v>
      </c>
      <c r="AB142" s="57" t="s">
        <v>60</v>
      </c>
      <c r="AC142" s="57" t="s">
        <v>18</v>
      </c>
      <c r="AD142" s="57" t="s">
        <v>61</v>
      </c>
      <c r="AE142" s="58">
        <v>2399</v>
      </c>
      <c r="AF142" s="57" t="s">
        <v>62</v>
      </c>
      <c r="AG142" s="58">
        <v>11</v>
      </c>
      <c r="AH142" s="58">
        <v>26279</v>
      </c>
    </row>
    <row r="143" spans="1:34" x14ac:dyDescent="0.2">
      <c r="A143" s="57" t="s">
        <v>60</v>
      </c>
      <c r="B143" s="57" t="s">
        <v>17</v>
      </c>
      <c r="C143" s="57" t="s">
        <v>61</v>
      </c>
      <c r="D143" s="58">
        <v>2419</v>
      </c>
      <c r="E143" s="57" t="s">
        <v>49</v>
      </c>
      <c r="F143" s="58">
        <v>5</v>
      </c>
      <c r="G143" s="58">
        <v>12044</v>
      </c>
      <c r="J143" s="57" t="s">
        <v>60</v>
      </c>
      <c r="K143" s="57" t="s">
        <v>17</v>
      </c>
      <c r="L143" s="57" t="s">
        <v>61</v>
      </c>
      <c r="M143" s="58">
        <v>2599</v>
      </c>
      <c r="N143" s="57" t="s">
        <v>62</v>
      </c>
      <c r="O143" s="58">
        <v>2</v>
      </c>
      <c r="P143" s="58">
        <v>5185</v>
      </c>
      <c r="S143" s="57" t="s">
        <v>60</v>
      </c>
      <c r="T143" s="57" t="s">
        <v>18</v>
      </c>
      <c r="U143" s="57" t="s">
        <v>61</v>
      </c>
      <c r="V143" s="58">
        <v>2539</v>
      </c>
      <c r="W143" s="57" t="s">
        <v>49</v>
      </c>
      <c r="X143" s="58">
        <v>12</v>
      </c>
      <c r="Y143" s="58">
        <v>30379</v>
      </c>
      <c r="AB143" s="57" t="s">
        <v>60</v>
      </c>
      <c r="AC143" s="57" t="s">
        <v>18</v>
      </c>
      <c r="AD143" s="57" t="s">
        <v>61</v>
      </c>
      <c r="AE143" s="58">
        <v>2419</v>
      </c>
      <c r="AF143" s="57" t="s">
        <v>62</v>
      </c>
      <c r="AG143" s="58">
        <v>12</v>
      </c>
      <c r="AH143" s="58">
        <v>28959</v>
      </c>
    </row>
    <row r="144" spans="1:34" x14ac:dyDescent="0.2">
      <c r="A144" s="57" t="s">
        <v>60</v>
      </c>
      <c r="B144" s="57" t="s">
        <v>17</v>
      </c>
      <c r="C144" s="57" t="s">
        <v>61</v>
      </c>
      <c r="D144" s="58">
        <v>2439</v>
      </c>
      <c r="E144" s="57" t="s">
        <v>49</v>
      </c>
      <c r="F144" s="58">
        <v>4</v>
      </c>
      <c r="G144" s="58">
        <v>9721</v>
      </c>
      <c r="J144" s="57" t="s">
        <v>60</v>
      </c>
      <c r="K144" s="57" t="s">
        <v>17</v>
      </c>
      <c r="L144" s="57" t="s">
        <v>61</v>
      </c>
      <c r="M144" s="58">
        <v>2619</v>
      </c>
      <c r="N144" s="57" t="s">
        <v>62</v>
      </c>
      <c r="O144" s="58">
        <v>1</v>
      </c>
      <c r="P144" s="58">
        <v>2608</v>
      </c>
      <c r="S144" s="57" t="s">
        <v>60</v>
      </c>
      <c r="T144" s="57" t="s">
        <v>18</v>
      </c>
      <c r="U144" s="57" t="s">
        <v>61</v>
      </c>
      <c r="V144" s="58">
        <v>2559</v>
      </c>
      <c r="W144" s="57" t="s">
        <v>49</v>
      </c>
      <c r="X144" s="58">
        <v>23</v>
      </c>
      <c r="Y144" s="58">
        <v>58603</v>
      </c>
      <c r="AB144" s="57" t="s">
        <v>60</v>
      </c>
      <c r="AC144" s="57" t="s">
        <v>18</v>
      </c>
      <c r="AD144" s="57" t="s">
        <v>61</v>
      </c>
      <c r="AE144" s="58">
        <v>2439</v>
      </c>
      <c r="AF144" s="57" t="s">
        <v>62</v>
      </c>
      <c r="AG144" s="58">
        <v>4</v>
      </c>
      <c r="AH144" s="58">
        <v>9711</v>
      </c>
    </row>
    <row r="145" spans="1:34" x14ac:dyDescent="0.2">
      <c r="A145" s="57" t="s">
        <v>60</v>
      </c>
      <c r="B145" s="57" t="s">
        <v>17</v>
      </c>
      <c r="C145" s="57" t="s">
        <v>61</v>
      </c>
      <c r="D145" s="58">
        <v>2459</v>
      </c>
      <c r="E145" s="57" t="s">
        <v>49</v>
      </c>
      <c r="F145" s="58">
        <v>6</v>
      </c>
      <c r="G145" s="58">
        <v>14693</v>
      </c>
      <c r="J145" s="57" t="s">
        <v>60</v>
      </c>
      <c r="K145" s="57" t="s">
        <v>17</v>
      </c>
      <c r="L145" s="57" t="s">
        <v>61</v>
      </c>
      <c r="M145" s="58">
        <v>2679</v>
      </c>
      <c r="N145" s="57" t="s">
        <v>62</v>
      </c>
      <c r="O145" s="58">
        <v>2</v>
      </c>
      <c r="P145" s="58">
        <v>5331</v>
      </c>
      <c r="S145" s="57" t="s">
        <v>60</v>
      </c>
      <c r="T145" s="57" t="s">
        <v>18</v>
      </c>
      <c r="U145" s="57" t="s">
        <v>61</v>
      </c>
      <c r="V145" s="58">
        <v>2579</v>
      </c>
      <c r="W145" s="57" t="s">
        <v>49</v>
      </c>
      <c r="X145" s="58">
        <v>22</v>
      </c>
      <c r="Y145" s="58">
        <v>56545</v>
      </c>
      <c r="AB145" s="57" t="s">
        <v>60</v>
      </c>
      <c r="AC145" s="57" t="s">
        <v>18</v>
      </c>
      <c r="AD145" s="57" t="s">
        <v>61</v>
      </c>
      <c r="AE145" s="58">
        <v>2459</v>
      </c>
      <c r="AF145" s="57" t="s">
        <v>62</v>
      </c>
      <c r="AG145" s="58">
        <v>6</v>
      </c>
      <c r="AH145" s="58">
        <v>14700</v>
      </c>
    </row>
    <row r="146" spans="1:34" x14ac:dyDescent="0.2">
      <c r="A146" s="57" t="s">
        <v>60</v>
      </c>
      <c r="B146" s="57" t="s">
        <v>17</v>
      </c>
      <c r="C146" s="57" t="s">
        <v>61</v>
      </c>
      <c r="D146" s="58">
        <v>2479</v>
      </c>
      <c r="E146" s="57" t="s">
        <v>49</v>
      </c>
      <c r="F146" s="58">
        <v>4</v>
      </c>
      <c r="G146" s="58">
        <v>9883</v>
      </c>
      <c r="J146" s="57" t="s">
        <v>60</v>
      </c>
      <c r="K146" s="57" t="s">
        <v>17</v>
      </c>
      <c r="L146" s="57" t="s">
        <v>61</v>
      </c>
      <c r="M146" s="58">
        <v>2719</v>
      </c>
      <c r="N146" s="57" t="s">
        <v>62</v>
      </c>
      <c r="O146" s="58">
        <v>2</v>
      </c>
      <c r="P146" s="58">
        <v>5418</v>
      </c>
      <c r="S146" s="57" t="s">
        <v>60</v>
      </c>
      <c r="T146" s="57" t="s">
        <v>18</v>
      </c>
      <c r="U146" s="57" t="s">
        <v>61</v>
      </c>
      <c r="V146" s="58">
        <v>2599</v>
      </c>
      <c r="W146" s="57" t="s">
        <v>49</v>
      </c>
      <c r="X146" s="58">
        <v>14</v>
      </c>
      <c r="Y146" s="58">
        <v>36234</v>
      </c>
      <c r="AB146" s="57" t="s">
        <v>60</v>
      </c>
      <c r="AC146" s="57" t="s">
        <v>18</v>
      </c>
      <c r="AD146" s="57" t="s">
        <v>61</v>
      </c>
      <c r="AE146" s="58">
        <v>2479</v>
      </c>
      <c r="AF146" s="57" t="s">
        <v>62</v>
      </c>
      <c r="AG146" s="58">
        <v>8</v>
      </c>
      <c r="AH146" s="58">
        <v>19756</v>
      </c>
    </row>
    <row r="147" spans="1:34" x14ac:dyDescent="0.2">
      <c r="A147" s="57" t="s">
        <v>60</v>
      </c>
      <c r="B147" s="57" t="s">
        <v>17</v>
      </c>
      <c r="C147" s="57" t="s">
        <v>61</v>
      </c>
      <c r="D147" s="58">
        <v>2499</v>
      </c>
      <c r="E147" s="57" t="s">
        <v>49</v>
      </c>
      <c r="F147" s="58">
        <v>3</v>
      </c>
      <c r="G147" s="58">
        <v>7463</v>
      </c>
      <c r="J147" s="57" t="s">
        <v>60</v>
      </c>
      <c r="K147" s="57" t="s">
        <v>17</v>
      </c>
      <c r="L147" s="57" t="s">
        <v>61</v>
      </c>
      <c r="M147" s="58">
        <v>2739</v>
      </c>
      <c r="N147" s="57" t="s">
        <v>62</v>
      </c>
      <c r="O147" s="58">
        <v>2</v>
      </c>
      <c r="P147" s="58">
        <v>5477</v>
      </c>
      <c r="S147" s="57" t="s">
        <v>60</v>
      </c>
      <c r="T147" s="57" t="s">
        <v>18</v>
      </c>
      <c r="U147" s="57" t="s">
        <v>61</v>
      </c>
      <c r="V147" s="58">
        <v>2619</v>
      </c>
      <c r="W147" s="57" t="s">
        <v>49</v>
      </c>
      <c r="X147" s="58">
        <v>18</v>
      </c>
      <c r="Y147" s="58">
        <v>46987</v>
      </c>
      <c r="AB147" s="57" t="s">
        <v>60</v>
      </c>
      <c r="AC147" s="57" t="s">
        <v>18</v>
      </c>
      <c r="AD147" s="57" t="s">
        <v>61</v>
      </c>
      <c r="AE147" s="58">
        <v>2499</v>
      </c>
      <c r="AF147" s="57" t="s">
        <v>62</v>
      </c>
      <c r="AG147" s="58">
        <v>7</v>
      </c>
      <c r="AH147" s="58">
        <v>17430</v>
      </c>
    </row>
    <row r="148" spans="1:34" x14ac:dyDescent="0.2">
      <c r="A148" s="57" t="s">
        <v>60</v>
      </c>
      <c r="B148" s="57" t="s">
        <v>17</v>
      </c>
      <c r="C148" s="57" t="s">
        <v>61</v>
      </c>
      <c r="D148" s="58">
        <v>2519</v>
      </c>
      <c r="E148" s="57" t="s">
        <v>49</v>
      </c>
      <c r="F148" s="58">
        <v>3</v>
      </c>
      <c r="G148" s="58">
        <v>7548</v>
      </c>
      <c r="J148" s="57" t="s">
        <v>60</v>
      </c>
      <c r="K148" s="57" t="s">
        <v>17</v>
      </c>
      <c r="L148" s="57" t="s">
        <v>61</v>
      </c>
      <c r="M148" s="58">
        <v>2779</v>
      </c>
      <c r="N148" s="57" t="s">
        <v>62</v>
      </c>
      <c r="O148" s="58">
        <v>1</v>
      </c>
      <c r="P148" s="58">
        <v>2772</v>
      </c>
      <c r="S148" s="57" t="s">
        <v>60</v>
      </c>
      <c r="T148" s="57" t="s">
        <v>18</v>
      </c>
      <c r="U148" s="57" t="s">
        <v>61</v>
      </c>
      <c r="V148" s="58">
        <v>2639</v>
      </c>
      <c r="W148" s="57" t="s">
        <v>49</v>
      </c>
      <c r="X148" s="58">
        <v>24</v>
      </c>
      <c r="Y148" s="58">
        <v>63120</v>
      </c>
      <c r="AB148" s="57" t="s">
        <v>60</v>
      </c>
      <c r="AC148" s="57" t="s">
        <v>18</v>
      </c>
      <c r="AD148" s="57" t="s">
        <v>61</v>
      </c>
      <c r="AE148" s="58">
        <v>2519</v>
      </c>
      <c r="AF148" s="57" t="s">
        <v>62</v>
      </c>
      <c r="AG148" s="58">
        <v>3</v>
      </c>
      <c r="AH148" s="58">
        <v>7538</v>
      </c>
    </row>
    <row r="149" spans="1:34" x14ac:dyDescent="0.2">
      <c r="A149" s="57" t="s">
        <v>60</v>
      </c>
      <c r="B149" s="57" t="s">
        <v>17</v>
      </c>
      <c r="C149" s="57" t="s">
        <v>61</v>
      </c>
      <c r="D149" s="58">
        <v>2539</v>
      </c>
      <c r="E149" s="57" t="s">
        <v>49</v>
      </c>
      <c r="F149" s="58">
        <v>4</v>
      </c>
      <c r="G149" s="58">
        <v>10101</v>
      </c>
      <c r="J149" s="57" t="s">
        <v>60</v>
      </c>
      <c r="K149" s="57" t="s">
        <v>17</v>
      </c>
      <c r="L149" s="57" t="s">
        <v>61</v>
      </c>
      <c r="M149" s="58">
        <v>2799</v>
      </c>
      <c r="N149" s="57" t="s">
        <v>62</v>
      </c>
      <c r="O149" s="58">
        <v>1</v>
      </c>
      <c r="P149" s="58">
        <v>2790</v>
      </c>
      <c r="S149" s="57" t="s">
        <v>60</v>
      </c>
      <c r="T149" s="57" t="s">
        <v>18</v>
      </c>
      <c r="U149" s="57" t="s">
        <v>61</v>
      </c>
      <c r="V149" s="58">
        <v>2659</v>
      </c>
      <c r="W149" s="57" t="s">
        <v>49</v>
      </c>
      <c r="X149" s="58">
        <v>11</v>
      </c>
      <c r="Y149" s="58">
        <v>29139</v>
      </c>
      <c r="AB149" s="57" t="s">
        <v>60</v>
      </c>
      <c r="AC149" s="57" t="s">
        <v>18</v>
      </c>
      <c r="AD149" s="57" t="s">
        <v>61</v>
      </c>
      <c r="AE149" s="58">
        <v>2539</v>
      </c>
      <c r="AF149" s="57" t="s">
        <v>62</v>
      </c>
      <c r="AG149" s="58">
        <v>10</v>
      </c>
      <c r="AH149" s="58">
        <v>25254</v>
      </c>
    </row>
    <row r="150" spans="1:34" x14ac:dyDescent="0.2">
      <c r="A150" s="57" t="s">
        <v>60</v>
      </c>
      <c r="B150" s="57" t="s">
        <v>17</v>
      </c>
      <c r="C150" s="57" t="s">
        <v>61</v>
      </c>
      <c r="D150" s="58">
        <v>2559</v>
      </c>
      <c r="E150" s="57" t="s">
        <v>49</v>
      </c>
      <c r="F150" s="58">
        <v>4</v>
      </c>
      <c r="G150" s="58">
        <v>10212</v>
      </c>
      <c r="J150" s="57" t="s">
        <v>60</v>
      </c>
      <c r="K150" s="57" t="s">
        <v>17</v>
      </c>
      <c r="L150" s="57" t="s">
        <v>61</v>
      </c>
      <c r="M150" s="58">
        <v>2819</v>
      </c>
      <c r="N150" s="57" t="s">
        <v>62</v>
      </c>
      <c r="O150" s="58">
        <v>1</v>
      </c>
      <c r="P150" s="58">
        <v>2814</v>
      </c>
      <c r="S150" s="57" t="s">
        <v>60</v>
      </c>
      <c r="T150" s="57" t="s">
        <v>18</v>
      </c>
      <c r="U150" s="57" t="s">
        <v>61</v>
      </c>
      <c r="V150" s="58">
        <v>2679</v>
      </c>
      <c r="W150" s="57" t="s">
        <v>49</v>
      </c>
      <c r="X150" s="58">
        <v>16</v>
      </c>
      <c r="Y150" s="58">
        <v>42713</v>
      </c>
      <c r="AB150" s="57" t="s">
        <v>60</v>
      </c>
      <c r="AC150" s="57" t="s">
        <v>18</v>
      </c>
      <c r="AD150" s="57" t="s">
        <v>61</v>
      </c>
      <c r="AE150" s="58">
        <v>2559</v>
      </c>
      <c r="AF150" s="57" t="s">
        <v>62</v>
      </c>
      <c r="AG150" s="58">
        <v>3</v>
      </c>
      <c r="AH150" s="58">
        <v>7651</v>
      </c>
    </row>
    <row r="151" spans="1:34" x14ac:dyDescent="0.2">
      <c r="A151" s="57" t="s">
        <v>60</v>
      </c>
      <c r="B151" s="57" t="s">
        <v>17</v>
      </c>
      <c r="C151" s="57" t="s">
        <v>61</v>
      </c>
      <c r="D151" s="58">
        <v>2579</v>
      </c>
      <c r="E151" s="57" t="s">
        <v>49</v>
      </c>
      <c r="F151" s="58">
        <v>3</v>
      </c>
      <c r="G151" s="58">
        <v>7684</v>
      </c>
      <c r="J151" s="57" t="s">
        <v>60</v>
      </c>
      <c r="K151" s="57" t="s">
        <v>17</v>
      </c>
      <c r="L151" s="57" t="s">
        <v>61</v>
      </c>
      <c r="M151" s="58">
        <v>2839</v>
      </c>
      <c r="N151" s="57" t="s">
        <v>62</v>
      </c>
      <c r="O151" s="58">
        <v>1</v>
      </c>
      <c r="P151" s="58">
        <v>2822</v>
      </c>
      <c r="S151" s="57" t="s">
        <v>60</v>
      </c>
      <c r="T151" s="57" t="s">
        <v>18</v>
      </c>
      <c r="U151" s="57" t="s">
        <v>61</v>
      </c>
      <c r="V151" s="58">
        <v>2699</v>
      </c>
      <c r="W151" s="57" t="s">
        <v>49</v>
      </c>
      <c r="X151" s="58">
        <v>15</v>
      </c>
      <c r="Y151" s="58">
        <v>40319</v>
      </c>
      <c r="AB151" s="57" t="s">
        <v>60</v>
      </c>
      <c r="AC151" s="57" t="s">
        <v>18</v>
      </c>
      <c r="AD151" s="57" t="s">
        <v>61</v>
      </c>
      <c r="AE151" s="58">
        <v>2579</v>
      </c>
      <c r="AF151" s="57" t="s">
        <v>62</v>
      </c>
      <c r="AG151" s="58">
        <v>5</v>
      </c>
      <c r="AH151" s="58">
        <v>12819</v>
      </c>
    </row>
    <row r="152" spans="1:34" x14ac:dyDescent="0.2">
      <c r="A152" s="57" t="s">
        <v>60</v>
      </c>
      <c r="B152" s="57" t="s">
        <v>17</v>
      </c>
      <c r="C152" s="57" t="s">
        <v>61</v>
      </c>
      <c r="D152" s="58">
        <v>2599</v>
      </c>
      <c r="E152" s="57" t="s">
        <v>49</v>
      </c>
      <c r="F152" s="58">
        <v>7</v>
      </c>
      <c r="G152" s="58">
        <v>18111</v>
      </c>
      <c r="J152" s="57" t="s">
        <v>60</v>
      </c>
      <c r="K152" s="57" t="s">
        <v>17</v>
      </c>
      <c r="L152" s="57" t="s">
        <v>61</v>
      </c>
      <c r="M152" s="58">
        <v>2859</v>
      </c>
      <c r="N152" s="57" t="s">
        <v>62</v>
      </c>
      <c r="O152" s="58">
        <v>1</v>
      </c>
      <c r="P152" s="58">
        <v>2859</v>
      </c>
      <c r="S152" s="57" t="s">
        <v>60</v>
      </c>
      <c r="T152" s="57" t="s">
        <v>18</v>
      </c>
      <c r="U152" s="57" t="s">
        <v>61</v>
      </c>
      <c r="V152" s="58">
        <v>2719</v>
      </c>
      <c r="W152" s="57" t="s">
        <v>49</v>
      </c>
      <c r="X152" s="58">
        <v>12</v>
      </c>
      <c r="Y152" s="58">
        <v>32530</v>
      </c>
      <c r="AB152" s="57" t="s">
        <v>60</v>
      </c>
      <c r="AC152" s="57" t="s">
        <v>18</v>
      </c>
      <c r="AD152" s="57" t="s">
        <v>61</v>
      </c>
      <c r="AE152" s="58">
        <v>2599</v>
      </c>
      <c r="AF152" s="57" t="s">
        <v>62</v>
      </c>
      <c r="AG152" s="58">
        <v>6</v>
      </c>
      <c r="AH152" s="58">
        <v>15532</v>
      </c>
    </row>
    <row r="153" spans="1:34" x14ac:dyDescent="0.2">
      <c r="A153" s="57" t="s">
        <v>60</v>
      </c>
      <c r="B153" s="57" t="s">
        <v>17</v>
      </c>
      <c r="C153" s="57" t="s">
        <v>61</v>
      </c>
      <c r="D153" s="58">
        <v>2619</v>
      </c>
      <c r="E153" s="57" t="s">
        <v>49</v>
      </c>
      <c r="F153" s="58">
        <v>3</v>
      </c>
      <c r="G153" s="58">
        <v>7822</v>
      </c>
      <c r="J153" s="57" t="s">
        <v>60</v>
      </c>
      <c r="K153" s="57" t="s">
        <v>17</v>
      </c>
      <c r="L153" s="57" t="s">
        <v>61</v>
      </c>
      <c r="M153" s="58">
        <v>2899</v>
      </c>
      <c r="N153" s="57" t="s">
        <v>62</v>
      </c>
      <c r="O153" s="58">
        <v>3</v>
      </c>
      <c r="P153" s="58">
        <v>8653</v>
      </c>
      <c r="S153" s="57" t="s">
        <v>60</v>
      </c>
      <c r="T153" s="57" t="s">
        <v>18</v>
      </c>
      <c r="U153" s="57" t="s">
        <v>61</v>
      </c>
      <c r="V153" s="58">
        <v>2739</v>
      </c>
      <c r="W153" s="57" t="s">
        <v>49</v>
      </c>
      <c r="X153" s="58">
        <v>12</v>
      </c>
      <c r="Y153" s="58">
        <v>32764</v>
      </c>
      <c r="AB153" s="57" t="s">
        <v>60</v>
      </c>
      <c r="AC153" s="57" t="s">
        <v>18</v>
      </c>
      <c r="AD153" s="57" t="s">
        <v>61</v>
      </c>
      <c r="AE153" s="58">
        <v>2619</v>
      </c>
      <c r="AF153" s="57" t="s">
        <v>62</v>
      </c>
      <c r="AG153" s="58">
        <v>9</v>
      </c>
      <c r="AH153" s="58">
        <v>23465</v>
      </c>
    </row>
    <row r="154" spans="1:34" x14ac:dyDescent="0.2">
      <c r="A154" s="57" t="s">
        <v>60</v>
      </c>
      <c r="B154" s="57" t="s">
        <v>17</v>
      </c>
      <c r="C154" s="57" t="s">
        <v>61</v>
      </c>
      <c r="D154" s="58">
        <v>2639</v>
      </c>
      <c r="E154" s="57" t="s">
        <v>49</v>
      </c>
      <c r="F154" s="58">
        <v>1</v>
      </c>
      <c r="G154" s="58">
        <v>2638</v>
      </c>
      <c r="J154" s="57" t="s">
        <v>60</v>
      </c>
      <c r="K154" s="57" t="s">
        <v>17</v>
      </c>
      <c r="L154" s="57" t="s">
        <v>61</v>
      </c>
      <c r="M154" s="58">
        <v>2939</v>
      </c>
      <c r="N154" s="57" t="s">
        <v>62</v>
      </c>
      <c r="O154" s="58">
        <v>1</v>
      </c>
      <c r="P154" s="58">
        <v>2929</v>
      </c>
      <c r="S154" s="57" t="s">
        <v>60</v>
      </c>
      <c r="T154" s="57" t="s">
        <v>18</v>
      </c>
      <c r="U154" s="57" t="s">
        <v>61</v>
      </c>
      <c r="V154" s="58">
        <v>2759</v>
      </c>
      <c r="W154" s="57" t="s">
        <v>49</v>
      </c>
      <c r="X154" s="58">
        <v>13</v>
      </c>
      <c r="Y154" s="58">
        <v>35742</v>
      </c>
      <c r="AB154" s="57" t="s">
        <v>60</v>
      </c>
      <c r="AC154" s="57" t="s">
        <v>18</v>
      </c>
      <c r="AD154" s="57" t="s">
        <v>61</v>
      </c>
      <c r="AE154" s="58">
        <v>2639</v>
      </c>
      <c r="AF154" s="57" t="s">
        <v>62</v>
      </c>
      <c r="AG154" s="58">
        <v>6</v>
      </c>
      <c r="AH154" s="58">
        <v>15748</v>
      </c>
    </row>
    <row r="155" spans="1:34" x14ac:dyDescent="0.2">
      <c r="A155" s="57" t="s">
        <v>60</v>
      </c>
      <c r="B155" s="57" t="s">
        <v>17</v>
      </c>
      <c r="C155" s="57" t="s">
        <v>61</v>
      </c>
      <c r="D155" s="58">
        <v>2679</v>
      </c>
      <c r="E155" s="57" t="s">
        <v>49</v>
      </c>
      <c r="F155" s="58">
        <v>2</v>
      </c>
      <c r="G155" s="58">
        <v>5341</v>
      </c>
      <c r="J155" s="57" t="s">
        <v>60</v>
      </c>
      <c r="K155" s="57" t="s">
        <v>17</v>
      </c>
      <c r="L155" s="57" t="s">
        <v>61</v>
      </c>
      <c r="M155" s="58">
        <v>2999</v>
      </c>
      <c r="N155" s="57" t="s">
        <v>62</v>
      </c>
      <c r="O155" s="58">
        <v>1</v>
      </c>
      <c r="P155" s="58">
        <v>2989</v>
      </c>
      <c r="S155" s="57" t="s">
        <v>60</v>
      </c>
      <c r="T155" s="57" t="s">
        <v>18</v>
      </c>
      <c r="U155" s="57" t="s">
        <v>61</v>
      </c>
      <c r="V155" s="58">
        <v>2779</v>
      </c>
      <c r="W155" s="57" t="s">
        <v>49</v>
      </c>
      <c r="X155" s="58">
        <v>16</v>
      </c>
      <c r="Y155" s="58">
        <v>44366</v>
      </c>
      <c r="AB155" s="57" t="s">
        <v>60</v>
      </c>
      <c r="AC155" s="57" t="s">
        <v>18</v>
      </c>
      <c r="AD155" s="57" t="s">
        <v>61</v>
      </c>
      <c r="AE155" s="58">
        <v>2659</v>
      </c>
      <c r="AF155" s="57" t="s">
        <v>62</v>
      </c>
      <c r="AG155" s="58">
        <v>2</v>
      </c>
      <c r="AH155" s="58">
        <v>5303</v>
      </c>
    </row>
    <row r="156" spans="1:34" x14ac:dyDescent="0.2">
      <c r="A156" s="57" t="s">
        <v>60</v>
      </c>
      <c r="B156" s="57" t="s">
        <v>17</v>
      </c>
      <c r="C156" s="57" t="s">
        <v>61</v>
      </c>
      <c r="D156" s="58">
        <v>2699</v>
      </c>
      <c r="E156" s="57" t="s">
        <v>49</v>
      </c>
      <c r="F156" s="58">
        <v>3</v>
      </c>
      <c r="G156" s="58">
        <v>8086</v>
      </c>
      <c r="J156" s="57" t="s">
        <v>60</v>
      </c>
      <c r="K156" s="57" t="s">
        <v>17</v>
      </c>
      <c r="L156" s="57" t="s">
        <v>61</v>
      </c>
      <c r="M156" s="58">
        <v>3059</v>
      </c>
      <c r="N156" s="57" t="s">
        <v>62</v>
      </c>
      <c r="O156" s="58">
        <v>1</v>
      </c>
      <c r="P156" s="58">
        <v>3059</v>
      </c>
      <c r="S156" s="57" t="s">
        <v>60</v>
      </c>
      <c r="T156" s="57" t="s">
        <v>18</v>
      </c>
      <c r="U156" s="57" t="s">
        <v>61</v>
      </c>
      <c r="V156" s="58">
        <v>2799</v>
      </c>
      <c r="W156" s="57" t="s">
        <v>49</v>
      </c>
      <c r="X156" s="58">
        <v>12</v>
      </c>
      <c r="Y156" s="58">
        <v>33484</v>
      </c>
      <c r="AB156" s="57" t="s">
        <v>60</v>
      </c>
      <c r="AC156" s="57" t="s">
        <v>18</v>
      </c>
      <c r="AD156" s="57" t="s">
        <v>61</v>
      </c>
      <c r="AE156" s="58">
        <v>2679</v>
      </c>
      <c r="AF156" s="57" t="s">
        <v>62</v>
      </c>
      <c r="AG156" s="58">
        <v>7</v>
      </c>
      <c r="AH156" s="58">
        <v>18706</v>
      </c>
    </row>
    <row r="157" spans="1:34" x14ac:dyDescent="0.2">
      <c r="A157" s="57" t="s">
        <v>60</v>
      </c>
      <c r="B157" s="57" t="s">
        <v>17</v>
      </c>
      <c r="C157" s="57" t="s">
        <v>61</v>
      </c>
      <c r="D157" s="58">
        <v>2719</v>
      </c>
      <c r="E157" s="57" t="s">
        <v>49</v>
      </c>
      <c r="F157" s="58">
        <v>2</v>
      </c>
      <c r="G157" s="58">
        <v>5410</v>
      </c>
      <c r="J157" s="57" t="s">
        <v>60</v>
      </c>
      <c r="K157" s="57" t="s">
        <v>17</v>
      </c>
      <c r="L157" s="57" t="s">
        <v>61</v>
      </c>
      <c r="M157" s="58">
        <v>3099</v>
      </c>
      <c r="N157" s="57" t="s">
        <v>62</v>
      </c>
      <c r="O157" s="58">
        <v>2</v>
      </c>
      <c r="P157" s="58">
        <v>6173</v>
      </c>
      <c r="S157" s="57" t="s">
        <v>60</v>
      </c>
      <c r="T157" s="57" t="s">
        <v>18</v>
      </c>
      <c r="U157" s="57" t="s">
        <v>61</v>
      </c>
      <c r="V157" s="58">
        <v>2819</v>
      </c>
      <c r="W157" s="57" t="s">
        <v>49</v>
      </c>
      <c r="X157" s="58">
        <v>14</v>
      </c>
      <c r="Y157" s="58">
        <v>39326</v>
      </c>
      <c r="AB157" s="57" t="s">
        <v>60</v>
      </c>
      <c r="AC157" s="57" t="s">
        <v>18</v>
      </c>
      <c r="AD157" s="57" t="s">
        <v>61</v>
      </c>
      <c r="AE157" s="58">
        <v>2699</v>
      </c>
      <c r="AF157" s="57" t="s">
        <v>62</v>
      </c>
      <c r="AG157" s="58">
        <v>8</v>
      </c>
      <c r="AH157" s="58">
        <v>21534</v>
      </c>
    </row>
    <row r="158" spans="1:34" x14ac:dyDescent="0.2">
      <c r="A158" s="57" t="s">
        <v>60</v>
      </c>
      <c r="B158" s="57" t="s">
        <v>17</v>
      </c>
      <c r="C158" s="57" t="s">
        <v>61</v>
      </c>
      <c r="D158" s="58">
        <v>2739</v>
      </c>
      <c r="E158" s="57" t="s">
        <v>49</v>
      </c>
      <c r="F158" s="58">
        <v>4</v>
      </c>
      <c r="G158" s="58">
        <v>10920</v>
      </c>
      <c r="J158" s="57" t="s">
        <v>60</v>
      </c>
      <c r="K158" s="57" t="s">
        <v>17</v>
      </c>
      <c r="L158" s="57" t="s">
        <v>61</v>
      </c>
      <c r="M158" s="58">
        <v>3159</v>
      </c>
      <c r="N158" s="57" t="s">
        <v>62</v>
      </c>
      <c r="O158" s="58">
        <v>1</v>
      </c>
      <c r="P158" s="58">
        <v>3142</v>
      </c>
      <c r="S158" s="57" t="s">
        <v>60</v>
      </c>
      <c r="T158" s="57" t="s">
        <v>18</v>
      </c>
      <c r="U158" s="57" t="s">
        <v>61</v>
      </c>
      <c r="V158" s="58">
        <v>2839</v>
      </c>
      <c r="W158" s="57" t="s">
        <v>49</v>
      </c>
      <c r="X158" s="58">
        <v>16</v>
      </c>
      <c r="Y158" s="58">
        <v>45282</v>
      </c>
      <c r="AB158" s="57" t="s">
        <v>60</v>
      </c>
      <c r="AC158" s="57" t="s">
        <v>18</v>
      </c>
      <c r="AD158" s="57" t="s">
        <v>61</v>
      </c>
      <c r="AE158" s="58">
        <v>2719</v>
      </c>
      <c r="AF158" s="57" t="s">
        <v>62</v>
      </c>
      <c r="AG158" s="58">
        <v>4</v>
      </c>
      <c r="AH158" s="58">
        <v>10869</v>
      </c>
    </row>
    <row r="159" spans="1:34" x14ac:dyDescent="0.2">
      <c r="A159" s="57" t="s">
        <v>60</v>
      </c>
      <c r="B159" s="57" t="s">
        <v>17</v>
      </c>
      <c r="C159" s="57" t="s">
        <v>61</v>
      </c>
      <c r="D159" s="58">
        <v>2759</v>
      </c>
      <c r="E159" s="57" t="s">
        <v>49</v>
      </c>
      <c r="F159" s="58">
        <v>2</v>
      </c>
      <c r="G159" s="58">
        <v>5485</v>
      </c>
      <c r="J159" s="57" t="s">
        <v>60</v>
      </c>
      <c r="K159" s="57" t="s">
        <v>17</v>
      </c>
      <c r="L159" s="57" t="s">
        <v>61</v>
      </c>
      <c r="M159" s="58">
        <v>3179</v>
      </c>
      <c r="N159" s="57" t="s">
        <v>62</v>
      </c>
      <c r="O159" s="58">
        <v>2</v>
      </c>
      <c r="P159" s="58">
        <v>6329</v>
      </c>
      <c r="S159" s="57" t="s">
        <v>60</v>
      </c>
      <c r="T159" s="57" t="s">
        <v>18</v>
      </c>
      <c r="U159" s="57" t="s">
        <v>61</v>
      </c>
      <c r="V159" s="58">
        <v>2859</v>
      </c>
      <c r="W159" s="57" t="s">
        <v>49</v>
      </c>
      <c r="X159" s="58">
        <v>23</v>
      </c>
      <c r="Y159" s="58">
        <v>65553</v>
      </c>
      <c r="AB159" s="57" t="s">
        <v>60</v>
      </c>
      <c r="AC159" s="57" t="s">
        <v>18</v>
      </c>
      <c r="AD159" s="57" t="s">
        <v>61</v>
      </c>
      <c r="AE159" s="58">
        <v>2739</v>
      </c>
      <c r="AF159" s="57" t="s">
        <v>62</v>
      </c>
      <c r="AG159" s="58">
        <v>6</v>
      </c>
      <c r="AH159" s="58">
        <v>16357</v>
      </c>
    </row>
    <row r="160" spans="1:34" x14ac:dyDescent="0.2">
      <c r="A160" s="57" t="s">
        <v>60</v>
      </c>
      <c r="B160" s="57" t="s">
        <v>17</v>
      </c>
      <c r="C160" s="57" t="s">
        <v>61</v>
      </c>
      <c r="D160" s="58">
        <v>2779</v>
      </c>
      <c r="E160" s="57" t="s">
        <v>49</v>
      </c>
      <c r="F160" s="58">
        <v>1</v>
      </c>
      <c r="G160" s="58">
        <v>2764</v>
      </c>
      <c r="J160" s="57" t="s">
        <v>60</v>
      </c>
      <c r="K160" s="57" t="s">
        <v>17</v>
      </c>
      <c r="L160" s="57" t="s">
        <v>61</v>
      </c>
      <c r="M160" s="58">
        <v>3199</v>
      </c>
      <c r="N160" s="57" t="s">
        <v>62</v>
      </c>
      <c r="O160" s="58">
        <v>2</v>
      </c>
      <c r="P160" s="58">
        <v>6378</v>
      </c>
      <c r="S160" s="57" t="s">
        <v>60</v>
      </c>
      <c r="T160" s="57" t="s">
        <v>18</v>
      </c>
      <c r="U160" s="57" t="s">
        <v>61</v>
      </c>
      <c r="V160" s="58">
        <v>2879</v>
      </c>
      <c r="W160" s="57" t="s">
        <v>49</v>
      </c>
      <c r="X160" s="58">
        <v>13</v>
      </c>
      <c r="Y160" s="58">
        <v>37309</v>
      </c>
      <c r="AB160" s="57" t="s">
        <v>60</v>
      </c>
      <c r="AC160" s="57" t="s">
        <v>18</v>
      </c>
      <c r="AD160" s="57" t="s">
        <v>61</v>
      </c>
      <c r="AE160" s="58">
        <v>2759</v>
      </c>
      <c r="AF160" s="57" t="s">
        <v>62</v>
      </c>
      <c r="AG160" s="58">
        <v>6</v>
      </c>
      <c r="AH160" s="58">
        <v>16493</v>
      </c>
    </row>
    <row r="161" spans="1:34" x14ac:dyDescent="0.2">
      <c r="A161" s="57" t="s">
        <v>60</v>
      </c>
      <c r="B161" s="57" t="s">
        <v>17</v>
      </c>
      <c r="C161" s="57" t="s">
        <v>61</v>
      </c>
      <c r="D161" s="58">
        <v>2799</v>
      </c>
      <c r="E161" s="57" t="s">
        <v>49</v>
      </c>
      <c r="F161" s="58">
        <v>5</v>
      </c>
      <c r="G161" s="58">
        <v>13958</v>
      </c>
      <c r="J161" s="57" t="s">
        <v>60</v>
      </c>
      <c r="K161" s="57" t="s">
        <v>17</v>
      </c>
      <c r="L161" s="57" t="s">
        <v>61</v>
      </c>
      <c r="M161" s="58">
        <v>3239</v>
      </c>
      <c r="N161" s="57" t="s">
        <v>62</v>
      </c>
      <c r="O161" s="58">
        <v>1</v>
      </c>
      <c r="P161" s="58">
        <v>3223</v>
      </c>
      <c r="S161" s="57" t="s">
        <v>60</v>
      </c>
      <c r="T161" s="57" t="s">
        <v>18</v>
      </c>
      <c r="U161" s="57" t="s">
        <v>61</v>
      </c>
      <c r="V161" s="58">
        <v>2899</v>
      </c>
      <c r="W161" s="57" t="s">
        <v>49</v>
      </c>
      <c r="X161" s="58">
        <v>16</v>
      </c>
      <c r="Y161" s="58">
        <v>46185</v>
      </c>
      <c r="AB161" s="57" t="s">
        <v>60</v>
      </c>
      <c r="AC161" s="57" t="s">
        <v>18</v>
      </c>
      <c r="AD161" s="57" t="s">
        <v>61</v>
      </c>
      <c r="AE161" s="58">
        <v>2779</v>
      </c>
      <c r="AF161" s="57" t="s">
        <v>62</v>
      </c>
      <c r="AG161" s="58">
        <v>4</v>
      </c>
      <c r="AH161" s="58">
        <v>11082</v>
      </c>
    </row>
    <row r="162" spans="1:34" x14ac:dyDescent="0.2">
      <c r="A162" s="57" t="s">
        <v>60</v>
      </c>
      <c r="B162" s="57" t="s">
        <v>17</v>
      </c>
      <c r="C162" s="57" t="s">
        <v>61</v>
      </c>
      <c r="D162" s="58">
        <v>2819</v>
      </c>
      <c r="E162" s="57" t="s">
        <v>49</v>
      </c>
      <c r="F162" s="58">
        <v>1</v>
      </c>
      <c r="G162" s="58">
        <v>2814</v>
      </c>
      <c r="J162" s="57" t="s">
        <v>60</v>
      </c>
      <c r="K162" s="57" t="s">
        <v>17</v>
      </c>
      <c r="L162" s="57" t="s">
        <v>61</v>
      </c>
      <c r="M162" s="58">
        <v>3259</v>
      </c>
      <c r="N162" s="57" t="s">
        <v>62</v>
      </c>
      <c r="O162" s="58">
        <v>2</v>
      </c>
      <c r="P162" s="58">
        <v>6512</v>
      </c>
      <c r="S162" s="57" t="s">
        <v>60</v>
      </c>
      <c r="T162" s="57" t="s">
        <v>18</v>
      </c>
      <c r="U162" s="57" t="s">
        <v>61</v>
      </c>
      <c r="V162" s="58">
        <v>2919</v>
      </c>
      <c r="W162" s="57" t="s">
        <v>49</v>
      </c>
      <c r="X162" s="58">
        <v>13</v>
      </c>
      <c r="Y162" s="58">
        <v>37830</v>
      </c>
      <c r="AB162" s="57" t="s">
        <v>60</v>
      </c>
      <c r="AC162" s="57" t="s">
        <v>18</v>
      </c>
      <c r="AD162" s="57" t="s">
        <v>61</v>
      </c>
      <c r="AE162" s="58">
        <v>2799</v>
      </c>
      <c r="AF162" s="57" t="s">
        <v>62</v>
      </c>
      <c r="AG162" s="58">
        <v>5</v>
      </c>
      <c r="AH162" s="58">
        <v>13936</v>
      </c>
    </row>
    <row r="163" spans="1:34" x14ac:dyDescent="0.2">
      <c r="A163" s="57" t="s">
        <v>60</v>
      </c>
      <c r="B163" s="57" t="s">
        <v>17</v>
      </c>
      <c r="C163" s="57" t="s">
        <v>61</v>
      </c>
      <c r="D163" s="58">
        <v>2839</v>
      </c>
      <c r="E163" s="57" t="s">
        <v>49</v>
      </c>
      <c r="F163" s="58">
        <v>3</v>
      </c>
      <c r="G163" s="58">
        <v>8484</v>
      </c>
      <c r="J163" s="57" t="s">
        <v>60</v>
      </c>
      <c r="K163" s="57" t="s">
        <v>17</v>
      </c>
      <c r="L163" s="57" t="s">
        <v>61</v>
      </c>
      <c r="M163" s="58">
        <v>3299</v>
      </c>
      <c r="N163" s="57" t="s">
        <v>62</v>
      </c>
      <c r="O163" s="58">
        <v>1</v>
      </c>
      <c r="P163" s="58">
        <v>3298</v>
      </c>
      <c r="S163" s="57" t="s">
        <v>60</v>
      </c>
      <c r="T163" s="57" t="s">
        <v>18</v>
      </c>
      <c r="U163" s="57" t="s">
        <v>61</v>
      </c>
      <c r="V163" s="58">
        <v>2939</v>
      </c>
      <c r="W163" s="57" t="s">
        <v>49</v>
      </c>
      <c r="X163" s="58">
        <v>13</v>
      </c>
      <c r="Y163" s="58">
        <v>38078</v>
      </c>
      <c r="AB163" s="57" t="s">
        <v>60</v>
      </c>
      <c r="AC163" s="57" t="s">
        <v>18</v>
      </c>
      <c r="AD163" s="57" t="s">
        <v>61</v>
      </c>
      <c r="AE163" s="58">
        <v>2819</v>
      </c>
      <c r="AF163" s="57" t="s">
        <v>62</v>
      </c>
      <c r="AG163" s="58">
        <v>6</v>
      </c>
      <c r="AH163" s="58">
        <v>16862</v>
      </c>
    </row>
    <row r="164" spans="1:34" x14ac:dyDescent="0.2">
      <c r="A164" s="57" t="s">
        <v>60</v>
      </c>
      <c r="B164" s="57" t="s">
        <v>17</v>
      </c>
      <c r="C164" s="57" t="s">
        <v>61</v>
      </c>
      <c r="D164" s="58">
        <v>2859</v>
      </c>
      <c r="E164" s="57" t="s">
        <v>49</v>
      </c>
      <c r="F164" s="58">
        <v>4</v>
      </c>
      <c r="G164" s="58">
        <v>11398</v>
      </c>
      <c r="J164" s="57" t="s">
        <v>60</v>
      </c>
      <c r="K164" s="57" t="s">
        <v>17</v>
      </c>
      <c r="L164" s="57" t="s">
        <v>61</v>
      </c>
      <c r="M164" s="58">
        <v>3319</v>
      </c>
      <c r="N164" s="57" t="s">
        <v>62</v>
      </c>
      <c r="O164" s="58">
        <v>1</v>
      </c>
      <c r="P164" s="58">
        <v>3300</v>
      </c>
      <c r="S164" s="57" t="s">
        <v>60</v>
      </c>
      <c r="T164" s="57" t="s">
        <v>18</v>
      </c>
      <c r="U164" s="57" t="s">
        <v>61</v>
      </c>
      <c r="V164" s="58">
        <v>2959</v>
      </c>
      <c r="W164" s="57" t="s">
        <v>49</v>
      </c>
      <c r="X164" s="58">
        <v>16</v>
      </c>
      <c r="Y164" s="58">
        <v>47181</v>
      </c>
      <c r="AB164" s="57" t="s">
        <v>60</v>
      </c>
      <c r="AC164" s="57" t="s">
        <v>18</v>
      </c>
      <c r="AD164" s="57" t="s">
        <v>61</v>
      </c>
      <c r="AE164" s="58">
        <v>2839</v>
      </c>
      <c r="AF164" s="57" t="s">
        <v>62</v>
      </c>
      <c r="AG164" s="58">
        <v>7</v>
      </c>
      <c r="AH164" s="58">
        <v>19819</v>
      </c>
    </row>
    <row r="165" spans="1:34" x14ac:dyDescent="0.2">
      <c r="A165" s="57" t="s">
        <v>60</v>
      </c>
      <c r="B165" s="57" t="s">
        <v>17</v>
      </c>
      <c r="C165" s="57" t="s">
        <v>61</v>
      </c>
      <c r="D165" s="58">
        <v>2879</v>
      </c>
      <c r="E165" s="57" t="s">
        <v>49</v>
      </c>
      <c r="F165" s="58">
        <v>1</v>
      </c>
      <c r="G165" s="58">
        <v>2868</v>
      </c>
      <c r="J165" s="57" t="s">
        <v>60</v>
      </c>
      <c r="K165" s="57" t="s">
        <v>17</v>
      </c>
      <c r="L165" s="57" t="s">
        <v>61</v>
      </c>
      <c r="M165" s="58">
        <v>3399</v>
      </c>
      <c r="N165" s="57" t="s">
        <v>62</v>
      </c>
      <c r="O165" s="58">
        <v>2</v>
      </c>
      <c r="P165" s="58">
        <v>6772</v>
      </c>
      <c r="S165" s="57" t="s">
        <v>60</v>
      </c>
      <c r="T165" s="57" t="s">
        <v>18</v>
      </c>
      <c r="U165" s="57" t="s">
        <v>61</v>
      </c>
      <c r="V165" s="58">
        <v>2979</v>
      </c>
      <c r="W165" s="57" t="s">
        <v>49</v>
      </c>
      <c r="X165" s="58">
        <v>14</v>
      </c>
      <c r="Y165" s="58">
        <v>41574</v>
      </c>
      <c r="AB165" s="57" t="s">
        <v>60</v>
      </c>
      <c r="AC165" s="57" t="s">
        <v>18</v>
      </c>
      <c r="AD165" s="57" t="s">
        <v>61</v>
      </c>
      <c r="AE165" s="58">
        <v>2859</v>
      </c>
      <c r="AF165" s="57" t="s">
        <v>62</v>
      </c>
      <c r="AG165" s="58">
        <v>1</v>
      </c>
      <c r="AH165" s="58">
        <v>2851</v>
      </c>
    </row>
    <row r="166" spans="1:34" x14ac:dyDescent="0.2">
      <c r="A166" s="57" t="s">
        <v>60</v>
      </c>
      <c r="B166" s="57" t="s">
        <v>17</v>
      </c>
      <c r="C166" s="57" t="s">
        <v>61</v>
      </c>
      <c r="D166" s="58">
        <v>2899</v>
      </c>
      <c r="E166" s="57" t="s">
        <v>49</v>
      </c>
      <c r="F166" s="58">
        <v>4</v>
      </c>
      <c r="G166" s="58">
        <v>11558</v>
      </c>
      <c r="J166" s="57" t="s">
        <v>60</v>
      </c>
      <c r="K166" s="57" t="s">
        <v>17</v>
      </c>
      <c r="L166" s="57" t="s">
        <v>61</v>
      </c>
      <c r="M166" s="58">
        <v>3419</v>
      </c>
      <c r="N166" s="57" t="s">
        <v>62</v>
      </c>
      <c r="O166" s="58">
        <v>1</v>
      </c>
      <c r="P166" s="58">
        <v>3415</v>
      </c>
      <c r="S166" s="57" t="s">
        <v>60</v>
      </c>
      <c r="T166" s="57" t="s">
        <v>18</v>
      </c>
      <c r="U166" s="57" t="s">
        <v>61</v>
      </c>
      <c r="V166" s="58">
        <v>2999</v>
      </c>
      <c r="W166" s="57" t="s">
        <v>49</v>
      </c>
      <c r="X166" s="58">
        <v>21</v>
      </c>
      <c r="Y166" s="58">
        <v>62779</v>
      </c>
      <c r="AB166" s="57" t="s">
        <v>60</v>
      </c>
      <c r="AC166" s="57" t="s">
        <v>18</v>
      </c>
      <c r="AD166" s="57" t="s">
        <v>61</v>
      </c>
      <c r="AE166" s="58">
        <v>2879</v>
      </c>
      <c r="AF166" s="57" t="s">
        <v>62</v>
      </c>
      <c r="AG166" s="58">
        <v>4</v>
      </c>
      <c r="AH166" s="58">
        <v>11454</v>
      </c>
    </row>
    <row r="167" spans="1:34" x14ac:dyDescent="0.2">
      <c r="A167" s="57" t="s">
        <v>60</v>
      </c>
      <c r="B167" s="57" t="s">
        <v>17</v>
      </c>
      <c r="C167" s="57" t="s">
        <v>61</v>
      </c>
      <c r="D167" s="58">
        <v>2919</v>
      </c>
      <c r="E167" s="57" t="s">
        <v>49</v>
      </c>
      <c r="F167" s="58">
        <v>3</v>
      </c>
      <c r="G167" s="58">
        <v>8713</v>
      </c>
      <c r="J167" s="57" t="s">
        <v>60</v>
      </c>
      <c r="K167" s="57" t="s">
        <v>17</v>
      </c>
      <c r="L167" s="57" t="s">
        <v>61</v>
      </c>
      <c r="M167" s="58">
        <v>3459</v>
      </c>
      <c r="N167" s="57" t="s">
        <v>62</v>
      </c>
      <c r="O167" s="58">
        <v>1</v>
      </c>
      <c r="P167" s="58">
        <v>3442</v>
      </c>
      <c r="S167" s="57" t="s">
        <v>60</v>
      </c>
      <c r="T167" s="57" t="s">
        <v>18</v>
      </c>
      <c r="U167" s="57" t="s">
        <v>61</v>
      </c>
      <c r="V167" s="58">
        <v>3019</v>
      </c>
      <c r="W167" s="57" t="s">
        <v>49</v>
      </c>
      <c r="X167" s="58">
        <v>12</v>
      </c>
      <c r="Y167" s="58">
        <v>36134</v>
      </c>
      <c r="AB167" s="57" t="s">
        <v>60</v>
      </c>
      <c r="AC167" s="57" t="s">
        <v>18</v>
      </c>
      <c r="AD167" s="57" t="s">
        <v>61</v>
      </c>
      <c r="AE167" s="58">
        <v>2899</v>
      </c>
      <c r="AF167" s="57" t="s">
        <v>62</v>
      </c>
      <c r="AG167" s="58">
        <v>5</v>
      </c>
      <c r="AH167" s="58">
        <v>14426</v>
      </c>
    </row>
    <row r="168" spans="1:34" x14ac:dyDescent="0.2">
      <c r="A168" s="57" t="s">
        <v>60</v>
      </c>
      <c r="B168" s="57" t="s">
        <v>17</v>
      </c>
      <c r="C168" s="57" t="s">
        <v>61</v>
      </c>
      <c r="D168" s="58">
        <v>2939</v>
      </c>
      <c r="E168" s="57" t="s">
        <v>49</v>
      </c>
      <c r="F168" s="58">
        <v>4</v>
      </c>
      <c r="G168" s="58">
        <v>11718</v>
      </c>
      <c r="J168" s="57" t="s">
        <v>60</v>
      </c>
      <c r="K168" s="57" t="s">
        <v>17</v>
      </c>
      <c r="L168" s="57" t="s">
        <v>61</v>
      </c>
      <c r="M168" s="58">
        <v>3539</v>
      </c>
      <c r="N168" s="57" t="s">
        <v>62</v>
      </c>
      <c r="O168" s="58">
        <v>2</v>
      </c>
      <c r="P168" s="58">
        <v>7063</v>
      </c>
      <c r="S168" s="57" t="s">
        <v>60</v>
      </c>
      <c r="T168" s="57" t="s">
        <v>18</v>
      </c>
      <c r="U168" s="57" t="s">
        <v>61</v>
      </c>
      <c r="V168" s="58">
        <v>3039</v>
      </c>
      <c r="W168" s="57" t="s">
        <v>49</v>
      </c>
      <c r="X168" s="58">
        <v>13</v>
      </c>
      <c r="Y168" s="58">
        <v>39401</v>
      </c>
      <c r="AB168" s="57" t="s">
        <v>60</v>
      </c>
      <c r="AC168" s="57" t="s">
        <v>18</v>
      </c>
      <c r="AD168" s="57" t="s">
        <v>61</v>
      </c>
      <c r="AE168" s="58">
        <v>2919</v>
      </c>
      <c r="AF168" s="57" t="s">
        <v>62</v>
      </c>
      <c r="AG168" s="58">
        <v>3</v>
      </c>
      <c r="AH168" s="58">
        <v>8735</v>
      </c>
    </row>
    <row r="169" spans="1:34" x14ac:dyDescent="0.2">
      <c r="A169" s="57" t="s">
        <v>60</v>
      </c>
      <c r="B169" s="57" t="s">
        <v>17</v>
      </c>
      <c r="C169" s="57" t="s">
        <v>61</v>
      </c>
      <c r="D169" s="58">
        <v>2959</v>
      </c>
      <c r="E169" s="57" t="s">
        <v>49</v>
      </c>
      <c r="F169" s="58">
        <v>1</v>
      </c>
      <c r="G169" s="58">
        <v>2940</v>
      </c>
      <c r="J169" s="57" t="s">
        <v>60</v>
      </c>
      <c r="K169" s="57" t="s">
        <v>17</v>
      </c>
      <c r="L169" s="57" t="s">
        <v>61</v>
      </c>
      <c r="M169" s="58">
        <v>3579</v>
      </c>
      <c r="N169" s="57" t="s">
        <v>62</v>
      </c>
      <c r="O169" s="58">
        <v>1</v>
      </c>
      <c r="P169" s="58">
        <v>3572</v>
      </c>
      <c r="S169" s="57" t="s">
        <v>60</v>
      </c>
      <c r="T169" s="57" t="s">
        <v>18</v>
      </c>
      <c r="U169" s="57" t="s">
        <v>61</v>
      </c>
      <c r="V169" s="58">
        <v>3059</v>
      </c>
      <c r="W169" s="57" t="s">
        <v>49</v>
      </c>
      <c r="X169" s="58">
        <v>19</v>
      </c>
      <c r="Y169" s="58">
        <v>57930</v>
      </c>
      <c r="AB169" s="57" t="s">
        <v>60</v>
      </c>
      <c r="AC169" s="57" t="s">
        <v>18</v>
      </c>
      <c r="AD169" s="57" t="s">
        <v>61</v>
      </c>
      <c r="AE169" s="58">
        <v>2939</v>
      </c>
      <c r="AF169" s="57" t="s">
        <v>62</v>
      </c>
      <c r="AG169" s="58">
        <v>6</v>
      </c>
      <c r="AH169" s="58">
        <v>17570</v>
      </c>
    </row>
    <row r="170" spans="1:34" x14ac:dyDescent="0.2">
      <c r="A170" s="57" t="s">
        <v>60</v>
      </c>
      <c r="B170" s="57" t="s">
        <v>17</v>
      </c>
      <c r="C170" s="57" t="s">
        <v>61</v>
      </c>
      <c r="D170" s="58">
        <v>2979</v>
      </c>
      <c r="E170" s="57" t="s">
        <v>49</v>
      </c>
      <c r="F170" s="58">
        <v>1</v>
      </c>
      <c r="G170" s="58">
        <v>2963</v>
      </c>
      <c r="J170" s="57" t="s">
        <v>60</v>
      </c>
      <c r="K170" s="57" t="s">
        <v>17</v>
      </c>
      <c r="L170" s="57" t="s">
        <v>61</v>
      </c>
      <c r="M170" s="58">
        <v>3599</v>
      </c>
      <c r="N170" s="57" t="s">
        <v>62</v>
      </c>
      <c r="O170" s="58">
        <v>1</v>
      </c>
      <c r="P170" s="58">
        <v>3591</v>
      </c>
      <c r="S170" s="57" t="s">
        <v>60</v>
      </c>
      <c r="T170" s="57" t="s">
        <v>18</v>
      </c>
      <c r="U170" s="57" t="s">
        <v>61</v>
      </c>
      <c r="V170" s="58">
        <v>3079</v>
      </c>
      <c r="W170" s="57" t="s">
        <v>49</v>
      </c>
      <c r="X170" s="58">
        <v>10</v>
      </c>
      <c r="Y170" s="58">
        <v>30689</v>
      </c>
      <c r="AB170" s="57" t="s">
        <v>60</v>
      </c>
      <c r="AC170" s="57" t="s">
        <v>18</v>
      </c>
      <c r="AD170" s="57" t="s">
        <v>61</v>
      </c>
      <c r="AE170" s="58">
        <v>2959</v>
      </c>
      <c r="AF170" s="57" t="s">
        <v>62</v>
      </c>
      <c r="AG170" s="58">
        <v>8</v>
      </c>
      <c r="AH170" s="58">
        <v>23587</v>
      </c>
    </row>
    <row r="171" spans="1:34" x14ac:dyDescent="0.2">
      <c r="A171" s="57" t="s">
        <v>60</v>
      </c>
      <c r="B171" s="57" t="s">
        <v>17</v>
      </c>
      <c r="C171" s="57" t="s">
        <v>61</v>
      </c>
      <c r="D171" s="58">
        <v>2999</v>
      </c>
      <c r="E171" s="57" t="s">
        <v>49</v>
      </c>
      <c r="F171" s="58">
        <v>2</v>
      </c>
      <c r="G171" s="58">
        <v>5980</v>
      </c>
      <c r="J171" s="57" t="s">
        <v>60</v>
      </c>
      <c r="K171" s="57" t="s">
        <v>17</v>
      </c>
      <c r="L171" s="57" t="s">
        <v>61</v>
      </c>
      <c r="M171" s="58">
        <v>3619</v>
      </c>
      <c r="N171" s="57" t="s">
        <v>62</v>
      </c>
      <c r="O171" s="58">
        <v>1</v>
      </c>
      <c r="P171" s="58">
        <v>3605</v>
      </c>
      <c r="S171" s="57" t="s">
        <v>60</v>
      </c>
      <c r="T171" s="57" t="s">
        <v>18</v>
      </c>
      <c r="U171" s="57" t="s">
        <v>61</v>
      </c>
      <c r="V171" s="58">
        <v>3099</v>
      </c>
      <c r="W171" s="57" t="s">
        <v>49</v>
      </c>
      <c r="X171" s="58">
        <v>13</v>
      </c>
      <c r="Y171" s="58">
        <v>40130</v>
      </c>
      <c r="AB171" s="57" t="s">
        <v>60</v>
      </c>
      <c r="AC171" s="57" t="s">
        <v>18</v>
      </c>
      <c r="AD171" s="57" t="s">
        <v>61</v>
      </c>
      <c r="AE171" s="58">
        <v>2979</v>
      </c>
      <c r="AF171" s="57" t="s">
        <v>62</v>
      </c>
      <c r="AG171" s="58">
        <v>3</v>
      </c>
      <c r="AH171" s="58">
        <v>8912</v>
      </c>
    </row>
    <row r="172" spans="1:34" x14ac:dyDescent="0.2">
      <c r="A172" s="57" t="s">
        <v>60</v>
      </c>
      <c r="B172" s="57" t="s">
        <v>17</v>
      </c>
      <c r="C172" s="57" t="s">
        <v>61</v>
      </c>
      <c r="D172" s="58">
        <v>3019</v>
      </c>
      <c r="E172" s="57" t="s">
        <v>49</v>
      </c>
      <c r="F172" s="58">
        <v>5</v>
      </c>
      <c r="G172" s="58">
        <v>15034</v>
      </c>
      <c r="J172" s="57" t="s">
        <v>60</v>
      </c>
      <c r="K172" s="57" t="s">
        <v>17</v>
      </c>
      <c r="L172" s="57" t="s">
        <v>61</v>
      </c>
      <c r="M172" s="58">
        <v>3659</v>
      </c>
      <c r="N172" s="57" t="s">
        <v>62</v>
      </c>
      <c r="O172" s="58">
        <v>1</v>
      </c>
      <c r="P172" s="58">
        <v>3640</v>
      </c>
      <c r="S172" s="57" t="s">
        <v>60</v>
      </c>
      <c r="T172" s="57" t="s">
        <v>18</v>
      </c>
      <c r="U172" s="57" t="s">
        <v>61</v>
      </c>
      <c r="V172" s="58">
        <v>3119</v>
      </c>
      <c r="W172" s="57" t="s">
        <v>49</v>
      </c>
      <c r="X172" s="58">
        <v>12</v>
      </c>
      <c r="Y172" s="58">
        <v>37319</v>
      </c>
      <c r="AB172" s="57" t="s">
        <v>60</v>
      </c>
      <c r="AC172" s="57" t="s">
        <v>18</v>
      </c>
      <c r="AD172" s="57" t="s">
        <v>61</v>
      </c>
      <c r="AE172" s="58">
        <v>3019</v>
      </c>
      <c r="AF172" s="57" t="s">
        <v>62</v>
      </c>
      <c r="AG172" s="58">
        <v>3</v>
      </c>
      <c r="AH172" s="58">
        <v>9021</v>
      </c>
    </row>
    <row r="173" spans="1:34" x14ac:dyDescent="0.2">
      <c r="A173" s="57" t="s">
        <v>60</v>
      </c>
      <c r="B173" s="57" t="s">
        <v>17</v>
      </c>
      <c r="C173" s="57" t="s">
        <v>61</v>
      </c>
      <c r="D173" s="58">
        <v>3039</v>
      </c>
      <c r="E173" s="57" t="s">
        <v>49</v>
      </c>
      <c r="F173" s="58">
        <v>1</v>
      </c>
      <c r="G173" s="58">
        <v>3033</v>
      </c>
      <c r="J173" s="57" t="s">
        <v>60</v>
      </c>
      <c r="K173" s="57" t="s">
        <v>17</v>
      </c>
      <c r="L173" s="57" t="s">
        <v>61</v>
      </c>
      <c r="M173" s="58">
        <v>3699</v>
      </c>
      <c r="N173" s="57" t="s">
        <v>62</v>
      </c>
      <c r="O173" s="58">
        <v>1</v>
      </c>
      <c r="P173" s="58">
        <v>3694</v>
      </c>
      <c r="S173" s="57" t="s">
        <v>60</v>
      </c>
      <c r="T173" s="57" t="s">
        <v>18</v>
      </c>
      <c r="U173" s="57" t="s">
        <v>61</v>
      </c>
      <c r="V173" s="58">
        <v>3139</v>
      </c>
      <c r="W173" s="57" t="s">
        <v>49</v>
      </c>
      <c r="X173" s="58">
        <v>12</v>
      </c>
      <c r="Y173" s="58">
        <v>37546</v>
      </c>
      <c r="AB173" s="57" t="s">
        <v>60</v>
      </c>
      <c r="AC173" s="57" t="s">
        <v>18</v>
      </c>
      <c r="AD173" s="57" t="s">
        <v>61</v>
      </c>
      <c r="AE173" s="58">
        <v>3039</v>
      </c>
      <c r="AF173" s="57" t="s">
        <v>62</v>
      </c>
      <c r="AG173" s="58">
        <v>3</v>
      </c>
      <c r="AH173" s="58">
        <v>9086</v>
      </c>
    </row>
    <row r="174" spans="1:34" x14ac:dyDescent="0.2">
      <c r="A174" s="57" t="s">
        <v>60</v>
      </c>
      <c r="B174" s="57" t="s">
        <v>17</v>
      </c>
      <c r="C174" s="57" t="s">
        <v>61</v>
      </c>
      <c r="D174" s="58">
        <v>3059</v>
      </c>
      <c r="E174" s="57" t="s">
        <v>49</v>
      </c>
      <c r="F174" s="58">
        <v>4</v>
      </c>
      <c r="G174" s="58">
        <v>12197</v>
      </c>
      <c r="J174" s="57" t="s">
        <v>60</v>
      </c>
      <c r="K174" s="57" t="s">
        <v>17</v>
      </c>
      <c r="L174" s="57" t="s">
        <v>61</v>
      </c>
      <c r="M174" s="58">
        <v>3719</v>
      </c>
      <c r="N174" s="57" t="s">
        <v>62</v>
      </c>
      <c r="O174" s="58">
        <v>1</v>
      </c>
      <c r="P174" s="58">
        <v>3714</v>
      </c>
      <c r="S174" s="57" t="s">
        <v>60</v>
      </c>
      <c r="T174" s="57" t="s">
        <v>18</v>
      </c>
      <c r="U174" s="57" t="s">
        <v>61</v>
      </c>
      <c r="V174" s="58">
        <v>3159</v>
      </c>
      <c r="W174" s="57" t="s">
        <v>49</v>
      </c>
      <c r="X174" s="58">
        <v>10</v>
      </c>
      <c r="Y174" s="58">
        <v>31489</v>
      </c>
      <c r="AB174" s="57" t="s">
        <v>60</v>
      </c>
      <c r="AC174" s="57" t="s">
        <v>18</v>
      </c>
      <c r="AD174" s="57" t="s">
        <v>61</v>
      </c>
      <c r="AE174" s="58">
        <v>3059</v>
      </c>
      <c r="AF174" s="57" t="s">
        <v>62</v>
      </c>
      <c r="AG174" s="58">
        <v>3</v>
      </c>
      <c r="AH174" s="58">
        <v>9157</v>
      </c>
    </row>
    <row r="175" spans="1:34" x14ac:dyDescent="0.2">
      <c r="A175" s="57" t="s">
        <v>60</v>
      </c>
      <c r="B175" s="57" t="s">
        <v>17</v>
      </c>
      <c r="C175" s="57" t="s">
        <v>61</v>
      </c>
      <c r="D175" s="58">
        <v>3079</v>
      </c>
      <c r="E175" s="57" t="s">
        <v>49</v>
      </c>
      <c r="F175" s="58">
        <v>2</v>
      </c>
      <c r="G175" s="58">
        <v>6144</v>
      </c>
      <c r="J175" s="57" t="s">
        <v>60</v>
      </c>
      <c r="K175" s="57" t="s">
        <v>17</v>
      </c>
      <c r="L175" s="57" t="s">
        <v>61</v>
      </c>
      <c r="M175" s="58">
        <v>3759</v>
      </c>
      <c r="N175" s="57" t="s">
        <v>62</v>
      </c>
      <c r="O175" s="58">
        <v>1</v>
      </c>
      <c r="P175" s="58">
        <v>3742</v>
      </c>
      <c r="S175" s="57" t="s">
        <v>60</v>
      </c>
      <c r="T175" s="57" t="s">
        <v>18</v>
      </c>
      <c r="U175" s="57" t="s">
        <v>61</v>
      </c>
      <c r="V175" s="58">
        <v>3179</v>
      </c>
      <c r="W175" s="57" t="s">
        <v>49</v>
      </c>
      <c r="X175" s="58">
        <v>14</v>
      </c>
      <c r="Y175" s="58">
        <v>44389</v>
      </c>
      <c r="AB175" s="57" t="s">
        <v>60</v>
      </c>
      <c r="AC175" s="57" t="s">
        <v>18</v>
      </c>
      <c r="AD175" s="57" t="s">
        <v>61</v>
      </c>
      <c r="AE175" s="58">
        <v>3079</v>
      </c>
      <c r="AF175" s="57" t="s">
        <v>62</v>
      </c>
      <c r="AG175" s="58">
        <v>2</v>
      </c>
      <c r="AH175" s="58">
        <v>6142</v>
      </c>
    </row>
    <row r="176" spans="1:34" x14ac:dyDescent="0.2">
      <c r="A176" s="57" t="s">
        <v>60</v>
      </c>
      <c r="B176" s="57" t="s">
        <v>17</v>
      </c>
      <c r="C176" s="57" t="s">
        <v>61</v>
      </c>
      <c r="D176" s="58">
        <v>3099</v>
      </c>
      <c r="E176" s="57" t="s">
        <v>49</v>
      </c>
      <c r="F176" s="58">
        <v>3</v>
      </c>
      <c r="G176" s="58">
        <v>9247</v>
      </c>
      <c r="J176" s="57" t="s">
        <v>60</v>
      </c>
      <c r="K176" s="57" t="s">
        <v>17</v>
      </c>
      <c r="L176" s="57" t="s">
        <v>61</v>
      </c>
      <c r="M176" s="58">
        <v>3779</v>
      </c>
      <c r="N176" s="57" t="s">
        <v>62</v>
      </c>
      <c r="O176" s="58">
        <v>1</v>
      </c>
      <c r="P176" s="58">
        <v>3770</v>
      </c>
      <c r="S176" s="57" t="s">
        <v>60</v>
      </c>
      <c r="T176" s="57" t="s">
        <v>18</v>
      </c>
      <c r="U176" s="57" t="s">
        <v>61</v>
      </c>
      <c r="V176" s="58">
        <v>3199</v>
      </c>
      <c r="W176" s="57" t="s">
        <v>49</v>
      </c>
      <c r="X176" s="58">
        <v>10</v>
      </c>
      <c r="Y176" s="58">
        <v>31899</v>
      </c>
      <c r="AB176" s="57" t="s">
        <v>60</v>
      </c>
      <c r="AC176" s="57" t="s">
        <v>18</v>
      </c>
      <c r="AD176" s="57" t="s">
        <v>61</v>
      </c>
      <c r="AE176" s="58">
        <v>3099</v>
      </c>
      <c r="AF176" s="57" t="s">
        <v>62</v>
      </c>
      <c r="AG176" s="58">
        <v>2</v>
      </c>
      <c r="AH176" s="58">
        <v>6183</v>
      </c>
    </row>
    <row r="177" spans="1:34" x14ac:dyDescent="0.2">
      <c r="A177" s="57" t="s">
        <v>60</v>
      </c>
      <c r="B177" s="57" t="s">
        <v>17</v>
      </c>
      <c r="C177" s="57" t="s">
        <v>61</v>
      </c>
      <c r="D177" s="58">
        <v>3119</v>
      </c>
      <c r="E177" s="57" t="s">
        <v>49</v>
      </c>
      <c r="F177" s="58">
        <v>2</v>
      </c>
      <c r="G177" s="58">
        <v>6208</v>
      </c>
      <c r="J177" s="57" t="s">
        <v>60</v>
      </c>
      <c r="K177" s="57" t="s">
        <v>17</v>
      </c>
      <c r="L177" s="57" t="s">
        <v>61</v>
      </c>
      <c r="M177" s="58">
        <v>3819</v>
      </c>
      <c r="N177" s="57" t="s">
        <v>62</v>
      </c>
      <c r="O177" s="58">
        <v>1</v>
      </c>
      <c r="P177" s="58">
        <v>3811</v>
      </c>
      <c r="S177" s="57" t="s">
        <v>60</v>
      </c>
      <c r="T177" s="57" t="s">
        <v>18</v>
      </c>
      <c r="U177" s="57" t="s">
        <v>61</v>
      </c>
      <c r="V177" s="58">
        <v>3219</v>
      </c>
      <c r="W177" s="57" t="s">
        <v>49</v>
      </c>
      <c r="X177" s="58">
        <v>14</v>
      </c>
      <c r="Y177" s="58">
        <v>44935</v>
      </c>
      <c r="AB177" s="57" t="s">
        <v>60</v>
      </c>
      <c r="AC177" s="57" t="s">
        <v>18</v>
      </c>
      <c r="AD177" s="57" t="s">
        <v>61</v>
      </c>
      <c r="AE177" s="58">
        <v>3119</v>
      </c>
      <c r="AF177" s="57" t="s">
        <v>62</v>
      </c>
      <c r="AG177" s="58">
        <v>5</v>
      </c>
      <c r="AH177" s="58">
        <v>15534</v>
      </c>
    </row>
    <row r="178" spans="1:34" x14ac:dyDescent="0.2">
      <c r="A178" s="57" t="s">
        <v>60</v>
      </c>
      <c r="B178" s="57" t="s">
        <v>17</v>
      </c>
      <c r="C178" s="57" t="s">
        <v>61</v>
      </c>
      <c r="D178" s="58">
        <v>3139</v>
      </c>
      <c r="E178" s="57" t="s">
        <v>49</v>
      </c>
      <c r="F178" s="58">
        <v>3</v>
      </c>
      <c r="G178" s="58">
        <v>9393</v>
      </c>
      <c r="J178" s="57" t="s">
        <v>60</v>
      </c>
      <c r="K178" s="57" t="s">
        <v>17</v>
      </c>
      <c r="L178" s="57" t="s">
        <v>61</v>
      </c>
      <c r="M178" s="58">
        <v>3859</v>
      </c>
      <c r="N178" s="57" t="s">
        <v>62</v>
      </c>
      <c r="O178" s="58">
        <v>1</v>
      </c>
      <c r="P178" s="58">
        <v>3845</v>
      </c>
      <c r="S178" s="57" t="s">
        <v>60</v>
      </c>
      <c r="T178" s="57" t="s">
        <v>18</v>
      </c>
      <c r="U178" s="57" t="s">
        <v>61</v>
      </c>
      <c r="V178" s="58">
        <v>3239</v>
      </c>
      <c r="W178" s="57" t="s">
        <v>49</v>
      </c>
      <c r="X178" s="58">
        <v>16</v>
      </c>
      <c r="Y178" s="58">
        <v>51639</v>
      </c>
      <c r="AB178" s="57" t="s">
        <v>60</v>
      </c>
      <c r="AC178" s="57" t="s">
        <v>18</v>
      </c>
      <c r="AD178" s="57" t="s">
        <v>61</v>
      </c>
      <c r="AE178" s="58">
        <v>3139</v>
      </c>
      <c r="AF178" s="57" t="s">
        <v>62</v>
      </c>
      <c r="AG178" s="58">
        <v>3</v>
      </c>
      <c r="AH178" s="58">
        <v>9387</v>
      </c>
    </row>
    <row r="179" spans="1:34" x14ac:dyDescent="0.2">
      <c r="A179" s="57" t="s">
        <v>60</v>
      </c>
      <c r="B179" s="57" t="s">
        <v>17</v>
      </c>
      <c r="C179" s="57" t="s">
        <v>61</v>
      </c>
      <c r="D179" s="58">
        <v>3159</v>
      </c>
      <c r="E179" s="57" t="s">
        <v>49</v>
      </c>
      <c r="F179" s="58">
        <v>2</v>
      </c>
      <c r="G179" s="58">
        <v>6296</v>
      </c>
      <c r="J179" s="57" t="s">
        <v>60</v>
      </c>
      <c r="K179" s="57" t="s">
        <v>17</v>
      </c>
      <c r="L179" s="57" t="s">
        <v>61</v>
      </c>
      <c r="M179" s="58">
        <v>3919</v>
      </c>
      <c r="N179" s="57" t="s">
        <v>62</v>
      </c>
      <c r="O179" s="58">
        <v>2</v>
      </c>
      <c r="P179" s="58">
        <v>7815</v>
      </c>
      <c r="S179" s="57" t="s">
        <v>60</v>
      </c>
      <c r="T179" s="57" t="s">
        <v>18</v>
      </c>
      <c r="U179" s="57" t="s">
        <v>61</v>
      </c>
      <c r="V179" s="58">
        <v>3259</v>
      </c>
      <c r="W179" s="57" t="s">
        <v>49</v>
      </c>
      <c r="X179" s="58">
        <v>10</v>
      </c>
      <c r="Y179" s="58">
        <v>32484</v>
      </c>
      <c r="AB179" s="57" t="s">
        <v>60</v>
      </c>
      <c r="AC179" s="57" t="s">
        <v>18</v>
      </c>
      <c r="AD179" s="57" t="s">
        <v>61</v>
      </c>
      <c r="AE179" s="58">
        <v>3159</v>
      </c>
      <c r="AF179" s="57" t="s">
        <v>62</v>
      </c>
      <c r="AG179" s="58">
        <v>6</v>
      </c>
      <c r="AH179" s="58">
        <v>18914</v>
      </c>
    </row>
    <row r="180" spans="1:34" x14ac:dyDescent="0.2">
      <c r="A180" s="57" t="s">
        <v>60</v>
      </c>
      <c r="B180" s="57" t="s">
        <v>17</v>
      </c>
      <c r="C180" s="57" t="s">
        <v>61</v>
      </c>
      <c r="D180" s="58">
        <v>3179</v>
      </c>
      <c r="E180" s="57" t="s">
        <v>49</v>
      </c>
      <c r="F180" s="58">
        <v>3</v>
      </c>
      <c r="G180" s="58">
        <v>9505</v>
      </c>
      <c r="J180" s="57" t="s">
        <v>60</v>
      </c>
      <c r="K180" s="57" t="s">
        <v>17</v>
      </c>
      <c r="L180" s="57" t="s">
        <v>61</v>
      </c>
      <c r="M180" s="58">
        <v>4019</v>
      </c>
      <c r="N180" s="57" t="s">
        <v>62</v>
      </c>
      <c r="O180" s="58">
        <v>1</v>
      </c>
      <c r="P180" s="58">
        <v>4005</v>
      </c>
      <c r="S180" s="57" t="s">
        <v>60</v>
      </c>
      <c r="T180" s="57" t="s">
        <v>18</v>
      </c>
      <c r="U180" s="57" t="s">
        <v>61</v>
      </c>
      <c r="V180" s="58">
        <v>3279</v>
      </c>
      <c r="W180" s="57" t="s">
        <v>49</v>
      </c>
      <c r="X180" s="58">
        <v>7</v>
      </c>
      <c r="Y180" s="58">
        <v>22878</v>
      </c>
      <c r="AB180" s="57" t="s">
        <v>60</v>
      </c>
      <c r="AC180" s="57" t="s">
        <v>18</v>
      </c>
      <c r="AD180" s="57" t="s">
        <v>61</v>
      </c>
      <c r="AE180" s="58">
        <v>3179</v>
      </c>
      <c r="AF180" s="57" t="s">
        <v>62</v>
      </c>
      <c r="AG180" s="58">
        <v>4</v>
      </c>
      <c r="AH180" s="58">
        <v>12686</v>
      </c>
    </row>
    <row r="181" spans="1:34" x14ac:dyDescent="0.2">
      <c r="A181" s="57" t="s">
        <v>60</v>
      </c>
      <c r="B181" s="57" t="s">
        <v>17</v>
      </c>
      <c r="C181" s="57" t="s">
        <v>61</v>
      </c>
      <c r="D181" s="58">
        <v>3199</v>
      </c>
      <c r="E181" s="57" t="s">
        <v>49</v>
      </c>
      <c r="F181" s="58">
        <v>1</v>
      </c>
      <c r="G181" s="58">
        <v>3194</v>
      </c>
      <c r="J181" s="57" t="s">
        <v>60</v>
      </c>
      <c r="K181" s="57" t="s">
        <v>17</v>
      </c>
      <c r="L181" s="57" t="s">
        <v>61</v>
      </c>
      <c r="M181" s="58">
        <v>4039</v>
      </c>
      <c r="N181" s="57" t="s">
        <v>62</v>
      </c>
      <c r="O181" s="58">
        <v>1</v>
      </c>
      <c r="P181" s="58">
        <v>4024</v>
      </c>
      <c r="S181" s="57" t="s">
        <v>60</v>
      </c>
      <c r="T181" s="57" t="s">
        <v>18</v>
      </c>
      <c r="U181" s="57" t="s">
        <v>61</v>
      </c>
      <c r="V181" s="58">
        <v>3299</v>
      </c>
      <c r="W181" s="57" t="s">
        <v>49</v>
      </c>
      <c r="X181" s="58">
        <v>8</v>
      </c>
      <c r="Y181" s="58">
        <v>26305</v>
      </c>
      <c r="AB181" s="57" t="s">
        <v>60</v>
      </c>
      <c r="AC181" s="57" t="s">
        <v>18</v>
      </c>
      <c r="AD181" s="57" t="s">
        <v>61</v>
      </c>
      <c r="AE181" s="58">
        <v>3199</v>
      </c>
      <c r="AF181" s="57" t="s">
        <v>62</v>
      </c>
      <c r="AG181" s="58">
        <v>7</v>
      </c>
      <c r="AH181" s="58">
        <v>22311</v>
      </c>
    </row>
    <row r="182" spans="1:34" x14ac:dyDescent="0.2">
      <c r="A182" s="57" t="s">
        <v>60</v>
      </c>
      <c r="B182" s="57" t="s">
        <v>17</v>
      </c>
      <c r="C182" s="57" t="s">
        <v>61</v>
      </c>
      <c r="D182" s="58">
        <v>3219</v>
      </c>
      <c r="E182" s="57" t="s">
        <v>49</v>
      </c>
      <c r="F182" s="58">
        <v>1</v>
      </c>
      <c r="G182" s="58">
        <v>3206</v>
      </c>
      <c r="J182" s="57" t="s">
        <v>60</v>
      </c>
      <c r="K182" s="57" t="s">
        <v>17</v>
      </c>
      <c r="L182" s="57" t="s">
        <v>61</v>
      </c>
      <c r="M182" s="58">
        <v>4059</v>
      </c>
      <c r="N182" s="57" t="s">
        <v>62</v>
      </c>
      <c r="O182" s="58">
        <v>2</v>
      </c>
      <c r="P182" s="58">
        <v>8101</v>
      </c>
      <c r="S182" s="57" t="s">
        <v>60</v>
      </c>
      <c r="T182" s="57" t="s">
        <v>18</v>
      </c>
      <c r="U182" s="57" t="s">
        <v>61</v>
      </c>
      <c r="V182" s="58">
        <v>3319</v>
      </c>
      <c r="W182" s="57" t="s">
        <v>49</v>
      </c>
      <c r="X182" s="58">
        <v>7</v>
      </c>
      <c r="Y182" s="58">
        <v>23181</v>
      </c>
      <c r="AB182" s="57" t="s">
        <v>60</v>
      </c>
      <c r="AC182" s="57" t="s">
        <v>18</v>
      </c>
      <c r="AD182" s="57" t="s">
        <v>61</v>
      </c>
      <c r="AE182" s="58">
        <v>3219</v>
      </c>
      <c r="AF182" s="57" t="s">
        <v>62</v>
      </c>
      <c r="AG182" s="58">
        <v>8</v>
      </c>
      <c r="AH182" s="58">
        <v>25650</v>
      </c>
    </row>
    <row r="183" spans="1:34" x14ac:dyDescent="0.2">
      <c r="A183" s="57" t="s">
        <v>60</v>
      </c>
      <c r="B183" s="57" t="s">
        <v>17</v>
      </c>
      <c r="C183" s="57" t="s">
        <v>61</v>
      </c>
      <c r="D183" s="58">
        <v>3239</v>
      </c>
      <c r="E183" s="57" t="s">
        <v>49</v>
      </c>
      <c r="F183" s="58">
        <v>3</v>
      </c>
      <c r="G183" s="58">
        <v>9707</v>
      </c>
      <c r="J183" s="57" t="s">
        <v>60</v>
      </c>
      <c r="K183" s="57" t="s">
        <v>17</v>
      </c>
      <c r="L183" s="57" t="s">
        <v>61</v>
      </c>
      <c r="M183" s="58">
        <v>4119</v>
      </c>
      <c r="N183" s="57" t="s">
        <v>62</v>
      </c>
      <c r="O183" s="58">
        <v>1</v>
      </c>
      <c r="P183" s="58">
        <v>4102</v>
      </c>
      <c r="S183" s="57" t="s">
        <v>60</v>
      </c>
      <c r="T183" s="57" t="s">
        <v>18</v>
      </c>
      <c r="U183" s="57" t="s">
        <v>61</v>
      </c>
      <c r="V183" s="58">
        <v>3339</v>
      </c>
      <c r="W183" s="57" t="s">
        <v>49</v>
      </c>
      <c r="X183" s="58">
        <v>16</v>
      </c>
      <c r="Y183" s="58">
        <v>53262</v>
      </c>
      <c r="AB183" s="57" t="s">
        <v>60</v>
      </c>
      <c r="AC183" s="57" t="s">
        <v>18</v>
      </c>
      <c r="AD183" s="57" t="s">
        <v>61</v>
      </c>
      <c r="AE183" s="58">
        <v>3239</v>
      </c>
      <c r="AF183" s="57" t="s">
        <v>62</v>
      </c>
      <c r="AG183" s="58">
        <v>5</v>
      </c>
      <c r="AH183" s="58">
        <v>16168</v>
      </c>
    </row>
    <row r="184" spans="1:34" x14ac:dyDescent="0.2">
      <c r="A184" s="57" t="s">
        <v>60</v>
      </c>
      <c r="B184" s="57" t="s">
        <v>17</v>
      </c>
      <c r="C184" s="57" t="s">
        <v>61</v>
      </c>
      <c r="D184" s="58">
        <v>3259</v>
      </c>
      <c r="E184" s="57" t="s">
        <v>49</v>
      </c>
      <c r="F184" s="58">
        <v>1</v>
      </c>
      <c r="G184" s="58">
        <v>3247</v>
      </c>
      <c r="J184" s="57" t="s">
        <v>60</v>
      </c>
      <c r="K184" s="57" t="s">
        <v>17</v>
      </c>
      <c r="L184" s="57" t="s">
        <v>61</v>
      </c>
      <c r="M184" s="58">
        <v>4179</v>
      </c>
      <c r="N184" s="57" t="s">
        <v>62</v>
      </c>
      <c r="O184" s="58">
        <v>1</v>
      </c>
      <c r="P184" s="58">
        <v>4161</v>
      </c>
      <c r="S184" s="57" t="s">
        <v>60</v>
      </c>
      <c r="T184" s="57" t="s">
        <v>18</v>
      </c>
      <c r="U184" s="57" t="s">
        <v>61</v>
      </c>
      <c r="V184" s="58">
        <v>3359</v>
      </c>
      <c r="W184" s="57" t="s">
        <v>49</v>
      </c>
      <c r="X184" s="58">
        <v>8</v>
      </c>
      <c r="Y184" s="58">
        <v>26774</v>
      </c>
      <c r="AB184" s="57" t="s">
        <v>60</v>
      </c>
      <c r="AC184" s="57" t="s">
        <v>18</v>
      </c>
      <c r="AD184" s="57" t="s">
        <v>61</v>
      </c>
      <c r="AE184" s="58">
        <v>3259</v>
      </c>
      <c r="AF184" s="57" t="s">
        <v>62</v>
      </c>
      <c r="AG184" s="58">
        <v>1</v>
      </c>
      <c r="AH184" s="58">
        <v>3257</v>
      </c>
    </row>
    <row r="185" spans="1:34" x14ac:dyDescent="0.2">
      <c r="A185" s="57" t="s">
        <v>60</v>
      </c>
      <c r="B185" s="57" t="s">
        <v>17</v>
      </c>
      <c r="C185" s="57" t="s">
        <v>61</v>
      </c>
      <c r="D185" s="58">
        <v>3279</v>
      </c>
      <c r="E185" s="57" t="s">
        <v>49</v>
      </c>
      <c r="F185" s="58">
        <v>4</v>
      </c>
      <c r="G185" s="58">
        <v>13076</v>
      </c>
      <c r="J185" s="57" t="s">
        <v>60</v>
      </c>
      <c r="K185" s="57" t="s">
        <v>17</v>
      </c>
      <c r="L185" s="57" t="s">
        <v>61</v>
      </c>
      <c r="M185" s="58">
        <v>4239</v>
      </c>
      <c r="N185" s="57" t="s">
        <v>62</v>
      </c>
      <c r="O185" s="58">
        <v>1</v>
      </c>
      <c r="P185" s="58">
        <v>4229</v>
      </c>
      <c r="S185" s="57" t="s">
        <v>60</v>
      </c>
      <c r="T185" s="57" t="s">
        <v>18</v>
      </c>
      <c r="U185" s="57" t="s">
        <v>61</v>
      </c>
      <c r="V185" s="58">
        <v>3379</v>
      </c>
      <c r="W185" s="57" t="s">
        <v>49</v>
      </c>
      <c r="X185" s="58">
        <v>5</v>
      </c>
      <c r="Y185" s="58">
        <v>16836</v>
      </c>
      <c r="AB185" s="57" t="s">
        <v>60</v>
      </c>
      <c r="AC185" s="57" t="s">
        <v>18</v>
      </c>
      <c r="AD185" s="57" t="s">
        <v>61</v>
      </c>
      <c r="AE185" s="58">
        <v>3279</v>
      </c>
      <c r="AF185" s="57" t="s">
        <v>62</v>
      </c>
      <c r="AG185" s="58">
        <v>6</v>
      </c>
      <c r="AH185" s="58">
        <v>19616</v>
      </c>
    </row>
    <row r="186" spans="1:34" x14ac:dyDescent="0.2">
      <c r="A186" s="57" t="s">
        <v>60</v>
      </c>
      <c r="B186" s="57" t="s">
        <v>17</v>
      </c>
      <c r="C186" s="57" t="s">
        <v>61</v>
      </c>
      <c r="D186" s="58">
        <v>3339</v>
      </c>
      <c r="E186" s="57" t="s">
        <v>49</v>
      </c>
      <c r="F186" s="58">
        <v>2</v>
      </c>
      <c r="G186" s="58">
        <v>6652</v>
      </c>
      <c r="J186" s="57" t="s">
        <v>60</v>
      </c>
      <c r="K186" s="57" t="s">
        <v>17</v>
      </c>
      <c r="L186" s="57" t="s">
        <v>61</v>
      </c>
      <c r="M186" s="58">
        <v>4439</v>
      </c>
      <c r="N186" s="57" t="s">
        <v>62</v>
      </c>
      <c r="O186" s="58">
        <v>2</v>
      </c>
      <c r="P186" s="58">
        <v>8868</v>
      </c>
      <c r="S186" s="57" t="s">
        <v>60</v>
      </c>
      <c r="T186" s="57" t="s">
        <v>18</v>
      </c>
      <c r="U186" s="57" t="s">
        <v>61</v>
      </c>
      <c r="V186" s="58">
        <v>3399</v>
      </c>
      <c r="W186" s="57" t="s">
        <v>49</v>
      </c>
      <c r="X186" s="58">
        <v>11</v>
      </c>
      <c r="Y186" s="58">
        <v>37305</v>
      </c>
      <c r="AB186" s="57" t="s">
        <v>60</v>
      </c>
      <c r="AC186" s="57" t="s">
        <v>18</v>
      </c>
      <c r="AD186" s="57" t="s">
        <v>61</v>
      </c>
      <c r="AE186" s="58">
        <v>3299</v>
      </c>
      <c r="AF186" s="57" t="s">
        <v>62</v>
      </c>
      <c r="AG186" s="58">
        <v>7</v>
      </c>
      <c r="AH186" s="58">
        <v>23026</v>
      </c>
    </row>
    <row r="187" spans="1:34" x14ac:dyDescent="0.2">
      <c r="A187" s="57" t="s">
        <v>60</v>
      </c>
      <c r="B187" s="57" t="s">
        <v>17</v>
      </c>
      <c r="C187" s="57" t="s">
        <v>61</v>
      </c>
      <c r="D187" s="58">
        <v>3359</v>
      </c>
      <c r="E187" s="57" t="s">
        <v>49</v>
      </c>
      <c r="F187" s="58">
        <v>1</v>
      </c>
      <c r="G187" s="58">
        <v>3347</v>
      </c>
      <c r="J187" s="57" t="s">
        <v>60</v>
      </c>
      <c r="K187" s="57" t="s">
        <v>17</v>
      </c>
      <c r="L187" s="57" t="s">
        <v>61</v>
      </c>
      <c r="M187" s="58">
        <v>4459</v>
      </c>
      <c r="N187" s="57" t="s">
        <v>62</v>
      </c>
      <c r="O187" s="58">
        <v>1</v>
      </c>
      <c r="P187" s="58">
        <v>4448</v>
      </c>
      <c r="S187" s="57" t="s">
        <v>60</v>
      </c>
      <c r="T187" s="57" t="s">
        <v>18</v>
      </c>
      <c r="U187" s="57" t="s">
        <v>61</v>
      </c>
      <c r="V187" s="58">
        <v>3419</v>
      </c>
      <c r="W187" s="57" t="s">
        <v>49</v>
      </c>
      <c r="X187" s="58">
        <v>9</v>
      </c>
      <c r="Y187" s="58">
        <v>30716</v>
      </c>
      <c r="AB187" s="57" t="s">
        <v>60</v>
      </c>
      <c r="AC187" s="57" t="s">
        <v>18</v>
      </c>
      <c r="AD187" s="57" t="s">
        <v>61</v>
      </c>
      <c r="AE187" s="58">
        <v>3319</v>
      </c>
      <c r="AF187" s="57" t="s">
        <v>62</v>
      </c>
      <c r="AG187" s="58">
        <v>2</v>
      </c>
      <c r="AH187" s="58">
        <v>6605</v>
      </c>
    </row>
    <row r="188" spans="1:34" x14ac:dyDescent="0.2">
      <c r="A188" s="57" t="s">
        <v>60</v>
      </c>
      <c r="B188" s="57" t="s">
        <v>17</v>
      </c>
      <c r="C188" s="57" t="s">
        <v>61</v>
      </c>
      <c r="D188" s="58">
        <v>3399</v>
      </c>
      <c r="E188" s="57" t="s">
        <v>49</v>
      </c>
      <c r="F188" s="58">
        <v>1</v>
      </c>
      <c r="G188" s="58">
        <v>3390</v>
      </c>
      <c r="J188" s="57" t="s">
        <v>60</v>
      </c>
      <c r="K188" s="57" t="s">
        <v>17</v>
      </c>
      <c r="L188" s="57" t="s">
        <v>61</v>
      </c>
      <c r="M188" s="58">
        <v>4579</v>
      </c>
      <c r="N188" s="57" t="s">
        <v>62</v>
      </c>
      <c r="O188" s="58">
        <v>1</v>
      </c>
      <c r="P188" s="58">
        <v>4575</v>
      </c>
      <c r="S188" s="57" t="s">
        <v>60</v>
      </c>
      <c r="T188" s="57" t="s">
        <v>18</v>
      </c>
      <c r="U188" s="57" t="s">
        <v>61</v>
      </c>
      <c r="V188" s="58">
        <v>3439</v>
      </c>
      <c r="W188" s="57" t="s">
        <v>49</v>
      </c>
      <c r="X188" s="58">
        <v>8</v>
      </c>
      <c r="Y188" s="58">
        <v>27447</v>
      </c>
      <c r="AB188" s="57" t="s">
        <v>60</v>
      </c>
      <c r="AC188" s="57" t="s">
        <v>18</v>
      </c>
      <c r="AD188" s="57" t="s">
        <v>61</v>
      </c>
      <c r="AE188" s="58">
        <v>3339</v>
      </c>
      <c r="AF188" s="57" t="s">
        <v>62</v>
      </c>
      <c r="AG188" s="58">
        <v>7</v>
      </c>
      <c r="AH188" s="58">
        <v>23318</v>
      </c>
    </row>
    <row r="189" spans="1:34" x14ac:dyDescent="0.2">
      <c r="A189" s="57" t="s">
        <v>60</v>
      </c>
      <c r="B189" s="57" t="s">
        <v>17</v>
      </c>
      <c r="C189" s="57" t="s">
        <v>61</v>
      </c>
      <c r="D189" s="58">
        <v>3419</v>
      </c>
      <c r="E189" s="57" t="s">
        <v>49</v>
      </c>
      <c r="F189" s="58">
        <v>3</v>
      </c>
      <c r="G189" s="58">
        <v>10234</v>
      </c>
      <c r="J189" s="57" t="s">
        <v>60</v>
      </c>
      <c r="K189" s="57" t="s">
        <v>17</v>
      </c>
      <c r="L189" s="57" t="s">
        <v>61</v>
      </c>
      <c r="M189" s="58">
        <v>4599</v>
      </c>
      <c r="N189" s="57" t="s">
        <v>62</v>
      </c>
      <c r="O189" s="58">
        <v>1</v>
      </c>
      <c r="P189" s="58">
        <v>4595</v>
      </c>
      <c r="S189" s="57" t="s">
        <v>60</v>
      </c>
      <c r="T189" s="57" t="s">
        <v>18</v>
      </c>
      <c r="U189" s="57" t="s">
        <v>61</v>
      </c>
      <c r="V189" s="58">
        <v>3459</v>
      </c>
      <c r="W189" s="57" t="s">
        <v>49</v>
      </c>
      <c r="X189" s="58">
        <v>9</v>
      </c>
      <c r="Y189" s="58">
        <v>31038</v>
      </c>
      <c r="AB189" s="57" t="s">
        <v>60</v>
      </c>
      <c r="AC189" s="57" t="s">
        <v>18</v>
      </c>
      <c r="AD189" s="57" t="s">
        <v>61</v>
      </c>
      <c r="AE189" s="58">
        <v>3359</v>
      </c>
      <c r="AF189" s="57" t="s">
        <v>62</v>
      </c>
      <c r="AG189" s="58">
        <v>6</v>
      </c>
      <c r="AH189" s="58">
        <v>20130</v>
      </c>
    </row>
    <row r="190" spans="1:34" x14ac:dyDescent="0.2">
      <c r="A190" s="57" t="s">
        <v>60</v>
      </c>
      <c r="B190" s="57" t="s">
        <v>17</v>
      </c>
      <c r="C190" s="57" t="s">
        <v>61</v>
      </c>
      <c r="D190" s="58">
        <v>3439</v>
      </c>
      <c r="E190" s="57" t="s">
        <v>49</v>
      </c>
      <c r="F190" s="58">
        <v>1</v>
      </c>
      <c r="G190" s="58">
        <v>3439</v>
      </c>
      <c r="J190" s="57" t="s">
        <v>60</v>
      </c>
      <c r="K190" s="57" t="s">
        <v>17</v>
      </c>
      <c r="L190" s="57" t="s">
        <v>61</v>
      </c>
      <c r="M190" s="58">
        <v>4799</v>
      </c>
      <c r="N190" s="57" t="s">
        <v>62</v>
      </c>
      <c r="O190" s="58">
        <v>1</v>
      </c>
      <c r="P190" s="58">
        <v>4781</v>
      </c>
      <c r="S190" s="57" t="s">
        <v>60</v>
      </c>
      <c r="T190" s="57" t="s">
        <v>18</v>
      </c>
      <c r="U190" s="57" t="s">
        <v>61</v>
      </c>
      <c r="V190" s="58">
        <v>3479</v>
      </c>
      <c r="W190" s="57" t="s">
        <v>49</v>
      </c>
      <c r="X190" s="58">
        <v>7</v>
      </c>
      <c r="Y190" s="58">
        <v>24308</v>
      </c>
      <c r="AB190" s="57" t="s">
        <v>60</v>
      </c>
      <c r="AC190" s="57" t="s">
        <v>18</v>
      </c>
      <c r="AD190" s="57" t="s">
        <v>61</v>
      </c>
      <c r="AE190" s="58">
        <v>3379</v>
      </c>
      <c r="AF190" s="57" t="s">
        <v>62</v>
      </c>
      <c r="AG190" s="58">
        <v>2</v>
      </c>
      <c r="AH190" s="58">
        <v>6752</v>
      </c>
    </row>
    <row r="191" spans="1:34" x14ac:dyDescent="0.2">
      <c r="A191" s="57" t="s">
        <v>60</v>
      </c>
      <c r="B191" s="57" t="s">
        <v>17</v>
      </c>
      <c r="C191" s="57" t="s">
        <v>61</v>
      </c>
      <c r="D191" s="58">
        <v>3459</v>
      </c>
      <c r="E191" s="57" t="s">
        <v>49</v>
      </c>
      <c r="F191" s="58">
        <v>3</v>
      </c>
      <c r="G191" s="58">
        <v>10337</v>
      </c>
      <c r="J191" s="57" t="s">
        <v>60</v>
      </c>
      <c r="K191" s="57" t="s">
        <v>17</v>
      </c>
      <c r="L191" s="57" t="s">
        <v>61</v>
      </c>
      <c r="M191" s="58">
        <v>4939</v>
      </c>
      <c r="N191" s="57" t="s">
        <v>62</v>
      </c>
      <c r="O191" s="58">
        <v>1</v>
      </c>
      <c r="P191" s="58">
        <v>4938</v>
      </c>
      <c r="S191" s="57" t="s">
        <v>60</v>
      </c>
      <c r="T191" s="57" t="s">
        <v>18</v>
      </c>
      <c r="U191" s="57" t="s">
        <v>61</v>
      </c>
      <c r="V191" s="58">
        <v>3499</v>
      </c>
      <c r="W191" s="57" t="s">
        <v>49</v>
      </c>
      <c r="X191" s="58">
        <v>14</v>
      </c>
      <c r="Y191" s="58">
        <v>48810</v>
      </c>
      <c r="AB191" s="57" t="s">
        <v>60</v>
      </c>
      <c r="AC191" s="57" t="s">
        <v>18</v>
      </c>
      <c r="AD191" s="57" t="s">
        <v>61</v>
      </c>
      <c r="AE191" s="58">
        <v>3399</v>
      </c>
      <c r="AF191" s="57" t="s">
        <v>62</v>
      </c>
      <c r="AG191" s="58">
        <v>1</v>
      </c>
      <c r="AH191" s="58">
        <v>3385</v>
      </c>
    </row>
    <row r="192" spans="1:34" x14ac:dyDescent="0.2">
      <c r="A192" s="57" t="s">
        <v>60</v>
      </c>
      <c r="B192" s="57" t="s">
        <v>17</v>
      </c>
      <c r="C192" s="57" t="s">
        <v>61</v>
      </c>
      <c r="D192" s="58">
        <v>3479</v>
      </c>
      <c r="E192" s="57" t="s">
        <v>49</v>
      </c>
      <c r="F192" s="58">
        <v>1</v>
      </c>
      <c r="G192" s="58">
        <v>3465</v>
      </c>
      <c r="J192" s="57" t="s">
        <v>60</v>
      </c>
      <c r="K192" s="57" t="s">
        <v>17</v>
      </c>
      <c r="L192" s="57" t="s">
        <v>61</v>
      </c>
      <c r="M192" s="58">
        <v>5199</v>
      </c>
      <c r="N192" s="57" t="s">
        <v>62</v>
      </c>
      <c r="O192" s="58">
        <v>1</v>
      </c>
      <c r="P192" s="58">
        <v>5199</v>
      </c>
      <c r="S192" s="57" t="s">
        <v>60</v>
      </c>
      <c r="T192" s="57" t="s">
        <v>18</v>
      </c>
      <c r="U192" s="57" t="s">
        <v>61</v>
      </c>
      <c r="V192" s="58">
        <v>3519</v>
      </c>
      <c r="W192" s="57" t="s">
        <v>49</v>
      </c>
      <c r="X192" s="58">
        <v>6</v>
      </c>
      <c r="Y192" s="58">
        <v>21040</v>
      </c>
      <c r="AB192" s="57" t="s">
        <v>60</v>
      </c>
      <c r="AC192" s="57" t="s">
        <v>18</v>
      </c>
      <c r="AD192" s="57" t="s">
        <v>61</v>
      </c>
      <c r="AE192" s="58">
        <v>3419</v>
      </c>
      <c r="AF192" s="57" t="s">
        <v>62</v>
      </c>
      <c r="AG192" s="58">
        <v>3</v>
      </c>
      <c r="AH192" s="58">
        <v>10232</v>
      </c>
    </row>
    <row r="193" spans="1:34" x14ac:dyDescent="0.2">
      <c r="A193" s="57" t="s">
        <v>60</v>
      </c>
      <c r="B193" s="57" t="s">
        <v>17</v>
      </c>
      <c r="C193" s="57" t="s">
        <v>61</v>
      </c>
      <c r="D193" s="58">
        <v>3499</v>
      </c>
      <c r="E193" s="57" t="s">
        <v>49</v>
      </c>
      <c r="F193" s="58">
        <v>2</v>
      </c>
      <c r="G193" s="58">
        <v>6984</v>
      </c>
      <c r="J193" s="57" t="s">
        <v>60</v>
      </c>
      <c r="K193" s="57" t="s">
        <v>17</v>
      </c>
      <c r="L193" s="57" t="s">
        <v>61</v>
      </c>
      <c r="M193" s="58">
        <v>5299</v>
      </c>
      <c r="N193" s="57" t="s">
        <v>62</v>
      </c>
      <c r="O193" s="58">
        <v>1</v>
      </c>
      <c r="P193" s="58">
        <v>5288</v>
      </c>
      <c r="S193" s="57" t="s">
        <v>60</v>
      </c>
      <c r="T193" s="57" t="s">
        <v>18</v>
      </c>
      <c r="U193" s="57" t="s">
        <v>61</v>
      </c>
      <c r="V193" s="58">
        <v>3539</v>
      </c>
      <c r="W193" s="57" t="s">
        <v>49</v>
      </c>
      <c r="X193" s="58">
        <v>3</v>
      </c>
      <c r="Y193" s="58">
        <v>10574</v>
      </c>
      <c r="AB193" s="57" t="s">
        <v>60</v>
      </c>
      <c r="AC193" s="57" t="s">
        <v>18</v>
      </c>
      <c r="AD193" s="57" t="s">
        <v>61</v>
      </c>
      <c r="AE193" s="58">
        <v>3439</v>
      </c>
      <c r="AF193" s="57" t="s">
        <v>62</v>
      </c>
      <c r="AG193" s="58">
        <v>1</v>
      </c>
      <c r="AH193" s="58">
        <v>3421</v>
      </c>
    </row>
    <row r="194" spans="1:34" x14ac:dyDescent="0.2">
      <c r="A194" s="57" t="s">
        <v>60</v>
      </c>
      <c r="B194" s="57" t="s">
        <v>17</v>
      </c>
      <c r="C194" s="57" t="s">
        <v>61</v>
      </c>
      <c r="D194" s="58">
        <v>3519</v>
      </c>
      <c r="E194" s="57" t="s">
        <v>49</v>
      </c>
      <c r="F194" s="58">
        <v>2</v>
      </c>
      <c r="G194" s="58">
        <v>7023</v>
      </c>
      <c r="J194" s="57" t="s">
        <v>60</v>
      </c>
      <c r="K194" s="57" t="s">
        <v>17</v>
      </c>
      <c r="L194" s="57" t="s">
        <v>61</v>
      </c>
      <c r="M194" s="58">
        <v>5579</v>
      </c>
      <c r="N194" s="57" t="s">
        <v>62</v>
      </c>
      <c r="O194" s="58">
        <v>1</v>
      </c>
      <c r="P194" s="58">
        <v>5561</v>
      </c>
      <c r="S194" s="57" t="s">
        <v>60</v>
      </c>
      <c r="T194" s="57" t="s">
        <v>18</v>
      </c>
      <c r="U194" s="57" t="s">
        <v>61</v>
      </c>
      <c r="V194" s="58">
        <v>3559</v>
      </c>
      <c r="W194" s="57" t="s">
        <v>49</v>
      </c>
      <c r="X194" s="58">
        <v>10</v>
      </c>
      <c r="Y194" s="58">
        <v>35485</v>
      </c>
      <c r="AB194" s="57" t="s">
        <v>60</v>
      </c>
      <c r="AC194" s="57" t="s">
        <v>18</v>
      </c>
      <c r="AD194" s="57" t="s">
        <v>61</v>
      </c>
      <c r="AE194" s="58">
        <v>3459</v>
      </c>
      <c r="AF194" s="57" t="s">
        <v>62</v>
      </c>
      <c r="AG194" s="58">
        <v>6</v>
      </c>
      <c r="AH194" s="58">
        <v>20678</v>
      </c>
    </row>
    <row r="195" spans="1:34" x14ac:dyDescent="0.2">
      <c r="A195" s="57" t="s">
        <v>60</v>
      </c>
      <c r="B195" s="57" t="s">
        <v>17</v>
      </c>
      <c r="C195" s="57" t="s">
        <v>61</v>
      </c>
      <c r="D195" s="58">
        <v>3539</v>
      </c>
      <c r="E195" s="57" t="s">
        <v>49</v>
      </c>
      <c r="F195" s="58">
        <v>1</v>
      </c>
      <c r="G195" s="58">
        <v>3539</v>
      </c>
      <c r="J195" s="57" t="s">
        <v>60</v>
      </c>
      <c r="K195" s="57" t="s">
        <v>17</v>
      </c>
      <c r="L195" s="57" t="s">
        <v>61</v>
      </c>
      <c r="M195" s="58">
        <v>5819</v>
      </c>
      <c r="N195" s="57" t="s">
        <v>62</v>
      </c>
      <c r="O195" s="58">
        <v>1</v>
      </c>
      <c r="P195" s="58">
        <v>5816</v>
      </c>
      <c r="S195" s="57" t="s">
        <v>60</v>
      </c>
      <c r="T195" s="57" t="s">
        <v>18</v>
      </c>
      <c r="U195" s="57" t="s">
        <v>61</v>
      </c>
      <c r="V195" s="58">
        <v>3579</v>
      </c>
      <c r="W195" s="57" t="s">
        <v>49</v>
      </c>
      <c r="X195" s="58">
        <v>12</v>
      </c>
      <c r="Y195" s="58">
        <v>42845</v>
      </c>
      <c r="AB195" s="57" t="s">
        <v>60</v>
      </c>
      <c r="AC195" s="57" t="s">
        <v>18</v>
      </c>
      <c r="AD195" s="57" t="s">
        <v>61</v>
      </c>
      <c r="AE195" s="58">
        <v>3479</v>
      </c>
      <c r="AF195" s="57" t="s">
        <v>62</v>
      </c>
      <c r="AG195" s="58">
        <v>5</v>
      </c>
      <c r="AH195" s="58">
        <v>17347</v>
      </c>
    </row>
    <row r="196" spans="1:34" x14ac:dyDescent="0.2">
      <c r="A196" s="57" t="s">
        <v>60</v>
      </c>
      <c r="B196" s="57" t="s">
        <v>17</v>
      </c>
      <c r="C196" s="57" t="s">
        <v>61</v>
      </c>
      <c r="D196" s="58">
        <v>3559</v>
      </c>
      <c r="E196" s="57" t="s">
        <v>49</v>
      </c>
      <c r="F196" s="58">
        <v>1</v>
      </c>
      <c r="G196" s="58">
        <v>3549</v>
      </c>
      <c r="J196" s="57" t="s">
        <v>60</v>
      </c>
      <c r="K196" s="57" t="s">
        <v>17</v>
      </c>
      <c r="L196" s="57" t="s">
        <v>61</v>
      </c>
      <c r="M196" s="58">
        <v>5879</v>
      </c>
      <c r="N196" s="57" t="s">
        <v>62</v>
      </c>
      <c r="O196" s="58">
        <v>1</v>
      </c>
      <c r="P196" s="58">
        <v>5865</v>
      </c>
      <c r="S196" s="57" t="s">
        <v>60</v>
      </c>
      <c r="T196" s="57" t="s">
        <v>18</v>
      </c>
      <c r="U196" s="57" t="s">
        <v>61</v>
      </c>
      <c r="V196" s="58">
        <v>3599</v>
      </c>
      <c r="W196" s="57" t="s">
        <v>49</v>
      </c>
      <c r="X196" s="58">
        <v>7</v>
      </c>
      <c r="Y196" s="58">
        <v>25113</v>
      </c>
      <c r="AB196" s="57" t="s">
        <v>60</v>
      </c>
      <c r="AC196" s="57" t="s">
        <v>18</v>
      </c>
      <c r="AD196" s="57" t="s">
        <v>61</v>
      </c>
      <c r="AE196" s="58">
        <v>3499</v>
      </c>
      <c r="AF196" s="57" t="s">
        <v>62</v>
      </c>
      <c r="AG196" s="58">
        <v>6</v>
      </c>
      <c r="AH196" s="58">
        <v>20931</v>
      </c>
    </row>
    <row r="197" spans="1:34" x14ac:dyDescent="0.2">
      <c r="A197" s="57" t="s">
        <v>60</v>
      </c>
      <c r="B197" s="57" t="s">
        <v>17</v>
      </c>
      <c r="C197" s="57" t="s">
        <v>61</v>
      </c>
      <c r="D197" s="58">
        <v>3579</v>
      </c>
      <c r="E197" s="57" t="s">
        <v>49</v>
      </c>
      <c r="F197" s="58">
        <v>1</v>
      </c>
      <c r="G197" s="58">
        <v>3565</v>
      </c>
      <c r="J197" s="57" t="s">
        <v>60</v>
      </c>
      <c r="K197" s="57" t="s">
        <v>17</v>
      </c>
      <c r="L197" s="57" t="s">
        <v>61</v>
      </c>
      <c r="M197" s="58">
        <v>5999</v>
      </c>
      <c r="N197" s="57" t="s">
        <v>62</v>
      </c>
      <c r="O197" s="58">
        <v>1</v>
      </c>
      <c r="P197" s="58">
        <v>5992</v>
      </c>
      <c r="S197" s="57" t="s">
        <v>60</v>
      </c>
      <c r="T197" s="57" t="s">
        <v>18</v>
      </c>
      <c r="U197" s="57" t="s">
        <v>61</v>
      </c>
      <c r="V197" s="58">
        <v>3619</v>
      </c>
      <c r="W197" s="57" t="s">
        <v>49</v>
      </c>
      <c r="X197" s="58">
        <v>7</v>
      </c>
      <c r="Y197" s="58">
        <v>25258</v>
      </c>
      <c r="AB197" s="57" t="s">
        <v>60</v>
      </c>
      <c r="AC197" s="57" t="s">
        <v>18</v>
      </c>
      <c r="AD197" s="57" t="s">
        <v>61</v>
      </c>
      <c r="AE197" s="58">
        <v>3519</v>
      </c>
      <c r="AF197" s="57" t="s">
        <v>62</v>
      </c>
      <c r="AG197" s="58">
        <v>2</v>
      </c>
      <c r="AH197" s="58">
        <v>7024</v>
      </c>
    </row>
    <row r="198" spans="1:34" x14ac:dyDescent="0.2">
      <c r="A198" s="57" t="s">
        <v>60</v>
      </c>
      <c r="B198" s="57" t="s">
        <v>17</v>
      </c>
      <c r="C198" s="57" t="s">
        <v>61</v>
      </c>
      <c r="D198" s="58">
        <v>3599</v>
      </c>
      <c r="E198" s="57" t="s">
        <v>49</v>
      </c>
      <c r="F198" s="58">
        <v>1</v>
      </c>
      <c r="G198" s="58">
        <v>3596</v>
      </c>
      <c r="J198" s="57" t="s">
        <v>60</v>
      </c>
      <c r="K198" s="57" t="s">
        <v>17</v>
      </c>
      <c r="L198" s="57" t="s">
        <v>61</v>
      </c>
      <c r="M198" s="58">
        <v>6219</v>
      </c>
      <c r="N198" s="57" t="s">
        <v>62</v>
      </c>
      <c r="O198" s="58">
        <v>1</v>
      </c>
      <c r="P198" s="58">
        <v>6208</v>
      </c>
      <c r="S198" s="57" t="s">
        <v>60</v>
      </c>
      <c r="T198" s="57" t="s">
        <v>18</v>
      </c>
      <c r="U198" s="57" t="s">
        <v>61</v>
      </c>
      <c r="V198" s="58">
        <v>3639</v>
      </c>
      <c r="W198" s="57" t="s">
        <v>49</v>
      </c>
      <c r="X198" s="58">
        <v>10</v>
      </c>
      <c r="Y198" s="58">
        <v>36260</v>
      </c>
      <c r="AB198" s="57" t="s">
        <v>60</v>
      </c>
      <c r="AC198" s="57" t="s">
        <v>18</v>
      </c>
      <c r="AD198" s="57" t="s">
        <v>61</v>
      </c>
      <c r="AE198" s="58">
        <v>3539</v>
      </c>
      <c r="AF198" s="57" t="s">
        <v>62</v>
      </c>
      <c r="AG198" s="58">
        <v>4</v>
      </c>
      <c r="AH198" s="58">
        <v>14133</v>
      </c>
    </row>
    <row r="199" spans="1:34" x14ac:dyDescent="0.2">
      <c r="A199" s="57" t="s">
        <v>60</v>
      </c>
      <c r="B199" s="57" t="s">
        <v>17</v>
      </c>
      <c r="C199" s="57" t="s">
        <v>61</v>
      </c>
      <c r="D199" s="58">
        <v>3619</v>
      </c>
      <c r="E199" s="57" t="s">
        <v>49</v>
      </c>
      <c r="F199" s="58">
        <v>1</v>
      </c>
      <c r="G199" s="58">
        <v>3615</v>
      </c>
      <c r="J199" s="57" t="s">
        <v>60</v>
      </c>
      <c r="K199" s="57" t="s">
        <v>17</v>
      </c>
      <c r="L199" s="57" t="s">
        <v>61</v>
      </c>
      <c r="M199" s="58">
        <v>6319</v>
      </c>
      <c r="N199" s="57" t="s">
        <v>62</v>
      </c>
      <c r="O199" s="58">
        <v>1</v>
      </c>
      <c r="P199" s="58">
        <v>6318</v>
      </c>
      <c r="S199" s="57" t="s">
        <v>60</v>
      </c>
      <c r="T199" s="57" t="s">
        <v>18</v>
      </c>
      <c r="U199" s="57" t="s">
        <v>61</v>
      </c>
      <c r="V199" s="58">
        <v>3659</v>
      </c>
      <c r="W199" s="57" t="s">
        <v>49</v>
      </c>
      <c r="X199" s="58">
        <v>5</v>
      </c>
      <c r="Y199" s="58">
        <v>18244</v>
      </c>
      <c r="AB199" s="57" t="s">
        <v>60</v>
      </c>
      <c r="AC199" s="57" t="s">
        <v>18</v>
      </c>
      <c r="AD199" s="57" t="s">
        <v>61</v>
      </c>
      <c r="AE199" s="58">
        <v>3559</v>
      </c>
      <c r="AF199" s="57" t="s">
        <v>62</v>
      </c>
      <c r="AG199" s="58">
        <v>2</v>
      </c>
      <c r="AH199" s="58">
        <v>7094</v>
      </c>
    </row>
    <row r="200" spans="1:34" x14ac:dyDescent="0.2">
      <c r="A200" s="57" t="s">
        <v>60</v>
      </c>
      <c r="B200" s="57" t="s">
        <v>17</v>
      </c>
      <c r="C200" s="57" t="s">
        <v>61</v>
      </c>
      <c r="D200" s="58">
        <v>3659</v>
      </c>
      <c r="E200" s="57" t="s">
        <v>49</v>
      </c>
      <c r="F200" s="58">
        <v>1</v>
      </c>
      <c r="G200" s="58">
        <v>3659</v>
      </c>
      <c r="J200" s="57" t="s">
        <v>60</v>
      </c>
      <c r="K200" s="57" t="s">
        <v>17</v>
      </c>
      <c r="L200" s="57" t="s">
        <v>61</v>
      </c>
      <c r="M200" s="58">
        <v>6359</v>
      </c>
      <c r="N200" s="57" t="s">
        <v>62</v>
      </c>
      <c r="O200" s="58">
        <v>1</v>
      </c>
      <c r="P200" s="58">
        <v>6348</v>
      </c>
      <c r="S200" s="57" t="s">
        <v>60</v>
      </c>
      <c r="T200" s="57" t="s">
        <v>18</v>
      </c>
      <c r="U200" s="57" t="s">
        <v>61</v>
      </c>
      <c r="V200" s="58">
        <v>3679</v>
      </c>
      <c r="W200" s="57" t="s">
        <v>49</v>
      </c>
      <c r="X200" s="58">
        <v>8</v>
      </c>
      <c r="Y200" s="58">
        <v>29337</v>
      </c>
      <c r="AB200" s="57" t="s">
        <v>60</v>
      </c>
      <c r="AC200" s="57" t="s">
        <v>18</v>
      </c>
      <c r="AD200" s="57" t="s">
        <v>61</v>
      </c>
      <c r="AE200" s="58">
        <v>3579</v>
      </c>
      <c r="AF200" s="57" t="s">
        <v>62</v>
      </c>
      <c r="AG200" s="58">
        <v>1</v>
      </c>
      <c r="AH200" s="58">
        <v>3566</v>
      </c>
    </row>
    <row r="201" spans="1:34" x14ac:dyDescent="0.2">
      <c r="A201" s="57" t="s">
        <v>60</v>
      </c>
      <c r="B201" s="57" t="s">
        <v>17</v>
      </c>
      <c r="C201" s="57" t="s">
        <v>61</v>
      </c>
      <c r="D201" s="58">
        <v>3679</v>
      </c>
      <c r="E201" s="57" t="s">
        <v>49</v>
      </c>
      <c r="F201" s="58">
        <v>2</v>
      </c>
      <c r="G201" s="58">
        <v>7337</v>
      </c>
      <c r="J201" s="57" t="s">
        <v>60</v>
      </c>
      <c r="K201" s="57" t="s">
        <v>17</v>
      </c>
      <c r="L201" s="57" t="s">
        <v>61</v>
      </c>
      <c r="M201" s="58">
        <v>6919</v>
      </c>
      <c r="N201" s="57" t="s">
        <v>62</v>
      </c>
      <c r="O201" s="58">
        <v>1</v>
      </c>
      <c r="P201" s="58">
        <v>6904</v>
      </c>
      <c r="S201" s="57" t="s">
        <v>60</v>
      </c>
      <c r="T201" s="57" t="s">
        <v>18</v>
      </c>
      <c r="U201" s="57" t="s">
        <v>61</v>
      </c>
      <c r="V201" s="58">
        <v>3699</v>
      </c>
      <c r="W201" s="57" t="s">
        <v>49</v>
      </c>
      <c r="X201" s="58">
        <v>9</v>
      </c>
      <c r="Y201" s="58">
        <v>33214</v>
      </c>
      <c r="AB201" s="57" t="s">
        <v>60</v>
      </c>
      <c r="AC201" s="57" t="s">
        <v>18</v>
      </c>
      <c r="AD201" s="57" t="s">
        <v>61</v>
      </c>
      <c r="AE201" s="58">
        <v>3619</v>
      </c>
      <c r="AF201" s="57" t="s">
        <v>62</v>
      </c>
      <c r="AG201" s="58">
        <v>2</v>
      </c>
      <c r="AH201" s="58">
        <v>7218</v>
      </c>
    </row>
    <row r="202" spans="1:34" x14ac:dyDescent="0.2">
      <c r="A202" s="57" t="s">
        <v>60</v>
      </c>
      <c r="B202" s="57" t="s">
        <v>17</v>
      </c>
      <c r="C202" s="57" t="s">
        <v>61</v>
      </c>
      <c r="D202" s="58">
        <v>3699</v>
      </c>
      <c r="E202" s="57" t="s">
        <v>49</v>
      </c>
      <c r="F202" s="58">
        <v>1</v>
      </c>
      <c r="G202" s="58">
        <v>3681</v>
      </c>
      <c r="J202" s="57" t="s">
        <v>60</v>
      </c>
      <c r="K202" s="57" t="s">
        <v>17</v>
      </c>
      <c r="L202" s="57" t="s">
        <v>61</v>
      </c>
      <c r="M202" s="58">
        <v>7319</v>
      </c>
      <c r="N202" s="57" t="s">
        <v>62</v>
      </c>
      <c r="O202" s="58">
        <v>2</v>
      </c>
      <c r="P202" s="58">
        <v>14619</v>
      </c>
      <c r="S202" s="57" t="s">
        <v>60</v>
      </c>
      <c r="T202" s="57" t="s">
        <v>18</v>
      </c>
      <c r="U202" s="57" t="s">
        <v>61</v>
      </c>
      <c r="V202" s="58">
        <v>3719</v>
      </c>
      <c r="W202" s="57" t="s">
        <v>49</v>
      </c>
      <c r="X202" s="58">
        <v>7</v>
      </c>
      <c r="Y202" s="58">
        <v>25948</v>
      </c>
      <c r="AB202" s="57" t="s">
        <v>60</v>
      </c>
      <c r="AC202" s="57" t="s">
        <v>18</v>
      </c>
      <c r="AD202" s="57" t="s">
        <v>61</v>
      </c>
      <c r="AE202" s="58">
        <v>3639</v>
      </c>
      <c r="AF202" s="57" t="s">
        <v>62</v>
      </c>
      <c r="AG202" s="58">
        <v>2</v>
      </c>
      <c r="AH202" s="58">
        <v>7265</v>
      </c>
    </row>
    <row r="203" spans="1:34" x14ac:dyDescent="0.2">
      <c r="A203" s="57" t="s">
        <v>60</v>
      </c>
      <c r="B203" s="57" t="s">
        <v>17</v>
      </c>
      <c r="C203" s="57" t="s">
        <v>61</v>
      </c>
      <c r="D203" s="58">
        <v>3719</v>
      </c>
      <c r="E203" s="57" t="s">
        <v>49</v>
      </c>
      <c r="F203" s="58">
        <v>1</v>
      </c>
      <c r="G203" s="58">
        <v>3713</v>
      </c>
      <c r="J203" s="57" t="s">
        <v>60</v>
      </c>
      <c r="K203" s="57" t="s">
        <v>17</v>
      </c>
      <c r="L203" s="57" t="s">
        <v>61</v>
      </c>
      <c r="M203" s="58">
        <v>7359</v>
      </c>
      <c r="N203" s="57" t="s">
        <v>62</v>
      </c>
      <c r="O203" s="58">
        <v>1</v>
      </c>
      <c r="P203" s="58">
        <v>7357</v>
      </c>
      <c r="S203" s="57" t="s">
        <v>60</v>
      </c>
      <c r="T203" s="57" t="s">
        <v>18</v>
      </c>
      <c r="U203" s="57" t="s">
        <v>61</v>
      </c>
      <c r="V203" s="58">
        <v>3739</v>
      </c>
      <c r="W203" s="57" t="s">
        <v>49</v>
      </c>
      <c r="X203" s="58">
        <v>9</v>
      </c>
      <c r="Y203" s="58">
        <v>33559</v>
      </c>
      <c r="AB203" s="57" t="s">
        <v>60</v>
      </c>
      <c r="AC203" s="57" t="s">
        <v>18</v>
      </c>
      <c r="AD203" s="57" t="s">
        <v>61</v>
      </c>
      <c r="AE203" s="58">
        <v>3659</v>
      </c>
      <c r="AF203" s="57" t="s">
        <v>62</v>
      </c>
      <c r="AG203" s="58">
        <v>3</v>
      </c>
      <c r="AH203" s="58">
        <v>10954</v>
      </c>
    </row>
    <row r="204" spans="1:34" x14ac:dyDescent="0.2">
      <c r="A204" s="57" t="s">
        <v>60</v>
      </c>
      <c r="B204" s="57" t="s">
        <v>17</v>
      </c>
      <c r="C204" s="57" t="s">
        <v>61</v>
      </c>
      <c r="D204" s="58">
        <v>3739</v>
      </c>
      <c r="E204" s="57" t="s">
        <v>49</v>
      </c>
      <c r="F204" s="58">
        <v>1</v>
      </c>
      <c r="G204" s="58">
        <v>3727</v>
      </c>
      <c r="J204" s="57" t="s">
        <v>60</v>
      </c>
      <c r="K204" s="57" t="s">
        <v>17</v>
      </c>
      <c r="L204" s="57" t="s">
        <v>61</v>
      </c>
      <c r="M204" s="58">
        <v>7839</v>
      </c>
      <c r="N204" s="57" t="s">
        <v>62</v>
      </c>
      <c r="O204" s="58">
        <v>1</v>
      </c>
      <c r="P204" s="58">
        <v>7831</v>
      </c>
      <c r="S204" s="57" t="s">
        <v>60</v>
      </c>
      <c r="T204" s="57" t="s">
        <v>18</v>
      </c>
      <c r="U204" s="57" t="s">
        <v>61</v>
      </c>
      <c r="V204" s="58">
        <v>3759</v>
      </c>
      <c r="W204" s="57" t="s">
        <v>49</v>
      </c>
      <c r="X204" s="58">
        <v>11</v>
      </c>
      <c r="Y204" s="58">
        <v>41248</v>
      </c>
      <c r="AB204" s="57" t="s">
        <v>60</v>
      </c>
      <c r="AC204" s="57" t="s">
        <v>18</v>
      </c>
      <c r="AD204" s="57" t="s">
        <v>61</v>
      </c>
      <c r="AE204" s="58">
        <v>3679</v>
      </c>
      <c r="AF204" s="57" t="s">
        <v>62</v>
      </c>
      <c r="AG204" s="58">
        <v>3</v>
      </c>
      <c r="AH204" s="58">
        <v>11018</v>
      </c>
    </row>
    <row r="205" spans="1:34" x14ac:dyDescent="0.2">
      <c r="A205" s="57" t="s">
        <v>60</v>
      </c>
      <c r="B205" s="57" t="s">
        <v>17</v>
      </c>
      <c r="C205" s="57" t="s">
        <v>61</v>
      </c>
      <c r="D205" s="58">
        <v>3839</v>
      </c>
      <c r="E205" s="57" t="s">
        <v>49</v>
      </c>
      <c r="F205" s="58">
        <v>2</v>
      </c>
      <c r="G205" s="58">
        <v>7672</v>
      </c>
      <c r="J205" s="57" t="s">
        <v>60</v>
      </c>
      <c r="K205" s="57" t="s">
        <v>17</v>
      </c>
      <c r="L205" s="57" t="s">
        <v>61</v>
      </c>
      <c r="M205" s="58">
        <v>8839</v>
      </c>
      <c r="N205" s="57" t="s">
        <v>62</v>
      </c>
      <c r="O205" s="58">
        <v>1</v>
      </c>
      <c r="P205" s="58">
        <v>8830</v>
      </c>
      <c r="S205" s="57" t="s">
        <v>60</v>
      </c>
      <c r="T205" s="57" t="s">
        <v>18</v>
      </c>
      <c r="U205" s="57" t="s">
        <v>61</v>
      </c>
      <c r="V205" s="58">
        <v>3779</v>
      </c>
      <c r="W205" s="57" t="s">
        <v>49</v>
      </c>
      <c r="X205" s="58">
        <v>7</v>
      </c>
      <c r="Y205" s="58">
        <v>26383</v>
      </c>
      <c r="AB205" s="57" t="s">
        <v>60</v>
      </c>
      <c r="AC205" s="57" t="s">
        <v>18</v>
      </c>
      <c r="AD205" s="57" t="s">
        <v>61</v>
      </c>
      <c r="AE205" s="58">
        <v>3699</v>
      </c>
      <c r="AF205" s="57" t="s">
        <v>62</v>
      </c>
      <c r="AG205" s="58">
        <v>5</v>
      </c>
      <c r="AH205" s="58">
        <v>18421</v>
      </c>
    </row>
    <row r="206" spans="1:34" x14ac:dyDescent="0.2">
      <c r="A206" s="57" t="s">
        <v>60</v>
      </c>
      <c r="B206" s="57" t="s">
        <v>17</v>
      </c>
      <c r="C206" s="57" t="s">
        <v>61</v>
      </c>
      <c r="D206" s="58">
        <v>3879</v>
      </c>
      <c r="E206" s="57" t="s">
        <v>49</v>
      </c>
      <c r="F206" s="58">
        <v>2</v>
      </c>
      <c r="G206" s="58">
        <v>7749</v>
      </c>
      <c r="J206" s="72" t="s">
        <v>60</v>
      </c>
      <c r="K206" s="72" t="s">
        <v>17</v>
      </c>
      <c r="L206" s="72" t="s">
        <v>61</v>
      </c>
      <c r="M206" s="87">
        <v>11039</v>
      </c>
      <c r="N206" s="72" t="s">
        <v>62</v>
      </c>
      <c r="O206" s="87">
        <v>1</v>
      </c>
      <c r="P206" s="87">
        <v>11028</v>
      </c>
      <c r="S206" s="57" t="s">
        <v>60</v>
      </c>
      <c r="T206" s="57" t="s">
        <v>18</v>
      </c>
      <c r="U206" s="57" t="s">
        <v>61</v>
      </c>
      <c r="V206" s="58">
        <v>3799</v>
      </c>
      <c r="W206" s="57" t="s">
        <v>49</v>
      </c>
      <c r="X206" s="58">
        <v>4</v>
      </c>
      <c r="Y206" s="58">
        <v>15167</v>
      </c>
      <c r="AB206" s="57" t="s">
        <v>60</v>
      </c>
      <c r="AC206" s="57" t="s">
        <v>18</v>
      </c>
      <c r="AD206" s="57" t="s">
        <v>61</v>
      </c>
      <c r="AE206" s="58">
        <v>3719</v>
      </c>
      <c r="AF206" s="57" t="s">
        <v>62</v>
      </c>
      <c r="AG206" s="58">
        <v>6</v>
      </c>
      <c r="AH206" s="58">
        <v>22241</v>
      </c>
    </row>
    <row r="207" spans="1:34" x14ac:dyDescent="0.2">
      <c r="A207" s="57" t="s">
        <v>60</v>
      </c>
      <c r="B207" s="57" t="s">
        <v>17</v>
      </c>
      <c r="C207" s="57" t="s">
        <v>61</v>
      </c>
      <c r="D207" s="58">
        <v>3939</v>
      </c>
      <c r="E207" s="57" t="s">
        <v>49</v>
      </c>
      <c r="F207" s="58">
        <v>1</v>
      </c>
      <c r="G207" s="58">
        <v>3923</v>
      </c>
      <c r="S207" s="57" t="s">
        <v>60</v>
      </c>
      <c r="T207" s="57" t="s">
        <v>18</v>
      </c>
      <c r="U207" s="57" t="s">
        <v>61</v>
      </c>
      <c r="V207" s="58">
        <v>3819</v>
      </c>
      <c r="W207" s="57" t="s">
        <v>49</v>
      </c>
      <c r="X207" s="58">
        <v>3</v>
      </c>
      <c r="Y207" s="58">
        <v>11441</v>
      </c>
      <c r="AB207" s="57" t="s">
        <v>60</v>
      </c>
      <c r="AC207" s="57" t="s">
        <v>18</v>
      </c>
      <c r="AD207" s="57" t="s">
        <v>61</v>
      </c>
      <c r="AE207" s="58">
        <v>3739</v>
      </c>
      <c r="AF207" s="57" t="s">
        <v>62</v>
      </c>
      <c r="AG207" s="58">
        <v>6</v>
      </c>
      <c r="AH207" s="58">
        <v>22387</v>
      </c>
    </row>
    <row r="208" spans="1:34" x14ac:dyDescent="0.2">
      <c r="A208" s="57" t="s">
        <v>60</v>
      </c>
      <c r="B208" s="57" t="s">
        <v>17</v>
      </c>
      <c r="C208" s="57" t="s">
        <v>61</v>
      </c>
      <c r="D208" s="58">
        <v>3959</v>
      </c>
      <c r="E208" s="57" t="s">
        <v>49</v>
      </c>
      <c r="F208" s="58">
        <v>1</v>
      </c>
      <c r="G208" s="58">
        <v>3958</v>
      </c>
      <c r="S208" s="57" t="s">
        <v>60</v>
      </c>
      <c r="T208" s="57" t="s">
        <v>18</v>
      </c>
      <c r="U208" s="57" t="s">
        <v>61</v>
      </c>
      <c r="V208" s="58">
        <v>3839</v>
      </c>
      <c r="W208" s="57" t="s">
        <v>49</v>
      </c>
      <c r="X208" s="58">
        <v>13</v>
      </c>
      <c r="Y208" s="58">
        <v>49780</v>
      </c>
      <c r="AB208" s="57" t="s">
        <v>60</v>
      </c>
      <c r="AC208" s="57" t="s">
        <v>18</v>
      </c>
      <c r="AD208" s="57" t="s">
        <v>61</v>
      </c>
      <c r="AE208" s="58">
        <v>3759</v>
      </c>
      <c r="AF208" s="57" t="s">
        <v>62</v>
      </c>
      <c r="AG208" s="58">
        <v>3</v>
      </c>
      <c r="AH208" s="58">
        <v>11260</v>
      </c>
    </row>
    <row r="209" spans="1:34" x14ac:dyDescent="0.2">
      <c r="A209" s="57" t="s">
        <v>60</v>
      </c>
      <c r="B209" s="57" t="s">
        <v>17</v>
      </c>
      <c r="C209" s="57" t="s">
        <v>61</v>
      </c>
      <c r="D209" s="58">
        <v>3979</v>
      </c>
      <c r="E209" s="57" t="s">
        <v>49</v>
      </c>
      <c r="F209" s="58">
        <v>2</v>
      </c>
      <c r="G209" s="58">
        <v>7951</v>
      </c>
      <c r="S209" s="57" t="s">
        <v>60</v>
      </c>
      <c r="T209" s="57" t="s">
        <v>18</v>
      </c>
      <c r="U209" s="57" t="s">
        <v>61</v>
      </c>
      <c r="V209" s="58">
        <v>3859</v>
      </c>
      <c r="W209" s="57" t="s">
        <v>49</v>
      </c>
      <c r="X209" s="58">
        <v>7</v>
      </c>
      <c r="Y209" s="58">
        <v>26950</v>
      </c>
      <c r="AB209" s="57" t="s">
        <v>60</v>
      </c>
      <c r="AC209" s="57" t="s">
        <v>18</v>
      </c>
      <c r="AD209" s="57" t="s">
        <v>61</v>
      </c>
      <c r="AE209" s="58">
        <v>3779</v>
      </c>
      <c r="AF209" s="57" t="s">
        <v>62</v>
      </c>
      <c r="AG209" s="58">
        <v>2</v>
      </c>
      <c r="AH209" s="58">
        <v>7539</v>
      </c>
    </row>
    <row r="210" spans="1:34" x14ac:dyDescent="0.2">
      <c r="A210" s="57" t="s">
        <v>60</v>
      </c>
      <c r="B210" s="57" t="s">
        <v>17</v>
      </c>
      <c r="C210" s="57" t="s">
        <v>61</v>
      </c>
      <c r="D210" s="58">
        <v>3999</v>
      </c>
      <c r="E210" s="57" t="s">
        <v>49</v>
      </c>
      <c r="F210" s="58">
        <v>1</v>
      </c>
      <c r="G210" s="58">
        <v>3980</v>
      </c>
      <c r="S210" s="57" t="s">
        <v>60</v>
      </c>
      <c r="T210" s="57" t="s">
        <v>18</v>
      </c>
      <c r="U210" s="57" t="s">
        <v>61</v>
      </c>
      <c r="V210" s="58">
        <v>3879</v>
      </c>
      <c r="W210" s="57" t="s">
        <v>49</v>
      </c>
      <c r="X210" s="58">
        <v>10</v>
      </c>
      <c r="Y210" s="58">
        <v>38682</v>
      </c>
      <c r="AB210" s="57" t="s">
        <v>60</v>
      </c>
      <c r="AC210" s="57" t="s">
        <v>18</v>
      </c>
      <c r="AD210" s="57" t="s">
        <v>61</v>
      </c>
      <c r="AE210" s="58">
        <v>3799</v>
      </c>
      <c r="AF210" s="57" t="s">
        <v>62</v>
      </c>
      <c r="AG210" s="58">
        <v>3</v>
      </c>
      <c r="AH210" s="58">
        <v>11361</v>
      </c>
    </row>
    <row r="211" spans="1:34" x14ac:dyDescent="0.2">
      <c r="A211" s="57" t="s">
        <v>60</v>
      </c>
      <c r="B211" s="57" t="s">
        <v>17</v>
      </c>
      <c r="C211" s="57" t="s">
        <v>61</v>
      </c>
      <c r="D211" s="58">
        <v>4019</v>
      </c>
      <c r="E211" s="57" t="s">
        <v>49</v>
      </c>
      <c r="F211" s="58">
        <v>1</v>
      </c>
      <c r="G211" s="58">
        <v>4000</v>
      </c>
      <c r="S211" s="57" t="s">
        <v>60</v>
      </c>
      <c r="T211" s="57" t="s">
        <v>18</v>
      </c>
      <c r="U211" s="57" t="s">
        <v>61</v>
      </c>
      <c r="V211" s="58">
        <v>3899</v>
      </c>
      <c r="W211" s="57" t="s">
        <v>49</v>
      </c>
      <c r="X211" s="58">
        <v>9</v>
      </c>
      <c r="Y211" s="58">
        <v>35031</v>
      </c>
      <c r="AB211" s="57" t="s">
        <v>60</v>
      </c>
      <c r="AC211" s="57" t="s">
        <v>18</v>
      </c>
      <c r="AD211" s="57" t="s">
        <v>61</v>
      </c>
      <c r="AE211" s="58">
        <v>3819</v>
      </c>
      <c r="AF211" s="57" t="s">
        <v>62</v>
      </c>
      <c r="AG211" s="58">
        <v>3</v>
      </c>
      <c r="AH211" s="58">
        <v>11426</v>
      </c>
    </row>
    <row r="212" spans="1:34" x14ac:dyDescent="0.2">
      <c r="A212" s="57" t="s">
        <v>60</v>
      </c>
      <c r="B212" s="57" t="s">
        <v>17</v>
      </c>
      <c r="C212" s="57" t="s">
        <v>61</v>
      </c>
      <c r="D212" s="58">
        <v>4059</v>
      </c>
      <c r="E212" s="57" t="s">
        <v>49</v>
      </c>
      <c r="F212" s="58">
        <v>1</v>
      </c>
      <c r="G212" s="58">
        <v>4040</v>
      </c>
      <c r="S212" s="57" t="s">
        <v>60</v>
      </c>
      <c r="T212" s="57" t="s">
        <v>18</v>
      </c>
      <c r="U212" s="57" t="s">
        <v>61</v>
      </c>
      <c r="V212" s="58">
        <v>3919</v>
      </c>
      <c r="W212" s="57" t="s">
        <v>49</v>
      </c>
      <c r="X212" s="58">
        <v>7</v>
      </c>
      <c r="Y212" s="58">
        <v>27363</v>
      </c>
      <c r="AB212" s="57" t="s">
        <v>60</v>
      </c>
      <c r="AC212" s="57" t="s">
        <v>18</v>
      </c>
      <c r="AD212" s="57" t="s">
        <v>61</v>
      </c>
      <c r="AE212" s="58">
        <v>3859</v>
      </c>
      <c r="AF212" s="57" t="s">
        <v>62</v>
      </c>
      <c r="AG212" s="58">
        <v>2</v>
      </c>
      <c r="AH212" s="58">
        <v>7700</v>
      </c>
    </row>
    <row r="213" spans="1:34" x14ac:dyDescent="0.2">
      <c r="A213" s="57" t="s">
        <v>60</v>
      </c>
      <c r="B213" s="57" t="s">
        <v>17</v>
      </c>
      <c r="C213" s="57" t="s">
        <v>61</v>
      </c>
      <c r="D213" s="58">
        <v>4079</v>
      </c>
      <c r="E213" s="57" t="s">
        <v>49</v>
      </c>
      <c r="F213" s="58">
        <v>2</v>
      </c>
      <c r="G213" s="58">
        <v>8126</v>
      </c>
      <c r="S213" s="57" t="s">
        <v>60</v>
      </c>
      <c r="T213" s="57" t="s">
        <v>18</v>
      </c>
      <c r="U213" s="57" t="s">
        <v>61</v>
      </c>
      <c r="V213" s="58">
        <v>3939</v>
      </c>
      <c r="W213" s="57" t="s">
        <v>49</v>
      </c>
      <c r="X213" s="58">
        <v>6</v>
      </c>
      <c r="Y213" s="58">
        <v>23564</v>
      </c>
      <c r="AB213" s="57" t="s">
        <v>60</v>
      </c>
      <c r="AC213" s="57" t="s">
        <v>18</v>
      </c>
      <c r="AD213" s="57" t="s">
        <v>61</v>
      </c>
      <c r="AE213" s="58">
        <v>3879</v>
      </c>
      <c r="AF213" s="57" t="s">
        <v>62</v>
      </c>
      <c r="AG213" s="58">
        <v>4</v>
      </c>
      <c r="AH213" s="58">
        <v>15474</v>
      </c>
    </row>
    <row r="214" spans="1:34" x14ac:dyDescent="0.2">
      <c r="A214" s="57" t="s">
        <v>60</v>
      </c>
      <c r="B214" s="57" t="s">
        <v>17</v>
      </c>
      <c r="C214" s="57" t="s">
        <v>61</v>
      </c>
      <c r="D214" s="58">
        <v>4099</v>
      </c>
      <c r="E214" s="57" t="s">
        <v>49</v>
      </c>
      <c r="F214" s="58">
        <v>2</v>
      </c>
      <c r="G214" s="58">
        <v>8177</v>
      </c>
      <c r="S214" s="57" t="s">
        <v>60</v>
      </c>
      <c r="T214" s="57" t="s">
        <v>18</v>
      </c>
      <c r="U214" s="57" t="s">
        <v>61</v>
      </c>
      <c r="V214" s="58">
        <v>3959</v>
      </c>
      <c r="W214" s="57" t="s">
        <v>49</v>
      </c>
      <c r="X214" s="58">
        <v>7</v>
      </c>
      <c r="Y214" s="58">
        <v>27635</v>
      </c>
      <c r="AB214" s="57" t="s">
        <v>60</v>
      </c>
      <c r="AC214" s="57" t="s">
        <v>18</v>
      </c>
      <c r="AD214" s="57" t="s">
        <v>61</v>
      </c>
      <c r="AE214" s="58">
        <v>3899</v>
      </c>
      <c r="AF214" s="57" t="s">
        <v>62</v>
      </c>
      <c r="AG214" s="58">
        <v>3</v>
      </c>
      <c r="AH214" s="58">
        <v>11667</v>
      </c>
    </row>
    <row r="215" spans="1:34" x14ac:dyDescent="0.2">
      <c r="A215" s="57" t="s">
        <v>60</v>
      </c>
      <c r="B215" s="57" t="s">
        <v>17</v>
      </c>
      <c r="C215" s="57" t="s">
        <v>61</v>
      </c>
      <c r="D215" s="58">
        <v>4139</v>
      </c>
      <c r="E215" s="57" t="s">
        <v>49</v>
      </c>
      <c r="F215" s="58">
        <v>1</v>
      </c>
      <c r="G215" s="58">
        <v>4139</v>
      </c>
      <c r="S215" s="57" t="s">
        <v>60</v>
      </c>
      <c r="T215" s="57" t="s">
        <v>18</v>
      </c>
      <c r="U215" s="57" t="s">
        <v>61</v>
      </c>
      <c r="V215" s="58">
        <v>3979</v>
      </c>
      <c r="W215" s="57" t="s">
        <v>49</v>
      </c>
      <c r="X215" s="58">
        <v>4</v>
      </c>
      <c r="Y215" s="58">
        <v>15882</v>
      </c>
      <c r="AB215" s="57" t="s">
        <v>60</v>
      </c>
      <c r="AC215" s="57" t="s">
        <v>18</v>
      </c>
      <c r="AD215" s="57" t="s">
        <v>61</v>
      </c>
      <c r="AE215" s="58">
        <v>3919</v>
      </c>
      <c r="AF215" s="57" t="s">
        <v>62</v>
      </c>
      <c r="AG215" s="58">
        <v>5</v>
      </c>
      <c r="AH215" s="58">
        <v>19549</v>
      </c>
    </row>
    <row r="216" spans="1:34" x14ac:dyDescent="0.2">
      <c r="A216" s="57" t="s">
        <v>60</v>
      </c>
      <c r="B216" s="57" t="s">
        <v>17</v>
      </c>
      <c r="C216" s="57" t="s">
        <v>61</v>
      </c>
      <c r="D216" s="58">
        <v>4179</v>
      </c>
      <c r="E216" s="57" t="s">
        <v>49</v>
      </c>
      <c r="F216" s="58">
        <v>1</v>
      </c>
      <c r="G216" s="58">
        <v>4166</v>
      </c>
      <c r="S216" s="57" t="s">
        <v>60</v>
      </c>
      <c r="T216" s="57" t="s">
        <v>18</v>
      </c>
      <c r="U216" s="57" t="s">
        <v>61</v>
      </c>
      <c r="V216" s="58">
        <v>3999</v>
      </c>
      <c r="W216" s="57" t="s">
        <v>49</v>
      </c>
      <c r="X216" s="58">
        <v>8</v>
      </c>
      <c r="Y216" s="58">
        <v>31917</v>
      </c>
      <c r="AB216" s="57" t="s">
        <v>60</v>
      </c>
      <c r="AC216" s="57" t="s">
        <v>18</v>
      </c>
      <c r="AD216" s="57" t="s">
        <v>61</v>
      </c>
      <c r="AE216" s="58">
        <v>3939</v>
      </c>
      <c r="AF216" s="57" t="s">
        <v>62</v>
      </c>
      <c r="AG216" s="58">
        <v>2</v>
      </c>
      <c r="AH216" s="58">
        <v>7857</v>
      </c>
    </row>
    <row r="217" spans="1:34" x14ac:dyDescent="0.2">
      <c r="A217" s="57" t="s">
        <v>60</v>
      </c>
      <c r="B217" s="57" t="s">
        <v>17</v>
      </c>
      <c r="C217" s="57" t="s">
        <v>61</v>
      </c>
      <c r="D217" s="58">
        <v>4219</v>
      </c>
      <c r="E217" s="57" t="s">
        <v>49</v>
      </c>
      <c r="F217" s="58">
        <v>1</v>
      </c>
      <c r="G217" s="58">
        <v>4203</v>
      </c>
      <c r="S217" s="57" t="s">
        <v>60</v>
      </c>
      <c r="T217" s="57" t="s">
        <v>18</v>
      </c>
      <c r="U217" s="57" t="s">
        <v>61</v>
      </c>
      <c r="V217" s="58">
        <v>4019</v>
      </c>
      <c r="W217" s="57" t="s">
        <v>49</v>
      </c>
      <c r="X217" s="58">
        <v>7</v>
      </c>
      <c r="Y217" s="58">
        <v>28054</v>
      </c>
      <c r="AB217" s="57" t="s">
        <v>60</v>
      </c>
      <c r="AC217" s="57" t="s">
        <v>18</v>
      </c>
      <c r="AD217" s="57" t="s">
        <v>61</v>
      </c>
      <c r="AE217" s="58">
        <v>3959</v>
      </c>
      <c r="AF217" s="57" t="s">
        <v>62</v>
      </c>
      <c r="AG217" s="58">
        <v>1</v>
      </c>
      <c r="AH217" s="58">
        <v>3951</v>
      </c>
    </row>
    <row r="218" spans="1:34" x14ac:dyDescent="0.2">
      <c r="A218" s="57" t="s">
        <v>60</v>
      </c>
      <c r="B218" s="57" t="s">
        <v>17</v>
      </c>
      <c r="C218" s="57" t="s">
        <v>61</v>
      </c>
      <c r="D218" s="58">
        <v>4259</v>
      </c>
      <c r="E218" s="57" t="s">
        <v>49</v>
      </c>
      <c r="F218" s="58">
        <v>1</v>
      </c>
      <c r="G218" s="58">
        <v>4258</v>
      </c>
      <c r="S218" s="57" t="s">
        <v>60</v>
      </c>
      <c r="T218" s="57" t="s">
        <v>18</v>
      </c>
      <c r="U218" s="57" t="s">
        <v>61</v>
      </c>
      <c r="V218" s="58">
        <v>4039</v>
      </c>
      <c r="W218" s="57" t="s">
        <v>49</v>
      </c>
      <c r="X218" s="58">
        <v>5</v>
      </c>
      <c r="Y218" s="58">
        <v>20162</v>
      </c>
      <c r="AB218" s="57" t="s">
        <v>60</v>
      </c>
      <c r="AC218" s="57" t="s">
        <v>18</v>
      </c>
      <c r="AD218" s="57" t="s">
        <v>61</v>
      </c>
      <c r="AE218" s="58">
        <v>3979</v>
      </c>
      <c r="AF218" s="57" t="s">
        <v>62</v>
      </c>
      <c r="AG218" s="58">
        <v>5</v>
      </c>
      <c r="AH218" s="58">
        <v>19856</v>
      </c>
    </row>
    <row r="219" spans="1:34" x14ac:dyDescent="0.2">
      <c r="A219" s="57" t="s">
        <v>60</v>
      </c>
      <c r="B219" s="57" t="s">
        <v>17</v>
      </c>
      <c r="C219" s="57" t="s">
        <v>61</v>
      </c>
      <c r="D219" s="58">
        <v>4299</v>
      </c>
      <c r="E219" s="57" t="s">
        <v>49</v>
      </c>
      <c r="F219" s="58">
        <v>2</v>
      </c>
      <c r="G219" s="58">
        <v>8575</v>
      </c>
      <c r="S219" s="57" t="s">
        <v>60</v>
      </c>
      <c r="T219" s="57" t="s">
        <v>18</v>
      </c>
      <c r="U219" s="57" t="s">
        <v>61</v>
      </c>
      <c r="V219" s="58">
        <v>4059</v>
      </c>
      <c r="W219" s="57" t="s">
        <v>49</v>
      </c>
      <c r="X219" s="58">
        <v>7</v>
      </c>
      <c r="Y219" s="58">
        <v>28369</v>
      </c>
      <c r="AB219" s="57" t="s">
        <v>60</v>
      </c>
      <c r="AC219" s="57" t="s">
        <v>18</v>
      </c>
      <c r="AD219" s="57" t="s">
        <v>61</v>
      </c>
      <c r="AE219" s="58">
        <v>3999</v>
      </c>
      <c r="AF219" s="57" t="s">
        <v>62</v>
      </c>
      <c r="AG219" s="58">
        <v>2</v>
      </c>
      <c r="AH219" s="58">
        <v>7977</v>
      </c>
    </row>
    <row r="220" spans="1:34" x14ac:dyDescent="0.2">
      <c r="A220" s="57" t="s">
        <v>60</v>
      </c>
      <c r="B220" s="57" t="s">
        <v>17</v>
      </c>
      <c r="C220" s="57" t="s">
        <v>61</v>
      </c>
      <c r="D220" s="58">
        <v>4339</v>
      </c>
      <c r="E220" s="57" t="s">
        <v>49</v>
      </c>
      <c r="F220" s="58">
        <v>2</v>
      </c>
      <c r="G220" s="58">
        <v>8661</v>
      </c>
      <c r="S220" s="57" t="s">
        <v>60</v>
      </c>
      <c r="T220" s="57" t="s">
        <v>18</v>
      </c>
      <c r="U220" s="57" t="s">
        <v>61</v>
      </c>
      <c r="V220" s="58">
        <v>4079</v>
      </c>
      <c r="W220" s="57" t="s">
        <v>49</v>
      </c>
      <c r="X220" s="58">
        <v>9</v>
      </c>
      <c r="Y220" s="58">
        <v>36619</v>
      </c>
      <c r="AB220" s="57" t="s">
        <v>60</v>
      </c>
      <c r="AC220" s="57" t="s">
        <v>18</v>
      </c>
      <c r="AD220" s="57" t="s">
        <v>61</v>
      </c>
      <c r="AE220" s="58">
        <v>4019</v>
      </c>
      <c r="AF220" s="57" t="s">
        <v>62</v>
      </c>
      <c r="AG220" s="58">
        <v>2</v>
      </c>
      <c r="AH220" s="58">
        <v>8019</v>
      </c>
    </row>
    <row r="221" spans="1:34" x14ac:dyDescent="0.2">
      <c r="A221" s="57" t="s">
        <v>60</v>
      </c>
      <c r="B221" s="57" t="s">
        <v>17</v>
      </c>
      <c r="C221" s="57" t="s">
        <v>61</v>
      </c>
      <c r="D221" s="58">
        <v>4359</v>
      </c>
      <c r="E221" s="57" t="s">
        <v>49</v>
      </c>
      <c r="F221" s="58">
        <v>3</v>
      </c>
      <c r="G221" s="58">
        <v>13053</v>
      </c>
      <c r="S221" s="57" t="s">
        <v>60</v>
      </c>
      <c r="T221" s="57" t="s">
        <v>18</v>
      </c>
      <c r="U221" s="57" t="s">
        <v>61</v>
      </c>
      <c r="V221" s="58">
        <v>4099</v>
      </c>
      <c r="W221" s="57" t="s">
        <v>49</v>
      </c>
      <c r="X221" s="58">
        <v>7</v>
      </c>
      <c r="Y221" s="58">
        <v>28624</v>
      </c>
      <c r="AB221" s="57" t="s">
        <v>60</v>
      </c>
      <c r="AC221" s="57" t="s">
        <v>18</v>
      </c>
      <c r="AD221" s="57" t="s">
        <v>61</v>
      </c>
      <c r="AE221" s="58">
        <v>4039</v>
      </c>
      <c r="AF221" s="57" t="s">
        <v>62</v>
      </c>
      <c r="AG221" s="58">
        <v>1</v>
      </c>
      <c r="AH221" s="58">
        <v>4035</v>
      </c>
    </row>
    <row r="222" spans="1:34" x14ac:dyDescent="0.2">
      <c r="A222" s="57" t="s">
        <v>60</v>
      </c>
      <c r="B222" s="57" t="s">
        <v>17</v>
      </c>
      <c r="C222" s="57" t="s">
        <v>61</v>
      </c>
      <c r="D222" s="58">
        <v>4399</v>
      </c>
      <c r="E222" s="57" t="s">
        <v>49</v>
      </c>
      <c r="F222" s="58">
        <v>2</v>
      </c>
      <c r="G222" s="58">
        <v>8772</v>
      </c>
      <c r="S222" s="57" t="s">
        <v>60</v>
      </c>
      <c r="T222" s="57" t="s">
        <v>18</v>
      </c>
      <c r="U222" s="57" t="s">
        <v>61</v>
      </c>
      <c r="V222" s="58">
        <v>4119</v>
      </c>
      <c r="W222" s="57" t="s">
        <v>49</v>
      </c>
      <c r="X222" s="58">
        <v>9</v>
      </c>
      <c r="Y222" s="58">
        <v>36998</v>
      </c>
      <c r="AB222" s="57" t="s">
        <v>60</v>
      </c>
      <c r="AC222" s="57" t="s">
        <v>18</v>
      </c>
      <c r="AD222" s="57" t="s">
        <v>61</v>
      </c>
      <c r="AE222" s="58">
        <v>4079</v>
      </c>
      <c r="AF222" s="57" t="s">
        <v>62</v>
      </c>
      <c r="AG222" s="58">
        <v>1</v>
      </c>
      <c r="AH222" s="58">
        <v>4069</v>
      </c>
    </row>
    <row r="223" spans="1:34" x14ac:dyDescent="0.2">
      <c r="A223" s="57" t="s">
        <v>60</v>
      </c>
      <c r="B223" s="57" t="s">
        <v>17</v>
      </c>
      <c r="C223" s="57" t="s">
        <v>61</v>
      </c>
      <c r="D223" s="58">
        <v>4419</v>
      </c>
      <c r="E223" s="57" t="s">
        <v>49</v>
      </c>
      <c r="F223" s="58">
        <v>2</v>
      </c>
      <c r="G223" s="58">
        <v>8825</v>
      </c>
      <c r="S223" s="57" t="s">
        <v>60</v>
      </c>
      <c r="T223" s="57" t="s">
        <v>18</v>
      </c>
      <c r="U223" s="57" t="s">
        <v>61</v>
      </c>
      <c r="V223" s="58">
        <v>4139</v>
      </c>
      <c r="W223" s="57" t="s">
        <v>49</v>
      </c>
      <c r="X223" s="58">
        <v>5</v>
      </c>
      <c r="Y223" s="58">
        <v>20658</v>
      </c>
      <c r="AB223" s="57" t="s">
        <v>60</v>
      </c>
      <c r="AC223" s="57" t="s">
        <v>18</v>
      </c>
      <c r="AD223" s="57" t="s">
        <v>61</v>
      </c>
      <c r="AE223" s="58">
        <v>4119</v>
      </c>
      <c r="AF223" s="57" t="s">
        <v>62</v>
      </c>
      <c r="AG223" s="58">
        <v>3</v>
      </c>
      <c r="AH223" s="58">
        <v>12341</v>
      </c>
    </row>
    <row r="224" spans="1:34" x14ac:dyDescent="0.2">
      <c r="A224" s="57" t="s">
        <v>60</v>
      </c>
      <c r="B224" s="57" t="s">
        <v>17</v>
      </c>
      <c r="C224" s="57" t="s">
        <v>61</v>
      </c>
      <c r="D224" s="58">
        <v>4439</v>
      </c>
      <c r="E224" s="57" t="s">
        <v>49</v>
      </c>
      <c r="F224" s="58">
        <v>1</v>
      </c>
      <c r="G224" s="58">
        <v>4423</v>
      </c>
      <c r="S224" s="57" t="s">
        <v>60</v>
      </c>
      <c r="T224" s="57" t="s">
        <v>18</v>
      </c>
      <c r="U224" s="57" t="s">
        <v>61</v>
      </c>
      <c r="V224" s="58">
        <v>4159</v>
      </c>
      <c r="W224" s="57" t="s">
        <v>49</v>
      </c>
      <c r="X224" s="58">
        <v>11</v>
      </c>
      <c r="Y224" s="58">
        <v>45583</v>
      </c>
      <c r="AB224" s="57" t="s">
        <v>60</v>
      </c>
      <c r="AC224" s="57" t="s">
        <v>18</v>
      </c>
      <c r="AD224" s="57" t="s">
        <v>61</v>
      </c>
      <c r="AE224" s="58">
        <v>4139</v>
      </c>
      <c r="AF224" s="57" t="s">
        <v>62</v>
      </c>
      <c r="AG224" s="58">
        <v>2</v>
      </c>
      <c r="AH224" s="58">
        <v>8263</v>
      </c>
    </row>
    <row r="225" spans="1:34" x14ac:dyDescent="0.2">
      <c r="A225" s="57" t="s">
        <v>60</v>
      </c>
      <c r="B225" s="57" t="s">
        <v>17</v>
      </c>
      <c r="C225" s="57" t="s">
        <v>61</v>
      </c>
      <c r="D225" s="58">
        <v>4459</v>
      </c>
      <c r="E225" s="57" t="s">
        <v>49</v>
      </c>
      <c r="F225" s="58">
        <v>1</v>
      </c>
      <c r="G225" s="58">
        <v>4454</v>
      </c>
      <c r="S225" s="57" t="s">
        <v>60</v>
      </c>
      <c r="T225" s="57" t="s">
        <v>18</v>
      </c>
      <c r="U225" s="57" t="s">
        <v>61</v>
      </c>
      <c r="V225" s="58">
        <v>4179</v>
      </c>
      <c r="W225" s="57" t="s">
        <v>49</v>
      </c>
      <c r="X225" s="58">
        <v>12</v>
      </c>
      <c r="Y225" s="58">
        <v>50045</v>
      </c>
      <c r="AB225" s="57" t="s">
        <v>60</v>
      </c>
      <c r="AC225" s="57" t="s">
        <v>18</v>
      </c>
      <c r="AD225" s="57" t="s">
        <v>61</v>
      </c>
      <c r="AE225" s="58">
        <v>4159</v>
      </c>
      <c r="AF225" s="57" t="s">
        <v>62</v>
      </c>
      <c r="AG225" s="58">
        <v>4</v>
      </c>
      <c r="AH225" s="58">
        <v>16606</v>
      </c>
    </row>
    <row r="226" spans="1:34" x14ac:dyDescent="0.2">
      <c r="A226" s="57" t="s">
        <v>60</v>
      </c>
      <c r="B226" s="57" t="s">
        <v>17</v>
      </c>
      <c r="C226" s="57" t="s">
        <v>61</v>
      </c>
      <c r="D226" s="58">
        <v>4479</v>
      </c>
      <c r="E226" s="57" t="s">
        <v>49</v>
      </c>
      <c r="F226" s="58">
        <v>2</v>
      </c>
      <c r="G226" s="58">
        <v>8947</v>
      </c>
      <c r="S226" s="57" t="s">
        <v>60</v>
      </c>
      <c r="T226" s="57" t="s">
        <v>18</v>
      </c>
      <c r="U226" s="57" t="s">
        <v>61</v>
      </c>
      <c r="V226" s="58">
        <v>4199</v>
      </c>
      <c r="W226" s="57" t="s">
        <v>49</v>
      </c>
      <c r="X226" s="58">
        <v>5</v>
      </c>
      <c r="Y226" s="58">
        <v>20950</v>
      </c>
      <c r="AB226" s="57" t="s">
        <v>60</v>
      </c>
      <c r="AC226" s="57" t="s">
        <v>18</v>
      </c>
      <c r="AD226" s="57" t="s">
        <v>61</v>
      </c>
      <c r="AE226" s="58">
        <v>4179</v>
      </c>
      <c r="AF226" s="57" t="s">
        <v>62</v>
      </c>
      <c r="AG226" s="58">
        <v>1</v>
      </c>
      <c r="AH226" s="58">
        <v>4162</v>
      </c>
    </row>
    <row r="227" spans="1:34" x14ac:dyDescent="0.2">
      <c r="A227" s="57" t="s">
        <v>60</v>
      </c>
      <c r="B227" s="57" t="s">
        <v>17</v>
      </c>
      <c r="C227" s="57" t="s">
        <v>61</v>
      </c>
      <c r="D227" s="58">
        <v>4499</v>
      </c>
      <c r="E227" s="57" t="s">
        <v>49</v>
      </c>
      <c r="F227" s="58">
        <v>1</v>
      </c>
      <c r="G227" s="58">
        <v>4496</v>
      </c>
      <c r="S227" s="57" t="s">
        <v>60</v>
      </c>
      <c r="T227" s="57" t="s">
        <v>18</v>
      </c>
      <c r="U227" s="57" t="s">
        <v>61</v>
      </c>
      <c r="V227" s="58">
        <v>4219</v>
      </c>
      <c r="W227" s="57" t="s">
        <v>49</v>
      </c>
      <c r="X227" s="58">
        <v>9</v>
      </c>
      <c r="Y227" s="58">
        <v>37877</v>
      </c>
      <c r="AB227" s="57" t="s">
        <v>60</v>
      </c>
      <c r="AC227" s="57" t="s">
        <v>18</v>
      </c>
      <c r="AD227" s="57" t="s">
        <v>61</v>
      </c>
      <c r="AE227" s="58">
        <v>4199</v>
      </c>
      <c r="AF227" s="57" t="s">
        <v>62</v>
      </c>
      <c r="AG227" s="58">
        <v>2</v>
      </c>
      <c r="AH227" s="58">
        <v>8389</v>
      </c>
    </row>
    <row r="228" spans="1:34" x14ac:dyDescent="0.2">
      <c r="A228" s="57" t="s">
        <v>60</v>
      </c>
      <c r="B228" s="57" t="s">
        <v>17</v>
      </c>
      <c r="C228" s="57" t="s">
        <v>61</v>
      </c>
      <c r="D228" s="58">
        <v>4599</v>
      </c>
      <c r="E228" s="57" t="s">
        <v>49</v>
      </c>
      <c r="F228" s="58">
        <v>1</v>
      </c>
      <c r="G228" s="58">
        <v>4590</v>
      </c>
      <c r="S228" s="57" t="s">
        <v>60</v>
      </c>
      <c r="T228" s="57" t="s">
        <v>18</v>
      </c>
      <c r="U228" s="57" t="s">
        <v>61</v>
      </c>
      <c r="V228" s="58">
        <v>4239</v>
      </c>
      <c r="W228" s="57" t="s">
        <v>49</v>
      </c>
      <c r="X228" s="58">
        <v>7</v>
      </c>
      <c r="Y228" s="58">
        <v>29623</v>
      </c>
      <c r="AB228" s="57" t="s">
        <v>60</v>
      </c>
      <c r="AC228" s="57" t="s">
        <v>18</v>
      </c>
      <c r="AD228" s="57" t="s">
        <v>61</v>
      </c>
      <c r="AE228" s="58">
        <v>4219</v>
      </c>
      <c r="AF228" s="57" t="s">
        <v>62</v>
      </c>
      <c r="AG228" s="58">
        <v>1</v>
      </c>
      <c r="AH228" s="58">
        <v>4207</v>
      </c>
    </row>
    <row r="229" spans="1:34" x14ac:dyDescent="0.2">
      <c r="A229" s="57" t="s">
        <v>60</v>
      </c>
      <c r="B229" s="57" t="s">
        <v>17</v>
      </c>
      <c r="C229" s="57" t="s">
        <v>61</v>
      </c>
      <c r="D229" s="58">
        <v>4639</v>
      </c>
      <c r="E229" s="57" t="s">
        <v>49</v>
      </c>
      <c r="F229" s="58">
        <v>1</v>
      </c>
      <c r="G229" s="58">
        <v>4625</v>
      </c>
      <c r="S229" s="57" t="s">
        <v>60</v>
      </c>
      <c r="T229" s="57" t="s">
        <v>18</v>
      </c>
      <c r="U229" s="57" t="s">
        <v>61</v>
      </c>
      <c r="V229" s="58">
        <v>4259</v>
      </c>
      <c r="W229" s="57" t="s">
        <v>49</v>
      </c>
      <c r="X229" s="58">
        <v>9</v>
      </c>
      <c r="Y229" s="58">
        <v>38231</v>
      </c>
      <c r="AB229" s="57" t="s">
        <v>60</v>
      </c>
      <c r="AC229" s="57" t="s">
        <v>18</v>
      </c>
      <c r="AD229" s="57" t="s">
        <v>61</v>
      </c>
      <c r="AE229" s="58">
        <v>4239</v>
      </c>
      <c r="AF229" s="57" t="s">
        <v>62</v>
      </c>
      <c r="AG229" s="58">
        <v>2</v>
      </c>
      <c r="AH229" s="58">
        <v>8442</v>
      </c>
    </row>
    <row r="230" spans="1:34" x14ac:dyDescent="0.2">
      <c r="A230" s="57" t="s">
        <v>60</v>
      </c>
      <c r="B230" s="57" t="s">
        <v>17</v>
      </c>
      <c r="C230" s="57" t="s">
        <v>61</v>
      </c>
      <c r="D230" s="58">
        <v>4659</v>
      </c>
      <c r="E230" s="57" t="s">
        <v>49</v>
      </c>
      <c r="F230" s="58">
        <v>1</v>
      </c>
      <c r="G230" s="58">
        <v>4650</v>
      </c>
      <c r="S230" s="57" t="s">
        <v>60</v>
      </c>
      <c r="T230" s="57" t="s">
        <v>18</v>
      </c>
      <c r="U230" s="57" t="s">
        <v>61</v>
      </c>
      <c r="V230" s="58">
        <v>4279</v>
      </c>
      <c r="W230" s="57" t="s">
        <v>49</v>
      </c>
      <c r="X230" s="58">
        <v>9</v>
      </c>
      <c r="Y230" s="58">
        <v>38402</v>
      </c>
      <c r="AB230" s="57" t="s">
        <v>60</v>
      </c>
      <c r="AC230" s="57" t="s">
        <v>18</v>
      </c>
      <c r="AD230" s="57" t="s">
        <v>61</v>
      </c>
      <c r="AE230" s="58">
        <v>4259</v>
      </c>
      <c r="AF230" s="57" t="s">
        <v>62</v>
      </c>
      <c r="AG230" s="58">
        <v>3</v>
      </c>
      <c r="AH230" s="58">
        <v>12755</v>
      </c>
    </row>
    <row r="231" spans="1:34" x14ac:dyDescent="0.2">
      <c r="A231" s="57" t="s">
        <v>60</v>
      </c>
      <c r="B231" s="57" t="s">
        <v>17</v>
      </c>
      <c r="C231" s="57" t="s">
        <v>61</v>
      </c>
      <c r="D231" s="58">
        <v>4679</v>
      </c>
      <c r="E231" s="57" t="s">
        <v>49</v>
      </c>
      <c r="F231" s="58">
        <v>1</v>
      </c>
      <c r="G231" s="58">
        <v>4665</v>
      </c>
      <c r="S231" s="57" t="s">
        <v>60</v>
      </c>
      <c r="T231" s="57" t="s">
        <v>18</v>
      </c>
      <c r="U231" s="57" t="s">
        <v>61</v>
      </c>
      <c r="V231" s="58">
        <v>4299</v>
      </c>
      <c r="W231" s="57" t="s">
        <v>49</v>
      </c>
      <c r="X231" s="58">
        <v>10</v>
      </c>
      <c r="Y231" s="58">
        <v>42910</v>
      </c>
      <c r="AB231" s="57" t="s">
        <v>60</v>
      </c>
      <c r="AC231" s="57" t="s">
        <v>18</v>
      </c>
      <c r="AD231" s="57" t="s">
        <v>61</v>
      </c>
      <c r="AE231" s="58">
        <v>4279</v>
      </c>
      <c r="AF231" s="57" t="s">
        <v>62</v>
      </c>
      <c r="AG231" s="58">
        <v>3</v>
      </c>
      <c r="AH231" s="58">
        <v>12807</v>
      </c>
    </row>
    <row r="232" spans="1:34" x14ac:dyDescent="0.2">
      <c r="A232" s="57" t="s">
        <v>60</v>
      </c>
      <c r="B232" s="57" t="s">
        <v>17</v>
      </c>
      <c r="C232" s="57" t="s">
        <v>61</v>
      </c>
      <c r="D232" s="58">
        <v>4699</v>
      </c>
      <c r="E232" s="57" t="s">
        <v>49</v>
      </c>
      <c r="F232" s="58">
        <v>1</v>
      </c>
      <c r="G232" s="58">
        <v>4691</v>
      </c>
      <c r="S232" s="57" t="s">
        <v>60</v>
      </c>
      <c r="T232" s="57" t="s">
        <v>18</v>
      </c>
      <c r="U232" s="57" t="s">
        <v>61</v>
      </c>
      <c r="V232" s="58">
        <v>4319</v>
      </c>
      <c r="W232" s="57" t="s">
        <v>49</v>
      </c>
      <c r="X232" s="58">
        <v>3</v>
      </c>
      <c r="Y232" s="58">
        <v>12936</v>
      </c>
      <c r="AB232" s="57" t="s">
        <v>60</v>
      </c>
      <c r="AC232" s="57" t="s">
        <v>18</v>
      </c>
      <c r="AD232" s="57" t="s">
        <v>61</v>
      </c>
      <c r="AE232" s="58">
        <v>4319</v>
      </c>
      <c r="AF232" s="57" t="s">
        <v>62</v>
      </c>
      <c r="AG232" s="58">
        <v>5</v>
      </c>
      <c r="AH232" s="58">
        <v>21554</v>
      </c>
    </row>
    <row r="233" spans="1:34" x14ac:dyDescent="0.2">
      <c r="A233" s="57" t="s">
        <v>60</v>
      </c>
      <c r="B233" s="57" t="s">
        <v>17</v>
      </c>
      <c r="C233" s="57" t="s">
        <v>61</v>
      </c>
      <c r="D233" s="58">
        <v>4759</v>
      </c>
      <c r="E233" s="57" t="s">
        <v>49</v>
      </c>
      <c r="F233" s="58">
        <v>2</v>
      </c>
      <c r="G233" s="58">
        <v>9501</v>
      </c>
      <c r="S233" s="57" t="s">
        <v>60</v>
      </c>
      <c r="T233" s="57" t="s">
        <v>18</v>
      </c>
      <c r="U233" s="57" t="s">
        <v>61</v>
      </c>
      <c r="V233" s="58">
        <v>4339</v>
      </c>
      <c r="W233" s="57" t="s">
        <v>49</v>
      </c>
      <c r="X233" s="58">
        <v>6</v>
      </c>
      <c r="Y233" s="58">
        <v>25971</v>
      </c>
      <c r="AB233" s="57" t="s">
        <v>60</v>
      </c>
      <c r="AC233" s="57" t="s">
        <v>18</v>
      </c>
      <c r="AD233" s="57" t="s">
        <v>61</v>
      </c>
      <c r="AE233" s="58">
        <v>4339</v>
      </c>
      <c r="AF233" s="57" t="s">
        <v>62</v>
      </c>
      <c r="AG233" s="58">
        <v>2</v>
      </c>
      <c r="AH233" s="58">
        <v>8659</v>
      </c>
    </row>
    <row r="234" spans="1:34" x14ac:dyDescent="0.2">
      <c r="A234" s="57" t="s">
        <v>60</v>
      </c>
      <c r="B234" s="57" t="s">
        <v>17</v>
      </c>
      <c r="C234" s="57" t="s">
        <v>61</v>
      </c>
      <c r="D234" s="58">
        <v>4879</v>
      </c>
      <c r="E234" s="57" t="s">
        <v>49</v>
      </c>
      <c r="F234" s="58">
        <v>1</v>
      </c>
      <c r="G234" s="58">
        <v>4876</v>
      </c>
      <c r="S234" s="57" t="s">
        <v>60</v>
      </c>
      <c r="T234" s="57" t="s">
        <v>18</v>
      </c>
      <c r="U234" s="57" t="s">
        <v>61</v>
      </c>
      <c r="V234" s="58">
        <v>4359</v>
      </c>
      <c r="W234" s="57" t="s">
        <v>49</v>
      </c>
      <c r="X234" s="58">
        <v>7</v>
      </c>
      <c r="Y234" s="58">
        <v>30463</v>
      </c>
      <c r="AB234" s="57" t="s">
        <v>60</v>
      </c>
      <c r="AC234" s="57" t="s">
        <v>18</v>
      </c>
      <c r="AD234" s="57" t="s">
        <v>61</v>
      </c>
      <c r="AE234" s="58">
        <v>4359</v>
      </c>
      <c r="AF234" s="57" t="s">
        <v>62</v>
      </c>
      <c r="AG234" s="58">
        <v>3</v>
      </c>
      <c r="AH234" s="58">
        <v>13048</v>
      </c>
    </row>
    <row r="235" spans="1:34" x14ac:dyDescent="0.2">
      <c r="A235" s="57" t="s">
        <v>60</v>
      </c>
      <c r="B235" s="57" t="s">
        <v>17</v>
      </c>
      <c r="C235" s="57" t="s">
        <v>61</v>
      </c>
      <c r="D235" s="58">
        <v>4939</v>
      </c>
      <c r="E235" s="57" t="s">
        <v>49</v>
      </c>
      <c r="F235" s="58">
        <v>1</v>
      </c>
      <c r="G235" s="58">
        <v>4927</v>
      </c>
      <c r="S235" s="57" t="s">
        <v>60</v>
      </c>
      <c r="T235" s="57" t="s">
        <v>18</v>
      </c>
      <c r="U235" s="57" t="s">
        <v>61</v>
      </c>
      <c r="V235" s="58">
        <v>4379</v>
      </c>
      <c r="W235" s="57" t="s">
        <v>49</v>
      </c>
      <c r="X235" s="58">
        <v>8</v>
      </c>
      <c r="Y235" s="58">
        <v>34941</v>
      </c>
      <c r="AB235" s="57" t="s">
        <v>60</v>
      </c>
      <c r="AC235" s="57" t="s">
        <v>18</v>
      </c>
      <c r="AD235" s="57" t="s">
        <v>61</v>
      </c>
      <c r="AE235" s="58">
        <v>4399</v>
      </c>
      <c r="AF235" s="57" t="s">
        <v>62</v>
      </c>
      <c r="AG235" s="58">
        <v>3</v>
      </c>
      <c r="AH235" s="58">
        <v>13171</v>
      </c>
    </row>
    <row r="236" spans="1:34" x14ac:dyDescent="0.2">
      <c r="A236" s="57" t="s">
        <v>60</v>
      </c>
      <c r="B236" s="57" t="s">
        <v>17</v>
      </c>
      <c r="C236" s="57" t="s">
        <v>61</v>
      </c>
      <c r="D236" s="58">
        <v>4979</v>
      </c>
      <c r="E236" s="57" t="s">
        <v>49</v>
      </c>
      <c r="F236" s="58">
        <v>1</v>
      </c>
      <c r="G236" s="58">
        <v>4963</v>
      </c>
      <c r="S236" s="57" t="s">
        <v>60</v>
      </c>
      <c r="T236" s="57" t="s">
        <v>18</v>
      </c>
      <c r="U236" s="57" t="s">
        <v>61</v>
      </c>
      <c r="V236" s="58">
        <v>4399</v>
      </c>
      <c r="W236" s="57" t="s">
        <v>49</v>
      </c>
      <c r="X236" s="58">
        <v>7</v>
      </c>
      <c r="Y236" s="58">
        <v>30740</v>
      </c>
      <c r="AB236" s="57" t="s">
        <v>60</v>
      </c>
      <c r="AC236" s="57" t="s">
        <v>18</v>
      </c>
      <c r="AD236" s="57" t="s">
        <v>61</v>
      </c>
      <c r="AE236" s="58">
        <v>4419</v>
      </c>
      <c r="AF236" s="57" t="s">
        <v>62</v>
      </c>
      <c r="AG236" s="58">
        <v>3</v>
      </c>
      <c r="AH236" s="58">
        <v>13227</v>
      </c>
    </row>
    <row r="237" spans="1:34" x14ac:dyDescent="0.2">
      <c r="A237" s="57" t="s">
        <v>60</v>
      </c>
      <c r="B237" s="57" t="s">
        <v>17</v>
      </c>
      <c r="C237" s="57" t="s">
        <v>61</v>
      </c>
      <c r="D237" s="58">
        <v>5019</v>
      </c>
      <c r="E237" s="57" t="s">
        <v>49</v>
      </c>
      <c r="F237" s="58">
        <v>1</v>
      </c>
      <c r="G237" s="58">
        <v>5004</v>
      </c>
      <c r="S237" s="57" t="s">
        <v>60</v>
      </c>
      <c r="T237" s="57" t="s">
        <v>18</v>
      </c>
      <c r="U237" s="57" t="s">
        <v>61</v>
      </c>
      <c r="V237" s="58">
        <v>4419</v>
      </c>
      <c r="W237" s="57" t="s">
        <v>49</v>
      </c>
      <c r="X237" s="58">
        <v>7</v>
      </c>
      <c r="Y237" s="58">
        <v>30876</v>
      </c>
      <c r="AB237" s="57" t="s">
        <v>60</v>
      </c>
      <c r="AC237" s="57" t="s">
        <v>18</v>
      </c>
      <c r="AD237" s="57" t="s">
        <v>61</v>
      </c>
      <c r="AE237" s="58">
        <v>4439</v>
      </c>
      <c r="AF237" s="57" t="s">
        <v>62</v>
      </c>
      <c r="AG237" s="58">
        <v>2</v>
      </c>
      <c r="AH237" s="58">
        <v>8865</v>
      </c>
    </row>
    <row r="238" spans="1:34" x14ac:dyDescent="0.2">
      <c r="A238" s="57" t="s">
        <v>60</v>
      </c>
      <c r="B238" s="57" t="s">
        <v>17</v>
      </c>
      <c r="C238" s="57" t="s">
        <v>61</v>
      </c>
      <c r="D238" s="58">
        <v>5039</v>
      </c>
      <c r="E238" s="57" t="s">
        <v>49</v>
      </c>
      <c r="F238" s="58">
        <v>1</v>
      </c>
      <c r="G238" s="58">
        <v>5025</v>
      </c>
      <c r="S238" s="57" t="s">
        <v>60</v>
      </c>
      <c r="T238" s="57" t="s">
        <v>18</v>
      </c>
      <c r="U238" s="57" t="s">
        <v>61</v>
      </c>
      <c r="V238" s="58">
        <v>4439</v>
      </c>
      <c r="W238" s="57" t="s">
        <v>49</v>
      </c>
      <c r="X238" s="58">
        <v>4</v>
      </c>
      <c r="Y238" s="58">
        <v>17722</v>
      </c>
      <c r="AB238" s="57" t="s">
        <v>60</v>
      </c>
      <c r="AC238" s="57" t="s">
        <v>18</v>
      </c>
      <c r="AD238" s="57" t="s">
        <v>61</v>
      </c>
      <c r="AE238" s="58">
        <v>4459</v>
      </c>
      <c r="AF238" s="57" t="s">
        <v>62</v>
      </c>
      <c r="AG238" s="58">
        <v>4</v>
      </c>
      <c r="AH238" s="58">
        <v>17805</v>
      </c>
    </row>
    <row r="239" spans="1:34" x14ac:dyDescent="0.2">
      <c r="A239" s="57" t="s">
        <v>60</v>
      </c>
      <c r="B239" s="57" t="s">
        <v>17</v>
      </c>
      <c r="C239" s="57" t="s">
        <v>61</v>
      </c>
      <c r="D239" s="58">
        <v>5059</v>
      </c>
      <c r="E239" s="57" t="s">
        <v>49</v>
      </c>
      <c r="F239" s="58">
        <v>1</v>
      </c>
      <c r="G239" s="58">
        <v>5046</v>
      </c>
      <c r="S239" s="57" t="s">
        <v>60</v>
      </c>
      <c r="T239" s="57" t="s">
        <v>18</v>
      </c>
      <c r="U239" s="57" t="s">
        <v>61</v>
      </c>
      <c r="V239" s="58">
        <v>4459</v>
      </c>
      <c r="W239" s="57" t="s">
        <v>49</v>
      </c>
      <c r="X239" s="58">
        <v>8</v>
      </c>
      <c r="Y239" s="58">
        <v>35597</v>
      </c>
      <c r="AB239" s="57" t="s">
        <v>60</v>
      </c>
      <c r="AC239" s="57" t="s">
        <v>18</v>
      </c>
      <c r="AD239" s="57" t="s">
        <v>61</v>
      </c>
      <c r="AE239" s="58">
        <v>4479</v>
      </c>
      <c r="AF239" s="57" t="s">
        <v>62</v>
      </c>
      <c r="AG239" s="58">
        <v>1</v>
      </c>
      <c r="AH239" s="58">
        <v>4471</v>
      </c>
    </row>
    <row r="240" spans="1:34" x14ac:dyDescent="0.2">
      <c r="A240" s="57" t="s">
        <v>60</v>
      </c>
      <c r="B240" s="57" t="s">
        <v>17</v>
      </c>
      <c r="C240" s="57" t="s">
        <v>61</v>
      </c>
      <c r="D240" s="58">
        <v>5179</v>
      </c>
      <c r="E240" s="57" t="s">
        <v>49</v>
      </c>
      <c r="F240" s="58">
        <v>1</v>
      </c>
      <c r="G240" s="58">
        <v>5175</v>
      </c>
      <c r="S240" s="57" t="s">
        <v>60</v>
      </c>
      <c r="T240" s="57" t="s">
        <v>18</v>
      </c>
      <c r="U240" s="57" t="s">
        <v>61</v>
      </c>
      <c r="V240" s="58">
        <v>4479</v>
      </c>
      <c r="W240" s="57" t="s">
        <v>49</v>
      </c>
      <c r="X240" s="58">
        <v>8</v>
      </c>
      <c r="Y240" s="58">
        <v>35761</v>
      </c>
      <c r="AB240" s="57" t="s">
        <v>60</v>
      </c>
      <c r="AC240" s="57" t="s">
        <v>18</v>
      </c>
      <c r="AD240" s="57" t="s">
        <v>61</v>
      </c>
      <c r="AE240" s="58">
        <v>4519</v>
      </c>
      <c r="AF240" s="57" t="s">
        <v>62</v>
      </c>
      <c r="AG240" s="58">
        <v>1</v>
      </c>
      <c r="AH240" s="58">
        <v>4510</v>
      </c>
    </row>
    <row r="241" spans="1:34" x14ac:dyDescent="0.2">
      <c r="A241" s="57" t="s">
        <v>60</v>
      </c>
      <c r="B241" s="57" t="s">
        <v>17</v>
      </c>
      <c r="C241" s="57" t="s">
        <v>61</v>
      </c>
      <c r="D241" s="58">
        <v>5219</v>
      </c>
      <c r="E241" s="57" t="s">
        <v>49</v>
      </c>
      <c r="F241" s="58">
        <v>1</v>
      </c>
      <c r="G241" s="58">
        <v>5211</v>
      </c>
      <c r="S241" s="57" t="s">
        <v>60</v>
      </c>
      <c r="T241" s="57" t="s">
        <v>18</v>
      </c>
      <c r="U241" s="57" t="s">
        <v>61</v>
      </c>
      <c r="V241" s="58">
        <v>4499</v>
      </c>
      <c r="W241" s="57" t="s">
        <v>49</v>
      </c>
      <c r="X241" s="58">
        <v>9</v>
      </c>
      <c r="Y241" s="58">
        <v>40424</v>
      </c>
      <c r="AB241" s="57" t="s">
        <v>60</v>
      </c>
      <c r="AC241" s="57" t="s">
        <v>18</v>
      </c>
      <c r="AD241" s="57" t="s">
        <v>61</v>
      </c>
      <c r="AE241" s="58">
        <v>4539</v>
      </c>
      <c r="AF241" s="57" t="s">
        <v>62</v>
      </c>
      <c r="AG241" s="58">
        <v>2</v>
      </c>
      <c r="AH241" s="58">
        <v>9043</v>
      </c>
    </row>
    <row r="242" spans="1:34" x14ac:dyDescent="0.2">
      <c r="A242" s="57" t="s">
        <v>60</v>
      </c>
      <c r="B242" s="57" t="s">
        <v>17</v>
      </c>
      <c r="C242" s="57" t="s">
        <v>61</v>
      </c>
      <c r="D242" s="58">
        <v>5279</v>
      </c>
      <c r="E242" s="57" t="s">
        <v>49</v>
      </c>
      <c r="F242" s="58">
        <v>1</v>
      </c>
      <c r="G242" s="58">
        <v>5270</v>
      </c>
      <c r="S242" s="57" t="s">
        <v>60</v>
      </c>
      <c r="T242" s="57" t="s">
        <v>18</v>
      </c>
      <c r="U242" s="57" t="s">
        <v>61</v>
      </c>
      <c r="V242" s="58">
        <v>4519</v>
      </c>
      <c r="W242" s="57" t="s">
        <v>49</v>
      </c>
      <c r="X242" s="58">
        <v>3</v>
      </c>
      <c r="Y242" s="58">
        <v>13517</v>
      </c>
      <c r="AB242" s="57" t="s">
        <v>60</v>
      </c>
      <c r="AC242" s="57" t="s">
        <v>18</v>
      </c>
      <c r="AD242" s="57" t="s">
        <v>61</v>
      </c>
      <c r="AE242" s="58">
        <v>4599</v>
      </c>
      <c r="AF242" s="57" t="s">
        <v>62</v>
      </c>
      <c r="AG242" s="58">
        <v>2</v>
      </c>
      <c r="AH242" s="58">
        <v>9167</v>
      </c>
    </row>
    <row r="243" spans="1:34" x14ac:dyDescent="0.2">
      <c r="A243" s="57" t="s">
        <v>60</v>
      </c>
      <c r="B243" s="57" t="s">
        <v>17</v>
      </c>
      <c r="C243" s="57" t="s">
        <v>61</v>
      </c>
      <c r="D243" s="58">
        <v>5339</v>
      </c>
      <c r="E243" s="57" t="s">
        <v>49</v>
      </c>
      <c r="F243" s="58">
        <v>1</v>
      </c>
      <c r="G243" s="58">
        <v>5338</v>
      </c>
      <c r="S243" s="57" t="s">
        <v>60</v>
      </c>
      <c r="T243" s="57" t="s">
        <v>18</v>
      </c>
      <c r="U243" s="57" t="s">
        <v>61</v>
      </c>
      <c r="V243" s="58">
        <v>4539</v>
      </c>
      <c r="W243" s="57" t="s">
        <v>49</v>
      </c>
      <c r="X243" s="58">
        <v>7</v>
      </c>
      <c r="Y243" s="58">
        <v>31680</v>
      </c>
      <c r="AB243" s="57" t="s">
        <v>60</v>
      </c>
      <c r="AC243" s="57" t="s">
        <v>18</v>
      </c>
      <c r="AD243" s="57" t="s">
        <v>61</v>
      </c>
      <c r="AE243" s="58">
        <v>4619</v>
      </c>
      <c r="AF243" s="57" t="s">
        <v>62</v>
      </c>
      <c r="AG243" s="58">
        <v>1</v>
      </c>
      <c r="AH243" s="58">
        <v>4619</v>
      </c>
    </row>
    <row r="244" spans="1:34" x14ac:dyDescent="0.2">
      <c r="A244" s="57" t="s">
        <v>60</v>
      </c>
      <c r="B244" s="57" t="s">
        <v>17</v>
      </c>
      <c r="C244" s="57" t="s">
        <v>61</v>
      </c>
      <c r="D244" s="58">
        <v>5359</v>
      </c>
      <c r="E244" s="57" t="s">
        <v>49</v>
      </c>
      <c r="F244" s="58">
        <v>1</v>
      </c>
      <c r="G244" s="58">
        <v>5346</v>
      </c>
      <c r="S244" s="57" t="s">
        <v>60</v>
      </c>
      <c r="T244" s="57" t="s">
        <v>18</v>
      </c>
      <c r="U244" s="57" t="s">
        <v>61</v>
      </c>
      <c r="V244" s="58">
        <v>4559</v>
      </c>
      <c r="W244" s="57" t="s">
        <v>49</v>
      </c>
      <c r="X244" s="58">
        <v>8</v>
      </c>
      <c r="Y244" s="58">
        <v>36401</v>
      </c>
      <c r="AB244" s="57" t="s">
        <v>60</v>
      </c>
      <c r="AC244" s="57" t="s">
        <v>18</v>
      </c>
      <c r="AD244" s="57" t="s">
        <v>61</v>
      </c>
      <c r="AE244" s="58">
        <v>4639</v>
      </c>
      <c r="AF244" s="57" t="s">
        <v>62</v>
      </c>
      <c r="AG244" s="58">
        <v>3</v>
      </c>
      <c r="AH244" s="58">
        <v>13904</v>
      </c>
    </row>
    <row r="245" spans="1:34" x14ac:dyDescent="0.2">
      <c r="A245" s="57" t="s">
        <v>60</v>
      </c>
      <c r="B245" s="57" t="s">
        <v>17</v>
      </c>
      <c r="C245" s="57" t="s">
        <v>61</v>
      </c>
      <c r="D245" s="58">
        <v>5419</v>
      </c>
      <c r="E245" s="57" t="s">
        <v>49</v>
      </c>
      <c r="F245" s="58">
        <v>1</v>
      </c>
      <c r="G245" s="58">
        <v>5419</v>
      </c>
      <c r="S245" s="57" t="s">
        <v>60</v>
      </c>
      <c r="T245" s="57" t="s">
        <v>18</v>
      </c>
      <c r="U245" s="57" t="s">
        <v>61</v>
      </c>
      <c r="V245" s="58">
        <v>4579</v>
      </c>
      <c r="W245" s="57" t="s">
        <v>49</v>
      </c>
      <c r="X245" s="58">
        <v>4</v>
      </c>
      <c r="Y245" s="58">
        <v>18276</v>
      </c>
      <c r="AB245" s="57" t="s">
        <v>60</v>
      </c>
      <c r="AC245" s="57" t="s">
        <v>18</v>
      </c>
      <c r="AD245" s="57" t="s">
        <v>61</v>
      </c>
      <c r="AE245" s="58">
        <v>4659</v>
      </c>
      <c r="AF245" s="57" t="s">
        <v>62</v>
      </c>
      <c r="AG245" s="58">
        <v>1</v>
      </c>
      <c r="AH245" s="58">
        <v>4657</v>
      </c>
    </row>
    <row r="246" spans="1:34" x14ac:dyDescent="0.2">
      <c r="A246" s="57" t="s">
        <v>60</v>
      </c>
      <c r="B246" s="57" t="s">
        <v>17</v>
      </c>
      <c r="C246" s="57" t="s">
        <v>61</v>
      </c>
      <c r="D246" s="58">
        <v>5439</v>
      </c>
      <c r="E246" s="57" t="s">
        <v>49</v>
      </c>
      <c r="F246" s="58">
        <v>1</v>
      </c>
      <c r="G246" s="58">
        <v>5430</v>
      </c>
      <c r="S246" s="57" t="s">
        <v>60</v>
      </c>
      <c r="T246" s="57" t="s">
        <v>18</v>
      </c>
      <c r="U246" s="57" t="s">
        <v>61</v>
      </c>
      <c r="V246" s="58">
        <v>4599</v>
      </c>
      <c r="W246" s="57" t="s">
        <v>49</v>
      </c>
      <c r="X246" s="58">
        <v>7</v>
      </c>
      <c r="Y246" s="58">
        <v>32118</v>
      </c>
      <c r="AB246" s="57" t="s">
        <v>60</v>
      </c>
      <c r="AC246" s="57" t="s">
        <v>18</v>
      </c>
      <c r="AD246" s="57" t="s">
        <v>61</v>
      </c>
      <c r="AE246" s="58">
        <v>4679</v>
      </c>
      <c r="AF246" s="57" t="s">
        <v>62</v>
      </c>
      <c r="AG246" s="58">
        <v>3</v>
      </c>
      <c r="AH246" s="58">
        <v>13998</v>
      </c>
    </row>
    <row r="247" spans="1:34" x14ac:dyDescent="0.2">
      <c r="A247" s="57" t="s">
        <v>60</v>
      </c>
      <c r="B247" s="57" t="s">
        <v>17</v>
      </c>
      <c r="C247" s="57" t="s">
        <v>61</v>
      </c>
      <c r="D247" s="58">
        <v>5459</v>
      </c>
      <c r="E247" s="57" t="s">
        <v>49</v>
      </c>
      <c r="F247" s="58">
        <v>1</v>
      </c>
      <c r="G247" s="58">
        <v>5449</v>
      </c>
      <c r="S247" s="57" t="s">
        <v>60</v>
      </c>
      <c r="T247" s="57" t="s">
        <v>18</v>
      </c>
      <c r="U247" s="57" t="s">
        <v>61</v>
      </c>
      <c r="V247" s="58">
        <v>4619</v>
      </c>
      <c r="W247" s="57" t="s">
        <v>49</v>
      </c>
      <c r="X247" s="58">
        <v>3</v>
      </c>
      <c r="Y247" s="58">
        <v>13820</v>
      </c>
      <c r="AB247" s="57" t="s">
        <v>60</v>
      </c>
      <c r="AC247" s="57" t="s">
        <v>18</v>
      </c>
      <c r="AD247" s="57" t="s">
        <v>61</v>
      </c>
      <c r="AE247" s="58">
        <v>4699</v>
      </c>
      <c r="AF247" s="57" t="s">
        <v>62</v>
      </c>
      <c r="AG247" s="58">
        <v>4</v>
      </c>
      <c r="AH247" s="58">
        <v>18754</v>
      </c>
    </row>
    <row r="248" spans="1:34" x14ac:dyDescent="0.2">
      <c r="A248" s="57" t="s">
        <v>60</v>
      </c>
      <c r="B248" s="57" t="s">
        <v>17</v>
      </c>
      <c r="C248" s="57" t="s">
        <v>61</v>
      </c>
      <c r="D248" s="58">
        <v>5499</v>
      </c>
      <c r="E248" s="57" t="s">
        <v>49</v>
      </c>
      <c r="F248" s="58">
        <v>1</v>
      </c>
      <c r="G248" s="58">
        <v>5488</v>
      </c>
      <c r="S248" s="57" t="s">
        <v>60</v>
      </c>
      <c r="T248" s="57" t="s">
        <v>18</v>
      </c>
      <c r="U248" s="57" t="s">
        <v>61</v>
      </c>
      <c r="V248" s="58">
        <v>4639</v>
      </c>
      <c r="W248" s="57" t="s">
        <v>49</v>
      </c>
      <c r="X248" s="58">
        <v>6</v>
      </c>
      <c r="Y248" s="58">
        <v>27782</v>
      </c>
      <c r="AB248" s="57" t="s">
        <v>60</v>
      </c>
      <c r="AC248" s="57" t="s">
        <v>18</v>
      </c>
      <c r="AD248" s="57" t="s">
        <v>61</v>
      </c>
      <c r="AE248" s="58">
        <v>4719</v>
      </c>
      <c r="AF248" s="57" t="s">
        <v>62</v>
      </c>
      <c r="AG248" s="58">
        <v>1</v>
      </c>
      <c r="AH248" s="58">
        <v>4700</v>
      </c>
    </row>
    <row r="249" spans="1:34" x14ac:dyDescent="0.2">
      <c r="A249" s="57" t="s">
        <v>60</v>
      </c>
      <c r="B249" s="57" t="s">
        <v>17</v>
      </c>
      <c r="C249" s="57" t="s">
        <v>61</v>
      </c>
      <c r="D249" s="58">
        <v>5559</v>
      </c>
      <c r="E249" s="57" t="s">
        <v>49</v>
      </c>
      <c r="F249" s="58">
        <v>1</v>
      </c>
      <c r="G249" s="58">
        <v>5543</v>
      </c>
      <c r="S249" s="57" t="s">
        <v>60</v>
      </c>
      <c r="T249" s="57" t="s">
        <v>18</v>
      </c>
      <c r="U249" s="57" t="s">
        <v>61</v>
      </c>
      <c r="V249" s="58">
        <v>4659</v>
      </c>
      <c r="W249" s="57" t="s">
        <v>49</v>
      </c>
      <c r="X249" s="58">
        <v>10</v>
      </c>
      <c r="Y249" s="58">
        <v>46489</v>
      </c>
      <c r="AB249" s="57" t="s">
        <v>60</v>
      </c>
      <c r="AC249" s="57" t="s">
        <v>18</v>
      </c>
      <c r="AD249" s="57" t="s">
        <v>61</v>
      </c>
      <c r="AE249" s="58">
        <v>4739</v>
      </c>
      <c r="AF249" s="57" t="s">
        <v>62</v>
      </c>
      <c r="AG249" s="58">
        <v>1</v>
      </c>
      <c r="AH249" s="58">
        <v>4721</v>
      </c>
    </row>
    <row r="250" spans="1:34" x14ac:dyDescent="0.2">
      <c r="A250" s="57" t="s">
        <v>60</v>
      </c>
      <c r="B250" s="57" t="s">
        <v>17</v>
      </c>
      <c r="C250" s="57" t="s">
        <v>61</v>
      </c>
      <c r="D250" s="58">
        <v>5659</v>
      </c>
      <c r="E250" s="57" t="s">
        <v>49</v>
      </c>
      <c r="F250" s="58">
        <v>1</v>
      </c>
      <c r="G250" s="58">
        <v>5656</v>
      </c>
      <c r="S250" s="57" t="s">
        <v>60</v>
      </c>
      <c r="T250" s="57" t="s">
        <v>18</v>
      </c>
      <c r="U250" s="57" t="s">
        <v>61</v>
      </c>
      <c r="V250" s="58">
        <v>4679</v>
      </c>
      <c r="W250" s="57" t="s">
        <v>49</v>
      </c>
      <c r="X250" s="58">
        <v>7</v>
      </c>
      <c r="Y250" s="58">
        <v>32651</v>
      </c>
      <c r="AB250" s="57" t="s">
        <v>60</v>
      </c>
      <c r="AC250" s="57" t="s">
        <v>18</v>
      </c>
      <c r="AD250" s="57" t="s">
        <v>61</v>
      </c>
      <c r="AE250" s="58">
        <v>4759</v>
      </c>
      <c r="AF250" s="57" t="s">
        <v>62</v>
      </c>
      <c r="AG250" s="58">
        <v>2</v>
      </c>
      <c r="AH250" s="58">
        <v>9495</v>
      </c>
    </row>
    <row r="251" spans="1:34" x14ac:dyDescent="0.2">
      <c r="A251" s="57" t="s">
        <v>60</v>
      </c>
      <c r="B251" s="57" t="s">
        <v>17</v>
      </c>
      <c r="C251" s="57" t="s">
        <v>61</v>
      </c>
      <c r="D251" s="58">
        <v>5699</v>
      </c>
      <c r="E251" s="57" t="s">
        <v>49</v>
      </c>
      <c r="F251" s="58">
        <v>1</v>
      </c>
      <c r="G251" s="58">
        <v>5699</v>
      </c>
      <c r="S251" s="57" t="s">
        <v>60</v>
      </c>
      <c r="T251" s="57" t="s">
        <v>18</v>
      </c>
      <c r="U251" s="57" t="s">
        <v>61</v>
      </c>
      <c r="V251" s="58">
        <v>4699</v>
      </c>
      <c r="W251" s="57" t="s">
        <v>49</v>
      </c>
      <c r="X251" s="58">
        <v>5</v>
      </c>
      <c r="Y251" s="58">
        <v>23433</v>
      </c>
      <c r="AB251" s="57" t="s">
        <v>60</v>
      </c>
      <c r="AC251" s="57" t="s">
        <v>18</v>
      </c>
      <c r="AD251" s="57" t="s">
        <v>61</v>
      </c>
      <c r="AE251" s="58">
        <v>4779</v>
      </c>
      <c r="AF251" s="57" t="s">
        <v>62</v>
      </c>
      <c r="AG251" s="58">
        <v>2</v>
      </c>
      <c r="AH251" s="58">
        <v>9539</v>
      </c>
    </row>
    <row r="252" spans="1:34" x14ac:dyDescent="0.2">
      <c r="A252" s="57" t="s">
        <v>60</v>
      </c>
      <c r="B252" s="57" t="s">
        <v>17</v>
      </c>
      <c r="C252" s="57" t="s">
        <v>61</v>
      </c>
      <c r="D252" s="58">
        <v>5759</v>
      </c>
      <c r="E252" s="57" t="s">
        <v>49</v>
      </c>
      <c r="F252" s="58">
        <v>1</v>
      </c>
      <c r="G252" s="58">
        <v>5740</v>
      </c>
      <c r="S252" s="57" t="s">
        <v>60</v>
      </c>
      <c r="T252" s="57" t="s">
        <v>18</v>
      </c>
      <c r="U252" s="57" t="s">
        <v>61</v>
      </c>
      <c r="V252" s="58">
        <v>4719</v>
      </c>
      <c r="W252" s="57" t="s">
        <v>49</v>
      </c>
      <c r="X252" s="58">
        <v>7</v>
      </c>
      <c r="Y252" s="58">
        <v>32971</v>
      </c>
      <c r="AB252" s="57" t="s">
        <v>60</v>
      </c>
      <c r="AC252" s="57" t="s">
        <v>18</v>
      </c>
      <c r="AD252" s="57" t="s">
        <v>61</v>
      </c>
      <c r="AE252" s="58">
        <v>4799</v>
      </c>
      <c r="AF252" s="57" t="s">
        <v>62</v>
      </c>
      <c r="AG252" s="58">
        <v>1</v>
      </c>
      <c r="AH252" s="58">
        <v>4795</v>
      </c>
    </row>
    <row r="253" spans="1:34" x14ac:dyDescent="0.2">
      <c r="A253" s="57" t="s">
        <v>60</v>
      </c>
      <c r="B253" s="57" t="s">
        <v>17</v>
      </c>
      <c r="C253" s="57" t="s">
        <v>61</v>
      </c>
      <c r="D253" s="58">
        <v>5799</v>
      </c>
      <c r="E253" s="57" t="s">
        <v>49</v>
      </c>
      <c r="F253" s="58">
        <v>1</v>
      </c>
      <c r="G253" s="58">
        <v>5781</v>
      </c>
      <c r="S253" s="57" t="s">
        <v>60</v>
      </c>
      <c r="T253" s="57" t="s">
        <v>18</v>
      </c>
      <c r="U253" s="57" t="s">
        <v>61</v>
      </c>
      <c r="V253" s="58">
        <v>4739</v>
      </c>
      <c r="W253" s="57" t="s">
        <v>49</v>
      </c>
      <c r="X253" s="58">
        <v>6</v>
      </c>
      <c r="Y253" s="58">
        <v>28382</v>
      </c>
      <c r="AB253" s="57" t="s">
        <v>60</v>
      </c>
      <c r="AC253" s="57" t="s">
        <v>18</v>
      </c>
      <c r="AD253" s="57" t="s">
        <v>61</v>
      </c>
      <c r="AE253" s="58">
        <v>4819</v>
      </c>
      <c r="AF253" s="57" t="s">
        <v>62</v>
      </c>
      <c r="AG253" s="58">
        <v>3</v>
      </c>
      <c r="AH253" s="58">
        <v>14423</v>
      </c>
    </row>
    <row r="254" spans="1:34" x14ac:dyDescent="0.2">
      <c r="A254" s="57" t="s">
        <v>60</v>
      </c>
      <c r="B254" s="57" t="s">
        <v>17</v>
      </c>
      <c r="C254" s="57" t="s">
        <v>61</v>
      </c>
      <c r="D254" s="58">
        <v>5839</v>
      </c>
      <c r="E254" s="57" t="s">
        <v>49</v>
      </c>
      <c r="F254" s="58">
        <v>2</v>
      </c>
      <c r="G254" s="58">
        <v>11671</v>
      </c>
      <c r="S254" s="57" t="s">
        <v>60</v>
      </c>
      <c r="T254" s="57" t="s">
        <v>18</v>
      </c>
      <c r="U254" s="57" t="s">
        <v>61</v>
      </c>
      <c r="V254" s="58">
        <v>4759</v>
      </c>
      <c r="W254" s="57" t="s">
        <v>49</v>
      </c>
      <c r="X254" s="58">
        <v>6</v>
      </c>
      <c r="Y254" s="58">
        <v>28488</v>
      </c>
      <c r="AB254" s="57" t="s">
        <v>60</v>
      </c>
      <c r="AC254" s="57" t="s">
        <v>18</v>
      </c>
      <c r="AD254" s="57" t="s">
        <v>61</v>
      </c>
      <c r="AE254" s="58">
        <v>4839</v>
      </c>
      <c r="AF254" s="57" t="s">
        <v>62</v>
      </c>
      <c r="AG254" s="58">
        <v>3</v>
      </c>
      <c r="AH254" s="58">
        <v>14477</v>
      </c>
    </row>
    <row r="255" spans="1:34" x14ac:dyDescent="0.2">
      <c r="A255" s="57" t="s">
        <v>60</v>
      </c>
      <c r="B255" s="57" t="s">
        <v>17</v>
      </c>
      <c r="C255" s="57" t="s">
        <v>61</v>
      </c>
      <c r="D255" s="58">
        <v>5919</v>
      </c>
      <c r="E255" s="57" t="s">
        <v>49</v>
      </c>
      <c r="F255" s="58">
        <v>1</v>
      </c>
      <c r="G255" s="58">
        <v>5916</v>
      </c>
      <c r="S255" s="57" t="s">
        <v>60</v>
      </c>
      <c r="T255" s="57" t="s">
        <v>18</v>
      </c>
      <c r="U255" s="57" t="s">
        <v>61</v>
      </c>
      <c r="V255" s="58">
        <v>4779</v>
      </c>
      <c r="W255" s="57" t="s">
        <v>49</v>
      </c>
      <c r="X255" s="58">
        <v>4</v>
      </c>
      <c r="Y255" s="58">
        <v>19071</v>
      </c>
      <c r="AB255" s="57" t="s">
        <v>60</v>
      </c>
      <c r="AC255" s="57" t="s">
        <v>18</v>
      </c>
      <c r="AD255" s="57" t="s">
        <v>61</v>
      </c>
      <c r="AE255" s="58">
        <v>4859</v>
      </c>
      <c r="AF255" s="57" t="s">
        <v>62</v>
      </c>
      <c r="AG255" s="58">
        <v>6</v>
      </c>
      <c r="AH255" s="58">
        <v>29110</v>
      </c>
    </row>
    <row r="256" spans="1:34" x14ac:dyDescent="0.2">
      <c r="A256" s="57" t="s">
        <v>60</v>
      </c>
      <c r="B256" s="57" t="s">
        <v>17</v>
      </c>
      <c r="C256" s="57" t="s">
        <v>61</v>
      </c>
      <c r="D256" s="58">
        <v>6079</v>
      </c>
      <c r="E256" s="57" t="s">
        <v>49</v>
      </c>
      <c r="F256" s="58">
        <v>2</v>
      </c>
      <c r="G256" s="58">
        <v>12141</v>
      </c>
      <c r="S256" s="57" t="s">
        <v>60</v>
      </c>
      <c r="T256" s="57" t="s">
        <v>18</v>
      </c>
      <c r="U256" s="57" t="s">
        <v>61</v>
      </c>
      <c r="V256" s="58">
        <v>4799</v>
      </c>
      <c r="W256" s="57" t="s">
        <v>49</v>
      </c>
      <c r="X256" s="58">
        <v>5</v>
      </c>
      <c r="Y256" s="58">
        <v>23958</v>
      </c>
      <c r="AB256" s="57" t="s">
        <v>60</v>
      </c>
      <c r="AC256" s="57" t="s">
        <v>18</v>
      </c>
      <c r="AD256" s="57" t="s">
        <v>61</v>
      </c>
      <c r="AE256" s="58">
        <v>4879</v>
      </c>
      <c r="AF256" s="57" t="s">
        <v>62</v>
      </c>
      <c r="AG256" s="58">
        <v>2</v>
      </c>
      <c r="AH256" s="58">
        <v>9729</v>
      </c>
    </row>
    <row r="257" spans="1:34" x14ac:dyDescent="0.2">
      <c r="A257" s="57" t="s">
        <v>60</v>
      </c>
      <c r="B257" s="57" t="s">
        <v>17</v>
      </c>
      <c r="C257" s="57" t="s">
        <v>61</v>
      </c>
      <c r="D257" s="58">
        <v>6179</v>
      </c>
      <c r="E257" s="57" t="s">
        <v>49</v>
      </c>
      <c r="F257" s="58">
        <v>1</v>
      </c>
      <c r="G257" s="58">
        <v>6173</v>
      </c>
      <c r="S257" s="57" t="s">
        <v>60</v>
      </c>
      <c r="T257" s="57" t="s">
        <v>18</v>
      </c>
      <c r="U257" s="57" t="s">
        <v>61</v>
      </c>
      <c r="V257" s="58">
        <v>4819</v>
      </c>
      <c r="W257" s="57" t="s">
        <v>49</v>
      </c>
      <c r="X257" s="58">
        <v>6</v>
      </c>
      <c r="Y257" s="58">
        <v>28837</v>
      </c>
      <c r="AB257" s="57" t="s">
        <v>60</v>
      </c>
      <c r="AC257" s="57" t="s">
        <v>18</v>
      </c>
      <c r="AD257" s="57" t="s">
        <v>61</v>
      </c>
      <c r="AE257" s="58">
        <v>4899</v>
      </c>
      <c r="AF257" s="57" t="s">
        <v>62</v>
      </c>
      <c r="AG257" s="58">
        <v>2</v>
      </c>
      <c r="AH257" s="58">
        <v>9793</v>
      </c>
    </row>
    <row r="258" spans="1:34" x14ac:dyDescent="0.2">
      <c r="A258" s="57" t="s">
        <v>60</v>
      </c>
      <c r="B258" s="57" t="s">
        <v>17</v>
      </c>
      <c r="C258" s="57" t="s">
        <v>61</v>
      </c>
      <c r="D258" s="58">
        <v>6499</v>
      </c>
      <c r="E258" s="57" t="s">
        <v>49</v>
      </c>
      <c r="F258" s="58">
        <v>1</v>
      </c>
      <c r="G258" s="58">
        <v>6496</v>
      </c>
      <c r="S258" s="57" t="s">
        <v>60</v>
      </c>
      <c r="T258" s="57" t="s">
        <v>18</v>
      </c>
      <c r="U258" s="57" t="s">
        <v>61</v>
      </c>
      <c r="V258" s="58">
        <v>4839</v>
      </c>
      <c r="W258" s="57" t="s">
        <v>49</v>
      </c>
      <c r="X258" s="58">
        <v>10</v>
      </c>
      <c r="Y258" s="58">
        <v>48286</v>
      </c>
      <c r="AB258" s="57" t="s">
        <v>60</v>
      </c>
      <c r="AC258" s="57" t="s">
        <v>18</v>
      </c>
      <c r="AD258" s="57" t="s">
        <v>61</v>
      </c>
      <c r="AE258" s="58">
        <v>4919</v>
      </c>
      <c r="AF258" s="57" t="s">
        <v>62</v>
      </c>
      <c r="AG258" s="58">
        <v>1</v>
      </c>
      <c r="AH258" s="58">
        <v>4902</v>
      </c>
    </row>
    <row r="259" spans="1:34" x14ac:dyDescent="0.2">
      <c r="A259" s="57" t="s">
        <v>60</v>
      </c>
      <c r="B259" s="57" t="s">
        <v>17</v>
      </c>
      <c r="C259" s="57" t="s">
        <v>61</v>
      </c>
      <c r="D259" s="58">
        <v>6619</v>
      </c>
      <c r="E259" s="57" t="s">
        <v>49</v>
      </c>
      <c r="F259" s="58">
        <v>1</v>
      </c>
      <c r="G259" s="58">
        <v>6601</v>
      </c>
      <c r="S259" s="57" t="s">
        <v>60</v>
      </c>
      <c r="T259" s="57" t="s">
        <v>18</v>
      </c>
      <c r="U259" s="57" t="s">
        <v>61</v>
      </c>
      <c r="V259" s="58">
        <v>4859</v>
      </c>
      <c r="W259" s="57" t="s">
        <v>49</v>
      </c>
      <c r="X259" s="58">
        <v>7</v>
      </c>
      <c r="Y259" s="58">
        <v>33942</v>
      </c>
      <c r="AB259" s="57" t="s">
        <v>60</v>
      </c>
      <c r="AC259" s="57" t="s">
        <v>18</v>
      </c>
      <c r="AD259" s="57" t="s">
        <v>61</v>
      </c>
      <c r="AE259" s="58">
        <v>4939</v>
      </c>
      <c r="AF259" s="57" t="s">
        <v>62</v>
      </c>
      <c r="AG259" s="58">
        <v>1</v>
      </c>
      <c r="AH259" s="58">
        <v>4928</v>
      </c>
    </row>
    <row r="260" spans="1:34" x14ac:dyDescent="0.2">
      <c r="A260" s="57" t="s">
        <v>60</v>
      </c>
      <c r="B260" s="57" t="s">
        <v>17</v>
      </c>
      <c r="C260" s="57" t="s">
        <v>61</v>
      </c>
      <c r="D260" s="58">
        <v>6819</v>
      </c>
      <c r="E260" s="57" t="s">
        <v>49</v>
      </c>
      <c r="F260" s="58">
        <v>1</v>
      </c>
      <c r="G260" s="58">
        <v>6800</v>
      </c>
      <c r="S260" s="57" t="s">
        <v>60</v>
      </c>
      <c r="T260" s="57" t="s">
        <v>18</v>
      </c>
      <c r="U260" s="57" t="s">
        <v>61</v>
      </c>
      <c r="V260" s="58">
        <v>4879</v>
      </c>
      <c r="W260" s="57" t="s">
        <v>49</v>
      </c>
      <c r="X260" s="58">
        <v>4</v>
      </c>
      <c r="Y260" s="58">
        <v>19498</v>
      </c>
      <c r="AB260" s="57" t="s">
        <v>60</v>
      </c>
      <c r="AC260" s="57" t="s">
        <v>18</v>
      </c>
      <c r="AD260" s="57" t="s">
        <v>61</v>
      </c>
      <c r="AE260" s="58">
        <v>4959</v>
      </c>
      <c r="AF260" s="57" t="s">
        <v>62</v>
      </c>
      <c r="AG260" s="58">
        <v>1</v>
      </c>
      <c r="AH260" s="58">
        <v>4948</v>
      </c>
    </row>
    <row r="261" spans="1:34" x14ac:dyDescent="0.2">
      <c r="A261" s="57" t="s">
        <v>60</v>
      </c>
      <c r="B261" s="57" t="s">
        <v>17</v>
      </c>
      <c r="C261" s="57" t="s">
        <v>61</v>
      </c>
      <c r="D261" s="58">
        <v>6899</v>
      </c>
      <c r="E261" s="57" t="s">
        <v>49</v>
      </c>
      <c r="F261" s="58">
        <v>1</v>
      </c>
      <c r="G261" s="58">
        <v>6880</v>
      </c>
      <c r="S261" s="57" t="s">
        <v>60</v>
      </c>
      <c r="T261" s="57" t="s">
        <v>18</v>
      </c>
      <c r="U261" s="57" t="s">
        <v>61</v>
      </c>
      <c r="V261" s="58">
        <v>4899</v>
      </c>
      <c r="W261" s="57" t="s">
        <v>49</v>
      </c>
      <c r="X261" s="58">
        <v>8</v>
      </c>
      <c r="Y261" s="58">
        <v>39119</v>
      </c>
      <c r="AB261" s="57" t="s">
        <v>60</v>
      </c>
      <c r="AC261" s="57" t="s">
        <v>18</v>
      </c>
      <c r="AD261" s="57" t="s">
        <v>61</v>
      </c>
      <c r="AE261" s="58">
        <v>4979</v>
      </c>
      <c r="AF261" s="57" t="s">
        <v>62</v>
      </c>
      <c r="AG261" s="58">
        <v>2</v>
      </c>
      <c r="AH261" s="58">
        <v>9951</v>
      </c>
    </row>
    <row r="262" spans="1:34" x14ac:dyDescent="0.2">
      <c r="A262" s="57" t="s">
        <v>60</v>
      </c>
      <c r="B262" s="57" t="s">
        <v>17</v>
      </c>
      <c r="C262" s="57" t="s">
        <v>61</v>
      </c>
      <c r="D262" s="58">
        <v>7059</v>
      </c>
      <c r="E262" s="57" t="s">
        <v>49</v>
      </c>
      <c r="F262" s="58">
        <v>1</v>
      </c>
      <c r="G262" s="58">
        <v>7048</v>
      </c>
      <c r="S262" s="57" t="s">
        <v>60</v>
      </c>
      <c r="T262" s="57" t="s">
        <v>18</v>
      </c>
      <c r="U262" s="57" t="s">
        <v>61</v>
      </c>
      <c r="V262" s="58">
        <v>4919</v>
      </c>
      <c r="W262" s="57" t="s">
        <v>49</v>
      </c>
      <c r="X262" s="58">
        <v>4</v>
      </c>
      <c r="Y262" s="58">
        <v>19624</v>
      </c>
      <c r="AB262" s="57" t="s">
        <v>60</v>
      </c>
      <c r="AC262" s="57" t="s">
        <v>18</v>
      </c>
      <c r="AD262" s="57" t="s">
        <v>61</v>
      </c>
      <c r="AE262" s="58">
        <v>5019</v>
      </c>
      <c r="AF262" s="57" t="s">
        <v>62</v>
      </c>
      <c r="AG262" s="58">
        <v>2</v>
      </c>
      <c r="AH262" s="58">
        <v>10029</v>
      </c>
    </row>
    <row r="263" spans="1:34" x14ac:dyDescent="0.2">
      <c r="A263" s="57" t="s">
        <v>60</v>
      </c>
      <c r="B263" s="57" t="s">
        <v>17</v>
      </c>
      <c r="C263" s="57" t="s">
        <v>61</v>
      </c>
      <c r="D263" s="58">
        <v>7119</v>
      </c>
      <c r="E263" s="57" t="s">
        <v>49</v>
      </c>
      <c r="F263" s="58">
        <v>1</v>
      </c>
      <c r="G263" s="58">
        <v>7115</v>
      </c>
      <c r="S263" s="57" t="s">
        <v>60</v>
      </c>
      <c r="T263" s="57" t="s">
        <v>18</v>
      </c>
      <c r="U263" s="57" t="s">
        <v>61</v>
      </c>
      <c r="V263" s="58">
        <v>4939</v>
      </c>
      <c r="W263" s="57" t="s">
        <v>49</v>
      </c>
      <c r="X263" s="58">
        <v>9</v>
      </c>
      <c r="Y263" s="58">
        <v>44331</v>
      </c>
      <c r="AB263" s="57" t="s">
        <v>60</v>
      </c>
      <c r="AC263" s="57" t="s">
        <v>18</v>
      </c>
      <c r="AD263" s="57" t="s">
        <v>61</v>
      </c>
      <c r="AE263" s="58">
        <v>5079</v>
      </c>
      <c r="AF263" s="57" t="s">
        <v>62</v>
      </c>
      <c r="AG263" s="58">
        <v>2</v>
      </c>
      <c r="AH263" s="58">
        <v>10145</v>
      </c>
    </row>
    <row r="264" spans="1:34" x14ac:dyDescent="0.2">
      <c r="A264" s="57" t="s">
        <v>60</v>
      </c>
      <c r="B264" s="57" t="s">
        <v>17</v>
      </c>
      <c r="C264" s="57" t="s">
        <v>61</v>
      </c>
      <c r="D264" s="58">
        <v>7179</v>
      </c>
      <c r="E264" s="57" t="s">
        <v>49</v>
      </c>
      <c r="F264" s="58">
        <v>1</v>
      </c>
      <c r="G264" s="58">
        <v>7168</v>
      </c>
      <c r="S264" s="57" t="s">
        <v>60</v>
      </c>
      <c r="T264" s="57" t="s">
        <v>18</v>
      </c>
      <c r="U264" s="57" t="s">
        <v>61</v>
      </c>
      <c r="V264" s="58">
        <v>4959</v>
      </c>
      <c r="W264" s="57" t="s">
        <v>49</v>
      </c>
      <c r="X264" s="58">
        <v>7</v>
      </c>
      <c r="Y264" s="58">
        <v>34619</v>
      </c>
      <c r="AB264" s="57" t="s">
        <v>60</v>
      </c>
      <c r="AC264" s="57" t="s">
        <v>18</v>
      </c>
      <c r="AD264" s="57" t="s">
        <v>61</v>
      </c>
      <c r="AE264" s="58">
        <v>5099</v>
      </c>
      <c r="AF264" s="57" t="s">
        <v>62</v>
      </c>
      <c r="AG264" s="58">
        <v>2</v>
      </c>
      <c r="AH264" s="58">
        <v>10187</v>
      </c>
    </row>
    <row r="265" spans="1:34" x14ac:dyDescent="0.2">
      <c r="A265" s="57" t="s">
        <v>60</v>
      </c>
      <c r="B265" s="57" t="s">
        <v>17</v>
      </c>
      <c r="C265" s="57" t="s">
        <v>61</v>
      </c>
      <c r="D265" s="58">
        <v>7299</v>
      </c>
      <c r="E265" s="57" t="s">
        <v>49</v>
      </c>
      <c r="F265" s="58">
        <v>1</v>
      </c>
      <c r="G265" s="58">
        <v>7280</v>
      </c>
      <c r="S265" s="57" t="s">
        <v>60</v>
      </c>
      <c r="T265" s="57" t="s">
        <v>18</v>
      </c>
      <c r="U265" s="57" t="s">
        <v>61</v>
      </c>
      <c r="V265" s="58">
        <v>4979</v>
      </c>
      <c r="W265" s="57" t="s">
        <v>49</v>
      </c>
      <c r="X265" s="58">
        <v>6</v>
      </c>
      <c r="Y265" s="58">
        <v>29802</v>
      </c>
      <c r="AB265" s="57" t="s">
        <v>60</v>
      </c>
      <c r="AC265" s="57" t="s">
        <v>18</v>
      </c>
      <c r="AD265" s="57" t="s">
        <v>61</v>
      </c>
      <c r="AE265" s="58">
        <v>5119</v>
      </c>
      <c r="AF265" s="57" t="s">
        <v>62</v>
      </c>
      <c r="AG265" s="58">
        <v>2</v>
      </c>
      <c r="AH265" s="58">
        <v>10228</v>
      </c>
    </row>
    <row r="266" spans="1:34" x14ac:dyDescent="0.2">
      <c r="A266" s="57" t="s">
        <v>60</v>
      </c>
      <c r="B266" s="57" t="s">
        <v>17</v>
      </c>
      <c r="C266" s="57" t="s">
        <v>61</v>
      </c>
      <c r="D266" s="58">
        <v>7339</v>
      </c>
      <c r="E266" s="57" t="s">
        <v>49</v>
      </c>
      <c r="F266" s="58">
        <v>1</v>
      </c>
      <c r="G266" s="58">
        <v>7321</v>
      </c>
      <c r="S266" s="57" t="s">
        <v>60</v>
      </c>
      <c r="T266" s="57" t="s">
        <v>18</v>
      </c>
      <c r="U266" s="57" t="s">
        <v>61</v>
      </c>
      <c r="V266" s="58">
        <v>4999</v>
      </c>
      <c r="W266" s="57" t="s">
        <v>49</v>
      </c>
      <c r="X266" s="58">
        <v>4</v>
      </c>
      <c r="Y266" s="58">
        <v>19968</v>
      </c>
      <c r="AB266" s="57" t="s">
        <v>60</v>
      </c>
      <c r="AC266" s="57" t="s">
        <v>18</v>
      </c>
      <c r="AD266" s="57" t="s">
        <v>61</v>
      </c>
      <c r="AE266" s="58">
        <v>5139</v>
      </c>
      <c r="AF266" s="57" t="s">
        <v>62</v>
      </c>
      <c r="AG266" s="58">
        <v>2</v>
      </c>
      <c r="AH266" s="58">
        <v>10258</v>
      </c>
    </row>
    <row r="267" spans="1:34" x14ac:dyDescent="0.2">
      <c r="A267" s="57" t="s">
        <v>60</v>
      </c>
      <c r="B267" s="57" t="s">
        <v>17</v>
      </c>
      <c r="C267" s="57" t="s">
        <v>61</v>
      </c>
      <c r="D267" s="58">
        <v>7379</v>
      </c>
      <c r="E267" s="57" t="s">
        <v>49</v>
      </c>
      <c r="F267" s="58">
        <v>1</v>
      </c>
      <c r="G267" s="58">
        <v>7373</v>
      </c>
      <c r="S267" s="57" t="s">
        <v>60</v>
      </c>
      <c r="T267" s="57" t="s">
        <v>18</v>
      </c>
      <c r="U267" s="57" t="s">
        <v>61</v>
      </c>
      <c r="V267" s="58">
        <v>5019</v>
      </c>
      <c r="W267" s="57" t="s">
        <v>49</v>
      </c>
      <c r="X267" s="58">
        <v>5</v>
      </c>
      <c r="Y267" s="58">
        <v>25054</v>
      </c>
      <c r="AB267" s="57" t="s">
        <v>60</v>
      </c>
      <c r="AC267" s="57" t="s">
        <v>18</v>
      </c>
      <c r="AD267" s="57" t="s">
        <v>61</v>
      </c>
      <c r="AE267" s="58">
        <v>5159</v>
      </c>
      <c r="AF267" s="57" t="s">
        <v>62</v>
      </c>
      <c r="AG267" s="58">
        <v>2</v>
      </c>
      <c r="AH267" s="58">
        <v>10309</v>
      </c>
    </row>
    <row r="268" spans="1:34" x14ac:dyDescent="0.2">
      <c r="A268" s="57" t="s">
        <v>60</v>
      </c>
      <c r="B268" s="57" t="s">
        <v>17</v>
      </c>
      <c r="C268" s="57" t="s">
        <v>61</v>
      </c>
      <c r="D268" s="58">
        <v>7519</v>
      </c>
      <c r="E268" s="57" t="s">
        <v>49</v>
      </c>
      <c r="F268" s="58">
        <v>1</v>
      </c>
      <c r="G268" s="58">
        <v>7502</v>
      </c>
      <c r="S268" s="57" t="s">
        <v>60</v>
      </c>
      <c r="T268" s="57" t="s">
        <v>18</v>
      </c>
      <c r="U268" s="57" t="s">
        <v>61</v>
      </c>
      <c r="V268" s="58">
        <v>5039</v>
      </c>
      <c r="W268" s="57" t="s">
        <v>49</v>
      </c>
      <c r="X268" s="58">
        <v>3</v>
      </c>
      <c r="Y268" s="58">
        <v>15080</v>
      </c>
      <c r="AB268" s="57" t="s">
        <v>60</v>
      </c>
      <c r="AC268" s="57" t="s">
        <v>18</v>
      </c>
      <c r="AD268" s="57" t="s">
        <v>61</v>
      </c>
      <c r="AE268" s="58">
        <v>5179</v>
      </c>
      <c r="AF268" s="57" t="s">
        <v>62</v>
      </c>
      <c r="AG268" s="58">
        <v>2</v>
      </c>
      <c r="AH268" s="58">
        <v>10324</v>
      </c>
    </row>
    <row r="269" spans="1:34" x14ac:dyDescent="0.2">
      <c r="A269" s="57" t="s">
        <v>60</v>
      </c>
      <c r="B269" s="57" t="s">
        <v>17</v>
      </c>
      <c r="C269" s="57" t="s">
        <v>61</v>
      </c>
      <c r="D269" s="58">
        <v>7539</v>
      </c>
      <c r="E269" s="57" t="s">
        <v>49</v>
      </c>
      <c r="F269" s="58">
        <v>1</v>
      </c>
      <c r="G269" s="58">
        <v>7528</v>
      </c>
      <c r="S269" s="57" t="s">
        <v>60</v>
      </c>
      <c r="T269" s="57" t="s">
        <v>18</v>
      </c>
      <c r="U269" s="57" t="s">
        <v>61</v>
      </c>
      <c r="V269" s="58">
        <v>5059</v>
      </c>
      <c r="W269" s="57" t="s">
        <v>49</v>
      </c>
      <c r="X269" s="58">
        <v>3</v>
      </c>
      <c r="Y269" s="58">
        <v>15158</v>
      </c>
      <c r="AB269" s="57" t="s">
        <v>60</v>
      </c>
      <c r="AC269" s="57" t="s">
        <v>18</v>
      </c>
      <c r="AD269" s="57" t="s">
        <v>61</v>
      </c>
      <c r="AE269" s="58">
        <v>5219</v>
      </c>
      <c r="AF269" s="57" t="s">
        <v>62</v>
      </c>
      <c r="AG269" s="58">
        <v>3</v>
      </c>
      <c r="AH269" s="58">
        <v>15606</v>
      </c>
    </row>
    <row r="270" spans="1:34" x14ac:dyDescent="0.2">
      <c r="A270" s="57" t="s">
        <v>60</v>
      </c>
      <c r="B270" s="57" t="s">
        <v>17</v>
      </c>
      <c r="C270" s="57" t="s">
        <v>61</v>
      </c>
      <c r="D270" s="58">
        <v>7559</v>
      </c>
      <c r="E270" s="57" t="s">
        <v>49</v>
      </c>
      <c r="F270" s="58">
        <v>1</v>
      </c>
      <c r="G270" s="58">
        <v>7556</v>
      </c>
      <c r="S270" s="57" t="s">
        <v>60</v>
      </c>
      <c r="T270" s="57" t="s">
        <v>18</v>
      </c>
      <c r="U270" s="57" t="s">
        <v>61</v>
      </c>
      <c r="V270" s="58">
        <v>5079</v>
      </c>
      <c r="W270" s="57" t="s">
        <v>49</v>
      </c>
      <c r="X270" s="58">
        <v>5</v>
      </c>
      <c r="Y270" s="58">
        <v>25370</v>
      </c>
      <c r="AB270" s="57" t="s">
        <v>60</v>
      </c>
      <c r="AC270" s="57" t="s">
        <v>18</v>
      </c>
      <c r="AD270" s="57" t="s">
        <v>61</v>
      </c>
      <c r="AE270" s="58">
        <v>5239</v>
      </c>
      <c r="AF270" s="57" t="s">
        <v>62</v>
      </c>
      <c r="AG270" s="58">
        <v>2</v>
      </c>
      <c r="AH270" s="58">
        <v>10453</v>
      </c>
    </row>
    <row r="271" spans="1:34" x14ac:dyDescent="0.2">
      <c r="A271" s="57" t="s">
        <v>60</v>
      </c>
      <c r="B271" s="57" t="s">
        <v>17</v>
      </c>
      <c r="C271" s="57" t="s">
        <v>61</v>
      </c>
      <c r="D271" s="58">
        <v>7699</v>
      </c>
      <c r="E271" s="57" t="s">
        <v>49</v>
      </c>
      <c r="F271" s="58">
        <v>1</v>
      </c>
      <c r="G271" s="58">
        <v>7687</v>
      </c>
      <c r="S271" s="57" t="s">
        <v>60</v>
      </c>
      <c r="T271" s="57" t="s">
        <v>18</v>
      </c>
      <c r="U271" s="57" t="s">
        <v>61</v>
      </c>
      <c r="V271" s="58">
        <v>5099</v>
      </c>
      <c r="W271" s="57" t="s">
        <v>49</v>
      </c>
      <c r="X271" s="58">
        <v>7</v>
      </c>
      <c r="Y271" s="58">
        <v>35615</v>
      </c>
      <c r="AB271" s="57" t="s">
        <v>60</v>
      </c>
      <c r="AC271" s="57" t="s">
        <v>18</v>
      </c>
      <c r="AD271" s="57" t="s">
        <v>61</v>
      </c>
      <c r="AE271" s="58">
        <v>5299</v>
      </c>
      <c r="AF271" s="57" t="s">
        <v>62</v>
      </c>
      <c r="AG271" s="58">
        <v>1</v>
      </c>
      <c r="AH271" s="58">
        <v>5298</v>
      </c>
    </row>
    <row r="272" spans="1:34" x14ac:dyDescent="0.2">
      <c r="A272" s="57" t="s">
        <v>60</v>
      </c>
      <c r="B272" s="57" t="s">
        <v>17</v>
      </c>
      <c r="C272" s="57" t="s">
        <v>61</v>
      </c>
      <c r="D272" s="58">
        <v>7719</v>
      </c>
      <c r="E272" s="57" t="s">
        <v>49</v>
      </c>
      <c r="F272" s="58">
        <v>1</v>
      </c>
      <c r="G272" s="58">
        <v>7702</v>
      </c>
      <c r="S272" s="57" t="s">
        <v>60</v>
      </c>
      <c r="T272" s="57" t="s">
        <v>18</v>
      </c>
      <c r="U272" s="57" t="s">
        <v>61</v>
      </c>
      <c r="V272" s="58">
        <v>5119</v>
      </c>
      <c r="W272" s="57" t="s">
        <v>49</v>
      </c>
      <c r="X272" s="58">
        <v>9</v>
      </c>
      <c r="Y272" s="58">
        <v>45978</v>
      </c>
      <c r="AB272" s="57" t="s">
        <v>60</v>
      </c>
      <c r="AC272" s="57" t="s">
        <v>18</v>
      </c>
      <c r="AD272" s="57" t="s">
        <v>61</v>
      </c>
      <c r="AE272" s="58">
        <v>5319</v>
      </c>
      <c r="AF272" s="57" t="s">
        <v>62</v>
      </c>
      <c r="AG272" s="58">
        <v>1</v>
      </c>
      <c r="AH272" s="58">
        <v>5307</v>
      </c>
    </row>
    <row r="273" spans="1:34" x14ac:dyDescent="0.2">
      <c r="A273" s="57" t="s">
        <v>60</v>
      </c>
      <c r="B273" s="57" t="s">
        <v>17</v>
      </c>
      <c r="C273" s="57" t="s">
        <v>61</v>
      </c>
      <c r="D273" s="58">
        <v>7839</v>
      </c>
      <c r="E273" s="57" t="s">
        <v>49</v>
      </c>
      <c r="F273" s="58">
        <v>1</v>
      </c>
      <c r="G273" s="58">
        <v>7833</v>
      </c>
      <c r="S273" s="57" t="s">
        <v>60</v>
      </c>
      <c r="T273" s="57" t="s">
        <v>18</v>
      </c>
      <c r="U273" s="57" t="s">
        <v>61</v>
      </c>
      <c r="V273" s="58">
        <v>5139</v>
      </c>
      <c r="W273" s="57" t="s">
        <v>49</v>
      </c>
      <c r="X273" s="58">
        <v>5</v>
      </c>
      <c r="Y273" s="58">
        <v>25635</v>
      </c>
      <c r="AB273" s="57" t="s">
        <v>60</v>
      </c>
      <c r="AC273" s="57" t="s">
        <v>18</v>
      </c>
      <c r="AD273" s="57" t="s">
        <v>61</v>
      </c>
      <c r="AE273" s="58">
        <v>5339</v>
      </c>
      <c r="AF273" s="57" t="s">
        <v>62</v>
      </c>
      <c r="AG273" s="58">
        <v>2</v>
      </c>
      <c r="AH273" s="58">
        <v>10655</v>
      </c>
    </row>
    <row r="274" spans="1:34" x14ac:dyDescent="0.2">
      <c r="A274" s="57" t="s">
        <v>60</v>
      </c>
      <c r="B274" s="57" t="s">
        <v>17</v>
      </c>
      <c r="C274" s="57" t="s">
        <v>61</v>
      </c>
      <c r="D274" s="58">
        <v>7899</v>
      </c>
      <c r="E274" s="57" t="s">
        <v>49</v>
      </c>
      <c r="F274" s="58">
        <v>1</v>
      </c>
      <c r="G274" s="58">
        <v>7880</v>
      </c>
      <c r="S274" s="57" t="s">
        <v>60</v>
      </c>
      <c r="T274" s="57" t="s">
        <v>18</v>
      </c>
      <c r="U274" s="57" t="s">
        <v>61</v>
      </c>
      <c r="V274" s="58">
        <v>5159</v>
      </c>
      <c r="W274" s="57" t="s">
        <v>49</v>
      </c>
      <c r="X274" s="58">
        <v>2</v>
      </c>
      <c r="Y274" s="58">
        <v>10297</v>
      </c>
      <c r="AB274" s="57" t="s">
        <v>60</v>
      </c>
      <c r="AC274" s="57" t="s">
        <v>18</v>
      </c>
      <c r="AD274" s="57" t="s">
        <v>61</v>
      </c>
      <c r="AE274" s="58">
        <v>5379</v>
      </c>
      <c r="AF274" s="57" t="s">
        <v>62</v>
      </c>
      <c r="AG274" s="58">
        <v>2</v>
      </c>
      <c r="AH274" s="58">
        <v>10727</v>
      </c>
    </row>
    <row r="275" spans="1:34" x14ac:dyDescent="0.2">
      <c r="A275" s="57" t="s">
        <v>60</v>
      </c>
      <c r="B275" s="57" t="s">
        <v>17</v>
      </c>
      <c r="C275" s="57" t="s">
        <v>61</v>
      </c>
      <c r="D275" s="58">
        <v>8339</v>
      </c>
      <c r="E275" s="57" t="s">
        <v>49</v>
      </c>
      <c r="F275" s="58">
        <v>1</v>
      </c>
      <c r="G275" s="58">
        <v>8329</v>
      </c>
      <c r="S275" s="57" t="s">
        <v>60</v>
      </c>
      <c r="T275" s="57" t="s">
        <v>18</v>
      </c>
      <c r="U275" s="57" t="s">
        <v>61</v>
      </c>
      <c r="V275" s="58">
        <v>5179</v>
      </c>
      <c r="W275" s="57" t="s">
        <v>49</v>
      </c>
      <c r="X275" s="58">
        <v>6</v>
      </c>
      <c r="Y275" s="58">
        <v>30981</v>
      </c>
      <c r="AB275" s="57" t="s">
        <v>60</v>
      </c>
      <c r="AC275" s="57" t="s">
        <v>18</v>
      </c>
      <c r="AD275" s="57" t="s">
        <v>61</v>
      </c>
      <c r="AE275" s="58">
        <v>5399</v>
      </c>
      <c r="AF275" s="57" t="s">
        <v>62</v>
      </c>
      <c r="AG275" s="58">
        <v>2</v>
      </c>
      <c r="AH275" s="58">
        <v>10784</v>
      </c>
    </row>
    <row r="276" spans="1:34" x14ac:dyDescent="0.2">
      <c r="A276" s="57" t="s">
        <v>60</v>
      </c>
      <c r="B276" s="57" t="s">
        <v>17</v>
      </c>
      <c r="C276" s="57" t="s">
        <v>61</v>
      </c>
      <c r="D276" s="58">
        <v>8559</v>
      </c>
      <c r="E276" s="57" t="s">
        <v>49</v>
      </c>
      <c r="F276" s="58">
        <v>1</v>
      </c>
      <c r="G276" s="58">
        <v>8556</v>
      </c>
      <c r="S276" s="57" t="s">
        <v>60</v>
      </c>
      <c r="T276" s="57" t="s">
        <v>18</v>
      </c>
      <c r="U276" s="57" t="s">
        <v>61</v>
      </c>
      <c r="V276" s="58">
        <v>5199</v>
      </c>
      <c r="W276" s="57" t="s">
        <v>49</v>
      </c>
      <c r="X276" s="58">
        <v>6</v>
      </c>
      <c r="Y276" s="58">
        <v>31107</v>
      </c>
      <c r="AB276" s="57" t="s">
        <v>60</v>
      </c>
      <c r="AC276" s="57" t="s">
        <v>18</v>
      </c>
      <c r="AD276" s="57" t="s">
        <v>61</v>
      </c>
      <c r="AE276" s="58">
        <v>5419</v>
      </c>
      <c r="AF276" s="57" t="s">
        <v>62</v>
      </c>
      <c r="AG276" s="58">
        <v>4</v>
      </c>
      <c r="AH276" s="58">
        <v>21642</v>
      </c>
    </row>
    <row r="277" spans="1:34" x14ac:dyDescent="0.2">
      <c r="A277" s="57" t="s">
        <v>60</v>
      </c>
      <c r="B277" s="57" t="s">
        <v>17</v>
      </c>
      <c r="C277" s="57" t="s">
        <v>61</v>
      </c>
      <c r="D277" s="58">
        <v>8919</v>
      </c>
      <c r="E277" s="57" t="s">
        <v>49</v>
      </c>
      <c r="F277" s="58">
        <v>1</v>
      </c>
      <c r="G277" s="58">
        <v>8903</v>
      </c>
      <c r="S277" s="57" t="s">
        <v>60</v>
      </c>
      <c r="T277" s="57" t="s">
        <v>18</v>
      </c>
      <c r="U277" s="57" t="s">
        <v>61</v>
      </c>
      <c r="V277" s="58">
        <v>5219</v>
      </c>
      <c r="W277" s="57" t="s">
        <v>49</v>
      </c>
      <c r="X277" s="58">
        <v>1</v>
      </c>
      <c r="Y277" s="58">
        <v>5213</v>
      </c>
      <c r="AB277" s="57" t="s">
        <v>60</v>
      </c>
      <c r="AC277" s="57" t="s">
        <v>18</v>
      </c>
      <c r="AD277" s="57" t="s">
        <v>61</v>
      </c>
      <c r="AE277" s="58">
        <v>5459</v>
      </c>
      <c r="AF277" s="57" t="s">
        <v>62</v>
      </c>
      <c r="AG277" s="58">
        <v>2</v>
      </c>
      <c r="AH277" s="58">
        <v>10898</v>
      </c>
    </row>
    <row r="278" spans="1:34" x14ac:dyDescent="0.2">
      <c r="A278" s="57" t="s">
        <v>60</v>
      </c>
      <c r="B278" s="57" t="s">
        <v>17</v>
      </c>
      <c r="C278" s="57" t="s">
        <v>61</v>
      </c>
      <c r="D278" s="58">
        <v>8939</v>
      </c>
      <c r="E278" s="57" t="s">
        <v>49</v>
      </c>
      <c r="F278" s="58">
        <v>1</v>
      </c>
      <c r="G278" s="58">
        <v>8924</v>
      </c>
      <c r="S278" s="57" t="s">
        <v>60</v>
      </c>
      <c r="T278" s="57" t="s">
        <v>18</v>
      </c>
      <c r="U278" s="57" t="s">
        <v>61</v>
      </c>
      <c r="V278" s="58">
        <v>5239</v>
      </c>
      <c r="W278" s="57" t="s">
        <v>49</v>
      </c>
      <c r="X278" s="58">
        <v>7</v>
      </c>
      <c r="Y278" s="58">
        <v>36608</v>
      </c>
      <c r="AB278" s="57" t="s">
        <v>60</v>
      </c>
      <c r="AC278" s="57" t="s">
        <v>18</v>
      </c>
      <c r="AD278" s="57" t="s">
        <v>61</v>
      </c>
      <c r="AE278" s="58">
        <v>5479</v>
      </c>
      <c r="AF278" s="57" t="s">
        <v>62</v>
      </c>
      <c r="AG278" s="58">
        <v>3</v>
      </c>
      <c r="AH278" s="58">
        <v>16402</v>
      </c>
    </row>
    <row r="279" spans="1:34" x14ac:dyDescent="0.2">
      <c r="A279" s="57" t="s">
        <v>60</v>
      </c>
      <c r="B279" s="57" t="s">
        <v>17</v>
      </c>
      <c r="C279" s="57" t="s">
        <v>61</v>
      </c>
      <c r="D279" s="58">
        <v>9399</v>
      </c>
      <c r="E279" s="57" t="s">
        <v>49</v>
      </c>
      <c r="F279" s="58">
        <v>1</v>
      </c>
      <c r="G279" s="58">
        <v>9384</v>
      </c>
      <c r="S279" s="57" t="s">
        <v>60</v>
      </c>
      <c r="T279" s="57" t="s">
        <v>18</v>
      </c>
      <c r="U279" s="57" t="s">
        <v>61</v>
      </c>
      <c r="V279" s="58">
        <v>5259</v>
      </c>
      <c r="W279" s="57" t="s">
        <v>49</v>
      </c>
      <c r="X279" s="58">
        <v>4</v>
      </c>
      <c r="Y279" s="58">
        <v>20985</v>
      </c>
      <c r="AB279" s="57" t="s">
        <v>60</v>
      </c>
      <c r="AC279" s="57" t="s">
        <v>18</v>
      </c>
      <c r="AD279" s="57" t="s">
        <v>61</v>
      </c>
      <c r="AE279" s="58">
        <v>5519</v>
      </c>
      <c r="AF279" s="57" t="s">
        <v>62</v>
      </c>
      <c r="AG279" s="58">
        <v>1</v>
      </c>
      <c r="AH279" s="58">
        <v>5511</v>
      </c>
    </row>
    <row r="280" spans="1:34" x14ac:dyDescent="0.2">
      <c r="A280" s="57" t="s">
        <v>60</v>
      </c>
      <c r="B280" s="57" t="s">
        <v>17</v>
      </c>
      <c r="C280" s="57" t="s">
        <v>61</v>
      </c>
      <c r="D280" s="58">
        <v>9499</v>
      </c>
      <c r="E280" s="57" t="s">
        <v>49</v>
      </c>
      <c r="F280" s="58">
        <v>1</v>
      </c>
      <c r="G280" s="58">
        <v>9488</v>
      </c>
      <c r="S280" s="57" t="s">
        <v>60</v>
      </c>
      <c r="T280" s="57" t="s">
        <v>18</v>
      </c>
      <c r="U280" s="57" t="s">
        <v>61</v>
      </c>
      <c r="V280" s="58">
        <v>5279</v>
      </c>
      <c r="W280" s="57" t="s">
        <v>49</v>
      </c>
      <c r="X280" s="58">
        <v>4</v>
      </c>
      <c r="Y280" s="58">
        <v>21076</v>
      </c>
      <c r="AB280" s="57" t="s">
        <v>60</v>
      </c>
      <c r="AC280" s="57" t="s">
        <v>18</v>
      </c>
      <c r="AD280" s="57" t="s">
        <v>61</v>
      </c>
      <c r="AE280" s="58">
        <v>5539</v>
      </c>
      <c r="AF280" s="57" t="s">
        <v>62</v>
      </c>
      <c r="AG280" s="58">
        <v>1</v>
      </c>
      <c r="AH280" s="58">
        <v>5527</v>
      </c>
    </row>
    <row r="281" spans="1:34" x14ac:dyDescent="0.2">
      <c r="A281" s="57" t="s">
        <v>60</v>
      </c>
      <c r="B281" s="57" t="s">
        <v>17</v>
      </c>
      <c r="C281" s="57" t="s">
        <v>61</v>
      </c>
      <c r="D281" s="58">
        <v>10279</v>
      </c>
      <c r="E281" s="57" t="s">
        <v>49</v>
      </c>
      <c r="F281" s="58">
        <v>1</v>
      </c>
      <c r="G281" s="58">
        <v>10264</v>
      </c>
      <c r="S281" s="57" t="s">
        <v>60</v>
      </c>
      <c r="T281" s="57" t="s">
        <v>18</v>
      </c>
      <c r="U281" s="57" t="s">
        <v>61</v>
      </c>
      <c r="V281" s="58">
        <v>5299</v>
      </c>
      <c r="W281" s="57" t="s">
        <v>49</v>
      </c>
      <c r="X281" s="58">
        <v>3</v>
      </c>
      <c r="Y281" s="58">
        <v>15870</v>
      </c>
      <c r="AB281" s="57" t="s">
        <v>60</v>
      </c>
      <c r="AC281" s="57" t="s">
        <v>18</v>
      </c>
      <c r="AD281" s="57" t="s">
        <v>61</v>
      </c>
      <c r="AE281" s="58">
        <v>5579</v>
      </c>
      <c r="AF281" s="57" t="s">
        <v>62</v>
      </c>
      <c r="AG281" s="58">
        <v>3</v>
      </c>
      <c r="AH281" s="58">
        <v>16686</v>
      </c>
    </row>
    <row r="282" spans="1:34" x14ac:dyDescent="0.2">
      <c r="A282" s="57" t="s">
        <v>60</v>
      </c>
      <c r="B282" s="57" t="s">
        <v>17</v>
      </c>
      <c r="C282" s="57" t="s">
        <v>61</v>
      </c>
      <c r="D282" s="58">
        <v>10619</v>
      </c>
      <c r="E282" s="57" t="s">
        <v>49</v>
      </c>
      <c r="F282" s="58">
        <v>1</v>
      </c>
      <c r="G282" s="58">
        <v>10601</v>
      </c>
      <c r="S282" s="57" t="s">
        <v>60</v>
      </c>
      <c r="T282" s="57" t="s">
        <v>18</v>
      </c>
      <c r="U282" s="57" t="s">
        <v>61</v>
      </c>
      <c r="V282" s="58">
        <v>5319</v>
      </c>
      <c r="W282" s="57" t="s">
        <v>49</v>
      </c>
      <c r="X282" s="58">
        <v>3</v>
      </c>
      <c r="Y282" s="58">
        <v>15923</v>
      </c>
      <c r="AB282" s="57" t="s">
        <v>60</v>
      </c>
      <c r="AC282" s="57" t="s">
        <v>18</v>
      </c>
      <c r="AD282" s="57" t="s">
        <v>61</v>
      </c>
      <c r="AE282" s="58">
        <v>5619</v>
      </c>
      <c r="AF282" s="57" t="s">
        <v>62</v>
      </c>
      <c r="AG282" s="58">
        <v>1</v>
      </c>
      <c r="AH282" s="58">
        <v>5619</v>
      </c>
    </row>
    <row r="283" spans="1:34" x14ac:dyDescent="0.2">
      <c r="A283" s="57" t="s">
        <v>60</v>
      </c>
      <c r="B283" s="57" t="s">
        <v>17</v>
      </c>
      <c r="C283" s="57" t="s">
        <v>61</v>
      </c>
      <c r="D283" s="58">
        <v>10939</v>
      </c>
      <c r="E283" s="57" t="s">
        <v>49</v>
      </c>
      <c r="F283" s="58">
        <v>1</v>
      </c>
      <c r="G283" s="58">
        <v>10933</v>
      </c>
      <c r="S283" s="57" t="s">
        <v>60</v>
      </c>
      <c r="T283" s="57" t="s">
        <v>18</v>
      </c>
      <c r="U283" s="57" t="s">
        <v>61</v>
      </c>
      <c r="V283" s="58">
        <v>5339</v>
      </c>
      <c r="W283" s="57" t="s">
        <v>49</v>
      </c>
      <c r="X283" s="58">
        <v>2</v>
      </c>
      <c r="Y283" s="58">
        <v>10667</v>
      </c>
      <c r="AB283" s="57" t="s">
        <v>60</v>
      </c>
      <c r="AC283" s="57" t="s">
        <v>18</v>
      </c>
      <c r="AD283" s="57" t="s">
        <v>61</v>
      </c>
      <c r="AE283" s="58">
        <v>5679</v>
      </c>
      <c r="AF283" s="57" t="s">
        <v>62</v>
      </c>
      <c r="AG283" s="58">
        <v>1</v>
      </c>
      <c r="AH283" s="58">
        <v>5670</v>
      </c>
    </row>
    <row r="284" spans="1:34" x14ac:dyDescent="0.2">
      <c r="A284" s="57" t="s">
        <v>60</v>
      </c>
      <c r="B284" s="57" t="s">
        <v>17</v>
      </c>
      <c r="C284" s="57" t="s">
        <v>61</v>
      </c>
      <c r="D284" s="58">
        <v>11359</v>
      </c>
      <c r="E284" s="57" t="s">
        <v>49</v>
      </c>
      <c r="F284" s="58">
        <v>1</v>
      </c>
      <c r="G284" s="58">
        <v>11343</v>
      </c>
      <c r="S284" s="57" t="s">
        <v>60</v>
      </c>
      <c r="T284" s="57" t="s">
        <v>18</v>
      </c>
      <c r="U284" s="57" t="s">
        <v>61</v>
      </c>
      <c r="V284" s="58">
        <v>5359</v>
      </c>
      <c r="W284" s="57" t="s">
        <v>49</v>
      </c>
      <c r="X284" s="58">
        <v>2</v>
      </c>
      <c r="Y284" s="58">
        <v>10711</v>
      </c>
      <c r="AB284" s="57" t="s">
        <v>60</v>
      </c>
      <c r="AC284" s="57" t="s">
        <v>18</v>
      </c>
      <c r="AD284" s="57" t="s">
        <v>61</v>
      </c>
      <c r="AE284" s="58">
        <v>5699</v>
      </c>
      <c r="AF284" s="57" t="s">
        <v>62</v>
      </c>
      <c r="AG284" s="58">
        <v>1</v>
      </c>
      <c r="AH284" s="58">
        <v>5692</v>
      </c>
    </row>
    <row r="285" spans="1:34" x14ac:dyDescent="0.2">
      <c r="A285" s="57" t="s">
        <v>60</v>
      </c>
      <c r="B285" s="57" t="s">
        <v>17</v>
      </c>
      <c r="C285" s="57" t="s">
        <v>61</v>
      </c>
      <c r="D285" s="58">
        <v>13219</v>
      </c>
      <c r="E285" s="57" t="s">
        <v>49</v>
      </c>
      <c r="F285" s="58">
        <v>1</v>
      </c>
      <c r="G285" s="58">
        <v>13215</v>
      </c>
      <c r="S285" s="57" t="s">
        <v>60</v>
      </c>
      <c r="T285" s="57" t="s">
        <v>18</v>
      </c>
      <c r="U285" s="57" t="s">
        <v>61</v>
      </c>
      <c r="V285" s="58">
        <v>5379</v>
      </c>
      <c r="W285" s="57" t="s">
        <v>49</v>
      </c>
      <c r="X285" s="58">
        <v>3</v>
      </c>
      <c r="Y285" s="58">
        <v>16107</v>
      </c>
      <c r="AB285" s="57" t="s">
        <v>60</v>
      </c>
      <c r="AC285" s="57" t="s">
        <v>18</v>
      </c>
      <c r="AD285" s="57" t="s">
        <v>61</v>
      </c>
      <c r="AE285" s="58">
        <v>5719</v>
      </c>
      <c r="AF285" s="57" t="s">
        <v>62</v>
      </c>
      <c r="AG285" s="58">
        <v>1</v>
      </c>
      <c r="AH285" s="58">
        <v>5703</v>
      </c>
    </row>
    <row r="286" spans="1:34" x14ac:dyDescent="0.2">
      <c r="A286" s="57" t="s">
        <v>60</v>
      </c>
      <c r="B286" s="57" t="s">
        <v>17</v>
      </c>
      <c r="C286" s="57" t="s">
        <v>61</v>
      </c>
      <c r="D286" s="58">
        <v>13719</v>
      </c>
      <c r="E286" s="57" t="s">
        <v>49</v>
      </c>
      <c r="F286" s="58">
        <v>1</v>
      </c>
      <c r="G286" s="58">
        <v>13719</v>
      </c>
      <c r="S286" s="57" t="s">
        <v>60</v>
      </c>
      <c r="T286" s="57" t="s">
        <v>18</v>
      </c>
      <c r="U286" s="57" t="s">
        <v>61</v>
      </c>
      <c r="V286" s="58">
        <v>5399</v>
      </c>
      <c r="W286" s="57" t="s">
        <v>49</v>
      </c>
      <c r="X286" s="58">
        <v>8</v>
      </c>
      <c r="Y286" s="58">
        <v>43123</v>
      </c>
      <c r="AB286" s="57" t="s">
        <v>60</v>
      </c>
      <c r="AC286" s="57" t="s">
        <v>18</v>
      </c>
      <c r="AD286" s="57" t="s">
        <v>61</v>
      </c>
      <c r="AE286" s="58">
        <v>5759</v>
      </c>
      <c r="AF286" s="57" t="s">
        <v>62</v>
      </c>
      <c r="AG286" s="58">
        <v>3</v>
      </c>
      <c r="AH286" s="58">
        <v>17249</v>
      </c>
    </row>
    <row r="287" spans="1:34" x14ac:dyDescent="0.2">
      <c r="A287" s="57" t="s">
        <v>60</v>
      </c>
      <c r="B287" s="57" t="s">
        <v>17</v>
      </c>
      <c r="C287" s="57" t="s">
        <v>61</v>
      </c>
      <c r="D287" s="58">
        <v>13799</v>
      </c>
      <c r="E287" s="57" t="s">
        <v>49</v>
      </c>
      <c r="F287" s="58">
        <v>1</v>
      </c>
      <c r="G287" s="58">
        <v>13784</v>
      </c>
      <c r="S287" s="57" t="s">
        <v>60</v>
      </c>
      <c r="T287" s="57" t="s">
        <v>18</v>
      </c>
      <c r="U287" s="57" t="s">
        <v>61</v>
      </c>
      <c r="V287" s="58">
        <v>5419</v>
      </c>
      <c r="W287" s="57" t="s">
        <v>49</v>
      </c>
      <c r="X287" s="58">
        <v>6</v>
      </c>
      <c r="Y287" s="58">
        <v>32457</v>
      </c>
      <c r="AB287" s="57" t="s">
        <v>60</v>
      </c>
      <c r="AC287" s="57" t="s">
        <v>18</v>
      </c>
      <c r="AD287" s="57" t="s">
        <v>61</v>
      </c>
      <c r="AE287" s="58">
        <v>5839</v>
      </c>
      <c r="AF287" s="57" t="s">
        <v>62</v>
      </c>
      <c r="AG287" s="58">
        <v>2</v>
      </c>
      <c r="AH287" s="58">
        <v>11653</v>
      </c>
    </row>
    <row r="288" spans="1:34" x14ac:dyDescent="0.2">
      <c r="A288" s="72" t="s">
        <v>60</v>
      </c>
      <c r="B288" s="72" t="s">
        <v>17</v>
      </c>
      <c r="C288" s="72" t="s">
        <v>61</v>
      </c>
      <c r="D288" s="87">
        <v>17639</v>
      </c>
      <c r="E288" s="72" t="s">
        <v>49</v>
      </c>
      <c r="F288" s="87">
        <v>1</v>
      </c>
      <c r="G288" s="87">
        <v>17639</v>
      </c>
      <c r="S288" s="57" t="s">
        <v>60</v>
      </c>
      <c r="T288" s="57" t="s">
        <v>18</v>
      </c>
      <c r="U288" s="57" t="s">
        <v>61</v>
      </c>
      <c r="V288" s="58">
        <v>5439</v>
      </c>
      <c r="W288" s="57" t="s">
        <v>49</v>
      </c>
      <c r="X288" s="58">
        <v>2</v>
      </c>
      <c r="Y288" s="58">
        <v>10868</v>
      </c>
      <c r="AB288" s="57" t="s">
        <v>60</v>
      </c>
      <c r="AC288" s="57" t="s">
        <v>18</v>
      </c>
      <c r="AD288" s="57" t="s">
        <v>61</v>
      </c>
      <c r="AE288" s="58">
        <v>5859</v>
      </c>
      <c r="AF288" s="57" t="s">
        <v>62</v>
      </c>
      <c r="AG288" s="58">
        <v>1</v>
      </c>
      <c r="AH288" s="58">
        <v>5854</v>
      </c>
    </row>
    <row r="289" spans="19:34" x14ac:dyDescent="0.2">
      <c r="S289" s="57" t="s">
        <v>60</v>
      </c>
      <c r="T289" s="57" t="s">
        <v>18</v>
      </c>
      <c r="U289" s="57" t="s">
        <v>61</v>
      </c>
      <c r="V289" s="58">
        <v>5459</v>
      </c>
      <c r="W289" s="57" t="s">
        <v>49</v>
      </c>
      <c r="X289" s="58">
        <v>4</v>
      </c>
      <c r="Y289" s="58">
        <v>21804</v>
      </c>
      <c r="AB289" s="57" t="s">
        <v>60</v>
      </c>
      <c r="AC289" s="57" t="s">
        <v>18</v>
      </c>
      <c r="AD289" s="57" t="s">
        <v>61</v>
      </c>
      <c r="AE289" s="58">
        <v>5919</v>
      </c>
      <c r="AF289" s="57" t="s">
        <v>62</v>
      </c>
      <c r="AG289" s="58">
        <v>3</v>
      </c>
      <c r="AH289" s="58">
        <v>17728</v>
      </c>
    </row>
    <row r="290" spans="19:34" x14ac:dyDescent="0.2">
      <c r="S290" s="57" t="s">
        <v>60</v>
      </c>
      <c r="T290" s="57" t="s">
        <v>18</v>
      </c>
      <c r="U290" s="57" t="s">
        <v>61</v>
      </c>
      <c r="V290" s="58">
        <v>5479</v>
      </c>
      <c r="W290" s="57" t="s">
        <v>49</v>
      </c>
      <c r="X290" s="58">
        <v>7</v>
      </c>
      <c r="Y290" s="58">
        <v>38279</v>
      </c>
      <c r="AB290" s="57" t="s">
        <v>60</v>
      </c>
      <c r="AC290" s="57" t="s">
        <v>18</v>
      </c>
      <c r="AD290" s="57" t="s">
        <v>61</v>
      </c>
      <c r="AE290" s="58">
        <v>5959</v>
      </c>
      <c r="AF290" s="57" t="s">
        <v>62</v>
      </c>
      <c r="AG290" s="58">
        <v>1</v>
      </c>
      <c r="AH290" s="58">
        <v>5941</v>
      </c>
    </row>
    <row r="291" spans="19:34" x14ac:dyDescent="0.2">
      <c r="S291" s="57" t="s">
        <v>60</v>
      </c>
      <c r="T291" s="57" t="s">
        <v>18</v>
      </c>
      <c r="U291" s="57" t="s">
        <v>61</v>
      </c>
      <c r="V291" s="58">
        <v>5499</v>
      </c>
      <c r="W291" s="57" t="s">
        <v>49</v>
      </c>
      <c r="X291" s="58">
        <v>3</v>
      </c>
      <c r="Y291" s="58">
        <v>16462</v>
      </c>
      <c r="AB291" s="57" t="s">
        <v>60</v>
      </c>
      <c r="AC291" s="57" t="s">
        <v>18</v>
      </c>
      <c r="AD291" s="57" t="s">
        <v>61</v>
      </c>
      <c r="AE291" s="58">
        <v>5999</v>
      </c>
      <c r="AF291" s="57" t="s">
        <v>62</v>
      </c>
      <c r="AG291" s="58">
        <v>1</v>
      </c>
      <c r="AH291" s="58">
        <v>5989</v>
      </c>
    </row>
    <row r="292" spans="19:34" x14ac:dyDescent="0.2">
      <c r="S292" s="57" t="s">
        <v>60</v>
      </c>
      <c r="T292" s="57" t="s">
        <v>18</v>
      </c>
      <c r="U292" s="57" t="s">
        <v>61</v>
      </c>
      <c r="V292" s="58">
        <v>5519</v>
      </c>
      <c r="W292" s="57" t="s">
        <v>49</v>
      </c>
      <c r="X292" s="58">
        <v>6</v>
      </c>
      <c r="Y292" s="58">
        <v>33037</v>
      </c>
      <c r="AB292" s="57" t="s">
        <v>60</v>
      </c>
      <c r="AC292" s="57" t="s">
        <v>18</v>
      </c>
      <c r="AD292" s="57" t="s">
        <v>61</v>
      </c>
      <c r="AE292" s="58">
        <v>6059</v>
      </c>
      <c r="AF292" s="57" t="s">
        <v>62</v>
      </c>
      <c r="AG292" s="58">
        <v>2</v>
      </c>
      <c r="AH292" s="58">
        <v>12096</v>
      </c>
    </row>
    <row r="293" spans="19:34" x14ac:dyDescent="0.2">
      <c r="S293" s="57" t="s">
        <v>60</v>
      </c>
      <c r="T293" s="57" t="s">
        <v>18</v>
      </c>
      <c r="U293" s="57" t="s">
        <v>61</v>
      </c>
      <c r="V293" s="58">
        <v>5539</v>
      </c>
      <c r="W293" s="57" t="s">
        <v>49</v>
      </c>
      <c r="X293" s="58">
        <v>8</v>
      </c>
      <c r="Y293" s="58">
        <v>44225</v>
      </c>
      <c r="AB293" s="57" t="s">
        <v>60</v>
      </c>
      <c r="AC293" s="57" t="s">
        <v>18</v>
      </c>
      <c r="AD293" s="57" t="s">
        <v>61</v>
      </c>
      <c r="AE293" s="58">
        <v>6099</v>
      </c>
      <c r="AF293" s="57" t="s">
        <v>62</v>
      </c>
      <c r="AG293" s="58">
        <v>2</v>
      </c>
      <c r="AH293" s="58">
        <v>12181</v>
      </c>
    </row>
    <row r="294" spans="19:34" x14ac:dyDescent="0.2">
      <c r="S294" s="57" t="s">
        <v>60</v>
      </c>
      <c r="T294" s="57" t="s">
        <v>18</v>
      </c>
      <c r="U294" s="57" t="s">
        <v>61</v>
      </c>
      <c r="V294" s="58">
        <v>5559</v>
      </c>
      <c r="W294" s="57" t="s">
        <v>49</v>
      </c>
      <c r="X294" s="58">
        <v>3</v>
      </c>
      <c r="Y294" s="58">
        <v>16649</v>
      </c>
      <c r="AB294" s="57" t="s">
        <v>60</v>
      </c>
      <c r="AC294" s="57" t="s">
        <v>18</v>
      </c>
      <c r="AD294" s="57" t="s">
        <v>61</v>
      </c>
      <c r="AE294" s="58">
        <v>6119</v>
      </c>
      <c r="AF294" s="57" t="s">
        <v>62</v>
      </c>
      <c r="AG294" s="58">
        <v>1</v>
      </c>
      <c r="AH294" s="58">
        <v>6109</v>
      </c>
    </row>
    <row r="295" spans="19:34" x14ac:dyDescent="0.2">
      <c r="S295" s="57" t="s">
        <v>60</v>
      </c>
      <c r="T295" s="57" t="s">
        <v>18</v>
      </c>
      <c r="U295" s="57" t="s">
        <v>61</v>
      </c>
      <c r="V295" s="58">
        <v>5579</v>
      </c>
      <c r="W295" s="57" t="s">
        <v>49</v>
      </c>
      <c r="X295" s="58">
        <v>5</v>
      </c>
      <c r="Y295" s="58">
        <v>27832</v>
      </c>
      <c r="AB295" s="57" t="s">
        <v>60</v>
      </c>
      <c r="AC295" s="57" t="s">
        <v>18</v>
      </c>
      <c r="AD295" s="57" t="s">
        <v>61</v>
      </c>
      <c r="AE295" s="58">
        <v>6139</v>
      </c>
      <c r="AF295" s="57" t="s">
        <v>62</v>
      </c>
      <c r="AG295" s="58">
        <v>1</v>
      </c>
      <c r="AH295" s="58">
        <v>6127</v>
      </c>
    </row>
    <row r="296" spans="19:34" x14ac:dyDescent="0.2">
      <c r="S296" s="57" t="s">
        <v>60</v>
      </c>
      <c r="T296" s="57" t="s">
        <v>18</v>
      </c>
      <c r="U296" s="57" t="s">
        <v>61</v>
      </c>
      <c r="V296" s="58">
        <v>5599</v>
      </c>
      <c r="W296" s="57" t="s">
        <v>49</v>
      </c>
      <c r="X296" s="58">
        <v>9</v>
      </c>
      <c r="Y296" s="58">
        <v>50279</v>
      </c>
      <c r="AB296" s="57" t="s">
        <v>60</v>
      </c>
      <c r="AC296" s="57" t="s">
        <v>18</v>
      </c>
      <c r="AD296" s="57" t="s">
        <v>61</v>
      </c>
      <c r="AE296" s="58">
        <v>6159</v>
      </c>
      <c r="AF296" s="57" t="s">
        <v>62</v>
      </c>
      <c r="AG296" s="58">
        <v>3</v>
      </c>
      <c r="AH296" s="58">
        <v>18442</v>
      </c>
    </row>
    <row r="297" spans="19:34" x14ac:dyDescent="0.2">
      <c r="S297" s="57" t="s">
        <v>60</v>
      </c>
      <c r="T297" s="57" t="s">
        <v>18</v>
      </c>
      <c r="U297" s="57" t="s">
        <v>61</v>
      </c>
      <c r="V297" s="58">
        <v>5639</v>
      </c>
      <c r="W297" s="57" t="s">
        <v>49</v>
      </c>
      <c r="X297" s="58">
        <v>3</v>
      </c>
      <c r="Y297" s="58">
        <v>16872</v>
      </c>
      <c r="AB297" s="57" t="s">
        <v>60</v>
      </c>
      <c r="AC297" s="57" t="s">
        <v>18</v>
      </c>
      <c r="AD297" s="57" t="s">
        <v>61</v>
      </c>
      <c r="AE297" s="58">
        <v>6199</v>
      </c>
      <c r="AF297" s="57" t="s">
        <v>62</v>
      </c>
      <c r="AG297" s="58">
        <v>2</v>
      </c>
      <c r="AH297" s="58">
        <v>12372</v>
      </c>
    </row>
    <row r="298" spans="19:34" x14ac:dyDescent="0.2">
      <c r="S298" s="57" t="s">
        <v>60</v>
      </c>
      <c r="T298" s="57" t="s">
        <v>18</v>
      </c>
      <c r="U298" s="57" t="s">
        <v>61</v>
      </c>
      <c r="V298" s="58">
        <v>5659</v>
      </c>
      <c r="W298" s="57" t="s">
        <v>49</v>
      </c>
      <c r="X298" s="58">
        <v>5</v>
      </c>
      <c r="Y298" s="58">
        <v>28251</v>
      </c>
      <c r="AB298" s="57" t="s">
        <v>60</v>
      </c>
      <c r="AC298" s="57" t="s">
        <v>18</v>
      </c>
      <c r="AD298" s="57" t="s">
        <v>61</v>
      </c>
      <c r="AE298" s="58">
        <v>6239</v>
      </c>
      <c r="AF298" s="57" t="s">
        <v>62</v>
      </c>
      <c r="AG298" s="58">
        <v>1</v>
      </c>
      <c r="AH298" s="58">
        <v>6224</v>
      </c>
    </row>
    <row r="299" spans="19:34" x14ac:dyDescent="0.2">
      <c r="S299" s="57" t="s">
        <v>60</v>
      </c>
      <c r="T299" s="57" t="s">
        <v>18</v>
      </c>
      <c r="U299" s="57" t="s">
        <v>61</v>
      </c>
      <c r="V299" s="58">
        <v>5679</v>
      </c>
      <c r="W299" s="57" t="s">
        <v>49</v>
      </c>
      <c r="X299" s="58">
        <v>6</v>
      </c>
      <c r="Y299" s="58">
        <v>34026</v>
      </c>
      <c r="AB299" s="57" t="s">
        <v>60</v>
      </c>
      <c r="AC299" s="57" t="s">
        <v>18</v>
      </c>
      <c r="AD299" s="57" t="s">
        <v>61</v>
      </c>
      <c r="AE299" s="58">
        <v>6279</v>
      </c>
      <c r="AF299" s="57" t="s">
        <v>62</v>
      </c>
      <c r="AG299" s="58">
        <v>1</v>
      </c>
      <c r="AH299" s="58">
        <v>6272</v>
      </c>
    </row>
    <row r="300" spans="19:34" x14ac:dyDescent="0.2">
      <c r="S300" s="57" t="s">
        <v>60</v>
      </c>
      <c r="T300" s="57" t="s">
        <v>18</v>
      </c>
      <c r="U300" s="57" t="s">
        <v>61</v>
      </c>
      <c r="V300" s="58">
        <v>5699</v>
      </c>
      <c r="W300" s="57" t="s">
        <v>49</v>
      </c>
      <c r="X300" s="58">
        <v>3</v>
      </c>
      <c r="Y300" s="58">
        <v>17075</v>
      </c>
      <c r="AB300" s="57" t="s">
        <v>60</v>
      </c>
      <c r="AC300" s="57" t="s">
        <v>18</v>
      </c>
      <c r="AD300" s="57" t="s">
        <v>61</v>
      </c>
      <c r="AE300" s="58">
        <v>6319</v>
      </c>
      <c r="AF300" s="57" t="s">
        <v>62</v>
      </c>
      <c r="AG300" s="58">
        <v>1</v>
      </c>
      <c r="AH300" s="58">
        <v>6319</v>
      </c>
    </row>
    <row r="301" spans="19:34" x14ac:dyDescent="0.2">
      <c r="S301" s="57" t="s">
        <v>60</v>
      </c>
      <c r="T301" s="57" t="s">
        <v>18</v>
      </c>
      <c r="U301" s="57" t="s">
        <v>61</v>
      </c>
      <c r="V301" s="58">
        <v>5719</v>
      </c>
      <c r="W301" s="57" t="s">
        <v>49</v>
      </c>
      <c r="X301" s="58">
        <v>3</v>
      </c>
      <c r="Y301" s="58">
        <v>17132</v>
      </c>
      <c r="AB301" s="57" t="s">
        <v>60</v>
      </c>
      <c r="AC301" s="57" t="s">
        <v>18</v>
      </c>
      <c r="AD301" s="57" t="s">
        <v>61</v>
      </c>
      <c r="AE301" s="58">
        <v>6359</v>
      </c>
      <c r="AF301" s="57" t="s">
        <v>62</v>
      </c>
      <c r="AG301" s="58">
        <v>1</v>
      </c>
      <c r="AH301" s="58">
        <v>6346</v>
      </c>
    </row>
    <row r="302" spans="19:34" x14ac:dyDescent="0.2">
      <c r="S302" s="57" t="s">
        <v>60</v>
      </c>
      <c r="T302" s="57" t="s">
        <v>18</v>
      </c>
      <c r="U302" s="57" t="s">
        <v>61</v>
      </c>
      <c r="V302" s="58">
        <v>5739</v>
      </c>
      <c r="W302" s="57" t="s">
        <v>49</v>
      </c>
      <c r="X302" s="58">
        <v>4</v>
      </c>
      <c r="Y302" s="58">
        <v>22933</v>
      </c>
      <c r="AB302" s="57" t="s">
        <v>60</v>
      </c>
      <c r="AC302" s="57" t="s">
        <v>18</v>
      </c>
      <c r="AD302" s="57" t="s">
        <v>61</v>
      </c>
      <c r="AE302" s="58">
        <v>6399</v>
      </c>
      <c r="AF302" s="57" t="s">
        <v>62</v>
      </c>
      <c r="AG302" s="58">
        <v>2</v>
      </c>
      <c r="AH302" s="58">
        <v>12775</v>
      </c>
    </row>
    <row r="303" spans="19:34" x14ac:dyDescent="0.2">
      <c r="S303" s="57" t="s">
        <v>60</v>
      </c>
      <c r="T303" s="57" t="s">
        <v>18</v>
      </c>
      <c r="U303" s="57" t="s">
        <v>61</v>
      </c>
      <c r="V303" s="58">
        <v>5759</v>
      </c>
      <c r="W303" s="57" t="s">
        <v>49</v>
      </c>
      <c r="X303" s="58">
        <v>3</v>
      </c>
      <c r="Y303" s="58">
        <v>17247</v>
      </c>
      <c r="AB303" s="57" t="s">
        <v>60</v>
      </c>
      <c r="AC303" s="57" t="s">
        <v>18</v>
      </c>
      <c r="AD303" s="57" t="s">
        <v>61</v>
      </c>
      <c r="AE303" s="58">
        <v>6439</v>
      </c>
      <c r="AF303" s="57" t="s">
        <v>62</v>
      </c>
      <c r="AG303" s="58">
        <v>1</v>
      </c>
      <c r="AH303" s="58">
        <v>6432</v>
      </c>
    </row>
    <row r="304" spans="19:34" x14ac:dyDescent="0.2">
      <c r="S304" s="57" t="s">
        <v>60</v>
      </c>
      <c r="T304" s="57" t="s">
        <v>18</v>
      </c>
      <c r="U304" s="57" t="s">
        <v>61</v>
      </c>
      <c r="V304" s="58">
        <v>5779</v>
      </c>
      <c r="W304" s="57" t="s">
        <v>49</v>
      </c>
      <c r="X304" s="58">
        <v>6</v>
      </c>
      <c r="Y304" s="58">
        <v>34595</v>
      </c>
      <c r="AB304" s="57" t="s">
        <v>60</v>
      </c>
      <c r="AC304" s="57" t="s">
        <v>18</v>
      </c>
      <c r="AD304" s="57" t="s">
        <v>61</v>
      </c>
      <c r="AE304" s="58">
        <v>6459</v>
      </c>
      <c r="AF304" s="57" t="s">
        <v>62</v>
      </c>
      <c r="AG304" s="58">
        <v>3</v>
      </c>
      <c r="AH304" s="58">
        <v>19345</v>
      </c>
    </row>
    <row r="305" spans="19:34" x14ac:dyDescent="0.2">
      <c r="S305" s="57" t="s">
        <v>60</v>
      </c>
      <c r="T305" s="57" t="s">
        <v>18</v>
      </c>
      <c r="U305" s="57" t="s">
        <v>61</v>
      </c>
      <c r="V305" s="58">
        <v>5799</v>
      </c>
      <c r="W305" s="57" t="s">
        <v>49</v>
      </c>
      <c r="X305" s="58">
        <v>2</v>
      </c>
      <c r="Y305" s="58">
        <v>11575</v>
      </c>
      <c r="AB305" s="57" t="s">
        <v>60</v>
      </c>
      <c r="AC305" s="57" t="s">
        <v>18</v>
      </c>
      <c r="AD305" s="57" t="s">
        <v>61</v>
      </c>
      <c r="AE305" s="58">
        <v>6539</v>
      </c>
      <c r="AF305" s="57" t="s">
        <v>62</v>
      </c>
      <c r="AG305" s="58">
        <v>1</v>
      </c>
      <c r="AH305" s="58">
        <v>6527</v>
      </c>
    </row>
    <row r="306" spans="19:34" x14ac:dyDescent="0.2">
      <c r="S306" s="57" t="s">
        <v>60</v>
      </c>
      <c r="T306" s="57" t="s">
        <v>18</v>
      </c>
      <c r="U306" s="57" t="s">
        <v>61</v>
      </c>
      <c r="V306" s="58">
        <v>5819</v>
      </c>
      <c r="W306" s="57" t="s">
        <v>49</v>
      </c>
      <c r="X306" s="58">
        <v>3</v>
      </c>
      <c r="Y306" s="58">
        <v>17440</v>
      </c>
      <c r="AB306" s="57" t="s">
        <v>60</v>
      </c>
      <c r="AC306" s="57" t="s">
        <v>18</v>
      </c>
      <c r="AD306" s="57" t="s">
        <v>61</v>
      </c>
      <c r="AE306" s="58">
        <v>6579</v>
      </c>
      <c r="AF306" s="57" t="s">
        <v>62</v>
      </c>
      <c r="AG306" s="58">
        <v>1</v>
      </c>
      <c r="AH306" s="58">
        <v>6571</v>
      </c>
    </row>
    <row r="307" spans="19:34" x14ac:dyDescent="0.2">
      <c r="S307" s="57" t="s">
        <v>60</v>
      </c>
      <c r="T307" s="57" t="s">
        <v>18</v>
      </c>
      <c r="U307" s="57" t="s">
        <v>61</v>
      </c>
      <c r="V307" s="58">
        <v>5839</v>
      </c>
      <c r="W307" s="57" t="s">
        <v>49</v>
      </c>
      <c r="X307" s="58">
        <v>1</v>
      </c>
      <c r="Y307" s="58">
        <v>5835</v>
      </c>
      <c r="AB307" s="57" t="s">
        <v>60</v>
      </c>
      <c r="AC307" s="57" t="s">
        <v>18</v>
      </c>
      <c r="AD307" s="57" t="s">
        <v>61</v>
      </c>
      <c r="AE307" s="58">
        <v>6599</v>
      </c>
      <c r="AF307" s="57" t="s">
        <v>62</v>
      </c>
      <c r="AG307" s="58">
        <v>1</v>
      </c>
      <c r="AH307" s="58">
        <v>6588</v>
      </c>
    </row>
    <row r="308" spans="19:34" x14ac:dyDescent="0.2">
      <c r="S308" s="57" t="s">
        <v>60</v>
      </c>
      <c r="T308" s="57" t="s">
        <v>18</v>
      </c>
      <c r="U308" s="57" t="s">
        <v>61</v>
      </c>
      <c r="V308" s="58">
        <v>5859</v>
      </c>
      <c r="W308" s="57" t="s">
        <v>49</v>
      </c>
      <c r="X308" s="58">
        <v>3</v>
      </c>
      <c r="Y308" s="58">
        <v>17535</v>
      </c>
      <c r="AB308" s="57" t="s">
        <v>60</v>
      </c>
      <c r="AC308" s="57" t="s">
        <v>18</v>
      </c>
      <c r="AD308" s="57" t="s">
        <v>61</v>
      </c>
      <c r="AE308" s="58">
        <v>6619</v>
      </c>
      <c r="AF308" s="57" t="s">
        <v>62</v>
      </c>
      <c r="AG308" s="58">
        <v>3</v>
      </c>
      <c r="AH308" s="58">
        <v>19840</v>
      </c>
    </row>
    <row r="309" spans="19:34" x14ac:dyDescent="0.2">
      <c r="S309" s="57" t="s">
        <v>60</v>
      </c>
      <c r="T309" s="57" t="s">
        <v>18</v>
      </c>
      <c r="U309" s="57" t="s">
        <v>61</v>
      </c>
      <c r="V309" s="58">
        <v>5879</v>
      </c>
      <c r="W309" s="57" t="s">
        <v>49</v>
      </c>
      <c r="X309" s="58">
        <v>7</v>
      </c>
      <c r="Y309" s="58">
        <v>41082</v>
      </c>
      <c r="AB309" s="57" t="s">
        <v>60</v>
      </c>
      <c r="AC309" s="57" t="s">
        <v>18</v>
      </c>
      <c r="AD309" s="57" t="s">
        <v>61</v>
      </c>
      <c r="AE309" s="58">
        <v>6659</v>
      </c>
      <c r="AF309" s="57" t="s">
        <v>62</v>
      </c>
      <c r="AG309" s="58">
        <v>1</v>
      </c>
      <c r="AH309" s="58">
        <v>6641</v>
      </c>
    </row>
    <row r="310" spans="19:34" x14ac:dyDescent="0.2">
      <c r="S310" s="57" t="s">
        <v>60</v>
      </c>
      <c r="T310" s="57" t="s">
        <v>18</v>
      </c>
      <c r="U310" s="57" t="s">
        <v>61</v>
      </c>
      <c r="V310" s="58">
        <v>5899</v>
      </c>
      <c r="W310" s="57" t="s">
        <v>49</v>
      </c>
      <c r="X310" s="58">
        <v>4</v>
      </c>
      <c r="Y310" s="58">
        <v>23565</v>
      </c>
      <c r="AB310" s="57" t="s">
        <v>60</v>
      </c>
      <c r="AC310" s="57" t="s">
        <v>18</v>
      </c>
      <c r="AD310" s="57" t="s">
        <v>61</v>
      </c>
      <c r="AE310" s="58">
        <v>6679</v>
      </c>
      <c r="AF310" s="57" t="s">
        <v>62</v>
      </c>
      <c r="AG310" s="58">
        <v>1</v>
      </c>
      <c r="AH310" s="58">
        <v>6661</v>
      </c>
    </row>
    <row r="311" spans="19:34" x14ac:dyDescent="0.2">
      <c r="S311" s="57" t="s">
        <v>60</v>
      </c>
      <c r="T311" s="57" t="s">
        <v>18</v>
      </c>
      <c r="U311" s="57" t="s">
        <v>61</v>
      </c>
      <c r="V311" s="58">
        <v>5919</v>
      </c>
      <c r="W311" s="57" t="s">
        <v>49</v>
      </c>
      <c r="X311" s="58">
        <v>4</v>
      </c>
      <c r="Y311" s="58">
        <v>23635</v>
      </c>
      <c r="AB311" s="57" t="s">
        <v>60</v>
      </c>
      <c r="AC311" s="57" t="s">
        <v>18</v>
      </c>
      <c r="AD311" s="57" t="s">
        <v>61</v>
      </c>
      <c r="AE311" s="58">
        <v>6699</v>
      </c>
      <c r="AF311" s="57" t="s">
        <v>62</v>
      </c>
      <c r="AG311" s="58">
        <v>3</v>
      </c>
      <c r="AH311" s="58">
        <v>20063</v>
      </c>
    </row>
    <row r="312" spans="19:34" x14ac:dyDescent="0.2">
      <c r="S312" s="57" t="s">
        <v>60</v>
      </c>
      <c r="T312" s="57" t="s">
        <v>18</v>
      </c>
      <c r="U312" s="57" t="s">
        <v>61</v>
      </c>
      <c r="V312" s="58">
        <v>5939</v>
      </c>
      <c r="W312" s="57" t="s">
        <v>49</v>
      </c>
      <c r="X312" s="58">
        <v>5</v>
      </c>
      <c r="Y312" s="58">
        <v>29652</v>
      </c>
      <c r="AB312" s="57" t="s">
        <v>60</v>
      </c>
      <c r="AC312" s="57" t="s">
        <v>18</v>
      </c>
      <c r="AD312" s="57" t="s">
        <v>61</v>
      </c>
      <c r="AE312" s="58">
        <v>6719</v>
      </c>
      <c r="AF312" s="57" t="s">
        <v>62</v>
      </c>
      <c r="AG312" s="58">
        <v>2</v>
      </c>
      <c r="AH312" s="58">
        <v>13431</v>
      </c>
    </row>
    <row r="313" spans="19:34" x14ac:dyDescent="0.2">
      <c r="S313" s="57" t="s">
        <v>60</v>
      </c>
      <c r="T313" s="57" t="s">
        <v>18</v>
      </c>
      <c r="U313" s="57" t="s">
        <v>61</v>
      </c>
      <c r="V313" s="58">
        <v>5959</v>
      </c>
      <c r="W313" s="57" t="s">
        <v>49</v>
      </c>
      <c r="X313" s="58">
        <v>4</v>
      </c>
      <c r="Y313" s="58">
        <v>23789</v>
      </c>
      <c r="AB313" s="57" t="s">
        <v>60</v>
      </c>
      <c r="AC313" s="57" t="s">
        <v>18</v>
      </c>
      <c r="AD313" s="57" t="s">
        <v>61</v>
      </c>
      <c r="AE313" s="58">
        <v>6759</v>
      </c>
      <c r="AF313" s="57" t="s">
        <v>62</v>
      </c>
      <c r="AG313" s="58">
        <v>2</v>
      </c>
      <c r="AH313" s="58">
        <v>13502</v>
      </c>
    </row>
    <row r="314" spans="19:34" x14ac:dyDescent="0.2">
      <c r="S314" s="57" t="s">
        <v>60</v>
      </c>
      <c r="T314" s="57" t="s">
        <v>18</v>
      </c>
      <c r="U314" s="57" t="s">
        <v>61</v>
      </c>
      <c r="V314" s="58">
        <v>5979</v>
      </c>
      <c r="W314" s="57" t="s">
        <v>49</v>
      </c>
      <c r="X314" s="58">
        <v>4</v>
      </c>
      <c r="Y314" s="58">
        <v>23887</v>
      </c>
      <c r="AB314" s="57" t="s">
        <v>60</v>
      </c>
      <c r="AC314" s="57" t="s">
        <v>18</v>
      </c>
      <c r="AD314" s="57" t="s">
        <v>61</v>
      </c>
      <c r="AE314" s="58">
        <v>6799</v>
      </c>
      <c r="AF314" s="57" t="s">
        <v>62</v>
      </c>
      <c r="AG314" s="58">
        <v>1</v>
      </c>
      <c r="AH314" s="58">
        <v>6798</v>
      </c>
    </row>
    <row r="315" spans="19:34" x14ac:dyDescent="0.2">
      <c r="S315" s="57" t="s">
        <v>60</v>
      </c>
      <c r="T315" s="57" t="s">
        <v>18</v>
      </c>
      <c r="U315" s="57" t="s">
        <v>61</v>
      </c>
      <c r="V315" s="58">
        <v>6019</v>
      </c>
      <c r="W315" s="57" t="s">
        <v>49</v>
      </c>
      <c r="X315" s="58">
        <v>3</v>
      </c>
      <c r="Y315" s="58">
        <v>18012</v>
      </c>
      <c r="AB315" s="57" t="s">
        <v>60</v>
      </c>
      <c r="AC315" s="57" t="s">
        <v>18</v>
      </c>
      <c r="AD315" s="57" t="s">
        <v>61</v>
      </c>
      <c r="AE315" s="58">
        <v>6859</v>
      </c>
      <c r="AF315" s="57" t="s">
        <v>62</v>
      </c>
      <c r="AG315" s="58">
        <v>1</v>
      </c>
      <c r="AH315" s="58">
        <v>6844</v>
      </c>
    </row>
    <row r="316" spans="19:34" x14ac:dyDescent="0.2">
      <c r="S316" s="57" t="s">
        <v>60</v>
      </c>
      <c r="T316" s="57" t="s">
        <v>18</v>
      </c>
      <c r="U316" s="57" t="s">
        <v>61</v>
      </c>
      <c r="V316" s="58">
        <v>6039</v>
      </c>
      <c r="W316" s="57" t="s">
        <v>49</v>
      </c>
      <c r="X316" s="58">
        <v>4</v>
      </c>
      <c r="Y316" s="58">
        <v>24107</v>
      </c>
      <c r="AB316" s="57" t="s">
        <v>60</v>
      </c>
      <c r="AC316" s="57" t="s">
        <v>18</v>
      </c>
      <c r="AD316" s="57" t="s">
        <v>61</v>
      </c>
      <c r="AE316" s="58">
        <v>6899</v>
      </c>
      <c r="AF316" s="57" t="s">
        <v>62</v>
      </c>
      <c r="AG316" s="58">
        <v>1</v>
      </c>
      <c r="AH316" s="58">
        <v>6881</v>
      </c>
    </row>
    <row r="317" spans="19:34" x14ac:dyDescent="0.2">
      <c r="S317" s="57" t="s">
        <v>60</v>
      </c>
      <c r="T317" s="57" t="s">
        <v>18</v>
      </c>
      <c r="U317" s="57" t="s">
        <v>61</v>
      </c>
      <c r="V317" s="58">
        <v>6059</v>
      </c>
      <c r="W317" s="57" t="s">
        <v>49</v>
      </c>
      <c r="X317" s="58">
        <v>3</v>
      </c>
      <c r="Y317" s="58">
        <v>18150</v>
      </c>
      <c r="AB317" s="57" t="s">
        <v>60</v>
      </c>
      <c r="AC317" s="57" t="s">
        <v>18</v>
      </c>
      <c r="AD317" s="57" t="s">
        <v>61</v>
      </c>
      <c r="AE317" s="58">
        <v>6919</v>
      </c>
      <c r="AF317" s="57" t="s">
        <v>62</v>
      </c>
      <c r="AG317" s="58">
        <v>2</v>
      </c>
      <c r="AH317" s="58">
        <v>13801</v>
      </c>
    </row>
    <row r="318" spans="19:34" x14ac:dyDescent="0.2">
      <c r="S318" s="57" t="s">
        <v>60</v>
      </c>
      <c r="T318" s="57" t="s">
        <v>18</v>
      </c>
      <c r="U318" s="57" t="s">
        <v>61</v>
      </c>
      <c r="V318" s="58">
        <v>6079</v>
      </c>
      <c r="W318" s="57" t="s">
        <v>49</v>
      </c>
      <c r="X318" s="58">
        <v>2</v>
      </c>
      <c r="Y318" s="58">
        <v>12147</v>
      </c>
      <c r="AB318" s="57" t="s">
        <v>60</v>
      </c>
      <c r="AC318" s="57" t="s">
        <v>18</v>
      </c>
      <c r="AD318" s="57" t="s">
        <v>61</v>
      </c>
      <c r="AE318" s="58">
        <v>7019</v>
      </c>
      <c r="AF318" s="57" t="s">
        <v>62</v>
      </c>
      <c r="AG318" s="58">
        <v>1</v>
      </c>
      <c r="AH318" s="58">
        <v>7011</v>
      </c>
    </row>
    <row r="319" spans="19:34" x14ac:dyDescent="0.2">
      <c r="S319" s="57" t="s">
        <v>60</v>
      </c>
      <c r="T319" s="57" t="s">
        <v>18</v>
      </c>
      <c r="U319" s="57" t="s">
        <v>61</v>
      </c>
      <c r="V319" s="58">
        <v>6099</v>
      </c>
      <c r="W319" s="57" t="s">
        <v>49</v>
      </c>
      <c r="X319" s="58">
        <v>2</v>
      </c>
      <c r="Y319" s="58">
        <v>12190</v>
      </c>
      <c r="AB319" s="57" t="s">
        <v>60</v>
      </c>
      <c r="AC319" s="57" t="s">
        <v>18</v>
      </c>
      <c r="AD319" s="57" t="s">
        <v>61</v>
      </c>
      <c r="AE319" s="58">
        <v>7079</v>
      </c>
      <c r="AF319" s="57" t="s">
        <v>62</v>
      </c>
      <c r="AG319" s="58">
        <v>1</v>
      </c>
      <c r="AH319" s="58">
        <v>7076</v>
      </c>
    </row>
    <row r="320" spans="19:34" x14ac:dyDescent="0.2">
      <c r="S320" s="57" t="s">
        <v>60</v>
      </c>
      <c r="T320" s="57" t="s">
        <v>18</v>
      </c>
      <c r="U320" s="57" t="s">
        <v>61</v>
      </c>
      <c r="V320" s="58">
        <v>6119</v>
      </c>
      <c r="W320" s="57" t="s">
        <v>49</v>
      </c>
      <c r="X320" s="58">
        <v>5</v>
      </c>
      <c r="Y320" s="58">
        <v>30549</v>
      </c>
      <c r="AB320" s="57" t="s">
        <v>60</v>
      </c>
      <c r="AC320" s="57" t="s">
        <v>18</v>
      </c>
      <c r="AD320" s="57" t="s">
        <v>61</v>
      </c>
      <c r="AE320" s="58">
        <v>7099</v>
      </c>
      <c r="AF320" s="57" t="s">
        <v>62</v>
      </c>
      <c r="AG320" s="58">
        <v>1</v>
      </c>
      <c r="AH320" s="58">
        <v>7081</v>
      </c>
    </row>
    <row r="321" spans="19:34" x14ac:dyDescent="0.2">
      <c r="S321" s="57" t="s">
        <v>60</v>
      </c>
      <c r="T321" s="57" t="s">
        <v>18</v>
      </c>
      <c r="U321" s="57" t="s">
        <v>61</v>
      </c>
      <c r="V321" s="58">
        <v>6139</v>
      </c>
      <c r="W321" s="57" t="s">
        <v>49</v>
      </c>
      <c r="X321" s="58">
        <v>3</v>
      </c>
      <c r="Y321" s="58">
        <v>18388</v>
      </c>
      <c r="AB321" s="57" t="s">
        <v>60</v>
      </c>
      <c r="AC321" s="57" t="s">
        <v>18</v>
      </c>
      <c r="AD321" s="57" t="s">
        <v>61</v>
      </c>
      <c r="AE321" s="58">
        <v>7119</v>
      </c>
      <c r="AF321" s="57" t="s">
        <v>62</v>
      </c>
      <c r="AG321" s="58">
        <v>4</v>
      </c>
      <c r="AH321" s="58">
        <v>28445</v>
      </c>
    </row>
    <row r="322" spans="19:34" x14ac:dyDescent="0.2">
      <c r="S322" s="57" t="s">
        <v>60</v>
      </c>
      <c r="T322" s="57" t="s">
        <v>18</v>
      </c>
      <c r="U322" s="57" t="s">
        <v>61</v>
      </c>
      <c r="V322" s="58">
        <v>6159</v>
      </c>
      <c r="W322" s="57" t="s">
        <v>49</v>
      </c>
      <c r="X322" s="58">
        <v>1</v>
      </c>
      <c r="Y322" s="58">
        <v>6156</v>
      </c>
      <c r="AB322" s="57" t="s">
        <v>60</v>
      </c>
      <c r="AC322" s="57" t="s">
        <v>18</v>
      </c>
      <c r="AD322" s="57" t="s">
        <v>61</v>
      </c>
      <c r="AE322" s="58">
        <v>7139</v>
      </c>
      <c r="AF322" s="57" t="s">
        <v>62</v>
      </c>
      <c r="AG322" s="58">
        <v>1</v>
      </c>
      <c r="AH322" s="58">
        <v>7133</v>
      </c>
    </row>
    <row r="323" spans="19:34" x14ac:dyDescent="0.2">
      <c r="S323" s="57" t="s">
        <v>60</v>
      </c>
      <c r="T323" s="57" t="s">
        <v>18</v>
      </c>
      <c r="U323" s="57" t="s">
        <v>61</v>
      </c>
      <c r="V323" s="58">
        <v>6199</v>
      </c>
      <c r="W323" s="57" t="s">
        <v>49</v>
      </c>
      <c r="X323" s="58">
        <v>3</v>
      </c>
      <c r="Y323" s="58">
        <v>18575</v>
      </c>
      <c r="AB323" s="57" t="s">
        <v>60</v>
      </c>
      <c r="AC323" s="57" t="s">
        <v>18</v>
      </c>
      <c r="AD323" s="57" t="s">
        <v>61</v>
      </c>
      <c r="AE323" s="58">
        <v>7159</v>
      </c>
      <c r="AF323" s="57" t="s">
        <v>62</v>
      </c>
      <c r="AG323" s="58">
        <v>1</v>
      </c>
      <c r="AH323" s="58">
        <v>7140</v>
      </c>
    </row>
    <row r="324" spans="19:34" x14ac:dyDescent="0.2">
      <c r="S324" s="57" t="s">
        <v>60</v>
      </c>
      <c r="T324" s="57" t="s">
        <v>18</v>
      </c>
      <c r="U324" s="57" t="s">
        <v>61</v>
      </c>
      <c r="V324" s="58">
        <v>6219</v>
      </c>
      <c r="W324" s="57" t="s">
        <v>49</v>
      </c>
      <c r="X324" s="58">
        <v>2</v>
      </c>
      <c r="Y324" s="58">
        <v>12418</v>
      </c>
      <c r="AB324" s="57" t="s">
        <v>60</v>
      </c>
      <c r="AC324" s="57" t="s">
        <v>18</v>
      </c>
      <c r="AD324" s="57" t="s">
        <v>61</v>
      </c>
      <c r="AE324" s="58">
        <v>7179</v>
      </c>
      <c r="AF324" s="57" t="s">
        <v>62</v>
      </c>
      <c r="AG324" s="58">
        <v>1</v>
      </c>
      <c r="AH324" s="58">
        <v>7173</v>
      </c>
    </row>
    <row r="325" spans="19:34" x14ac:dyDescent="0.2">
      <c r="S325" s="57" t="s">
        <v>60</v>
      </c>
      <c r="T325" s="57" t="s">
        <v>18</v>
      </c>
      <c r="U325" s="57" t="s">
        <v>61</v>
      </c>
      <c r="V325" s="58">
        <v>6239</v>
      </c>
      <c r="W325" s="57" t="s">
        <v>49</v>
      </c>
      <c r="X325" s="58">
        <v>4</v>
      </c>
      <c r="Y325" s="58">
        <v>24912</v>
      </c>
      <c r="AB325" s="57" t="s">
        <v>60</v>
      </c>
      <c r="AC325" s="57" t="s">
        <v>18</v>
      </c>
      <c r="AD325" s="57" t="s">
        <v>61</v>
      </c>
      <c r="AE325" s="58">
        <v>7239</v>
      </c>
      <c r="AF325" s="57" t="s">
        <v>62</v>
      </c>
      <c r="AG325" s="58">
        <v>1</v>
      </c>
      <c r="AH325" s="58">
        <v>7233</v>
      </c>
    </row>
    <row r="326" spans="19:34" x14ac:dyDescent="0.2">
      <c r="S326" s="57" t="s">
        <v>60</v>
      </c>
      <c r="T326" s="57" t="s">
        <v>18</v>
      </c>
      <c r="U326" s="57" t="s">
        <v>61</v>
      </c>
      <c r="V326" s="58">
        <v>6259</v>
      </c>
      <c r="W326" s="57" t="s">
        <v>49</v>
      </c>
      <c r="X326" s="58">
        <v>5</v>
      </c>
      <c r="Y326" s="58">
        <v>31246</v>
      </c>
      <c r="AB326" s="57" t="s">
        <v>60</v>
      </c>
      <c r="AC326" s="57" t="s">
        <v>18</v>
      </c>
      <c r="AD326" s="57" t="s">
        <v>61</v>
      </c>
      <c r="AE326" s="58">
        <v>7259</v>
      </c>
      <c r="AF326" s="57" t="s">
        <v>62</v>
      </c>
      <c r="AG326" s="58">
        <v>2</v>
      </c>
      <c r="AH326" s="58">
        <v>14488</v>
      </c>
    </row>
    <row r="327" spans="19:34" x14ac:dyDescent="0.2">
      <c r="S327" s="57" t="s">
        <v>60</v>
      </c>
      <c r="T327" s="57" t="s">
        <v>18</v>
      </c>
      <c r="U327" s="57" t="s">
        <v>61</v>
      </c>
      <c r="V327" s="58">
        <v>6279</v>
      </c>
      <c r="W327" s="57" t="s">
        <v>49</v>
      </c>
      <c r="X327" s="58">
        <v>4</v>
      </c>
      <c r="Y327" s="58">
        <v>25080</v>
      </c>
      <c r="AB327" s="57" t="s">
        <v>60</v>
      </c>
      <c r="AC327" s="57" t="s">
        <v>18</v>
      </c>
      <c r="AD327" s="57" t="s">
        <v>61</v>
      </c>
      <c r="AE327" s="58">
        <v>7279</v>
      </c>
      <c r="AF327" s="57" t="s">
        <v>62</v>
      </c>
      <c r="AG327" s="58">
        <v>1</v>
      </c>
      <c r="AH327" s="58">
        <v>7279</v>
      </c>
    </row>
    <row r="328" spans="19:34" x14ac:dyDescent="0.2">
      <c r="S328" s="57" t="s">
        <v>60</v>
      </c>
      <c r="T328" s="57" t="s">
        <v>18</v>
      </c>
      <c r="U328" s="57" t="s">
        <v>61</v>
      </c>
      <c r="V328" s="58">
        <v>6299</v>
      </c>
      <c r="W328" s="57" t="s">
        <v>49</v>
      </c>
      <c r="X328" s="58">
        <v>5</v>
      </c>
      <c r="Y328" s="58">
        <v>31429</v>
      </c>
      <c r="AB328" s="57" t="s">
        <v>60</v>
      </c>
      <c r="AC328" s="57" t="s">
        <v>18</v>
      </c>
      <c r="AD328" s="57" t="s">
        <v>61</v>
      </c>
      <c r="AE328" s="58">
        <v>7339</v>
      </c>
      <c r="AF328" s="57" t="s">
        <v>62</v>
      </c>
      <c r="AG328" s="58">
        <v>1</v>
      </c>
      <c r="AH328" s="58">
        <v>7336</v>
      </c>
    </row>
    <row r="329" spans="19:34" x14ac:dyDescent="0.2">
      <c r="S329" s="57" t="s">
        <v>60</v>
      </c>
      <c r="T329" s="57" t="s">
        <v>18</v>
      </c>
      <c r="U329" s="57" t="s">
        <v>61</v>
      </c>
      <c r="V329" s="58">
        <v>6319</v>
      </c>
      <c r="W329" s="57" t="s">
        <v>49</v>
      </c>
      <c r="X329" s="58">
        <v>3</v>
      </c>
      <c r="Y329" s="58">
        <v>18942</v>
      </c>
      <c r="AB329" s="57" t="s">
        <v>60</v>
      </c>
      <c r="AC329" s="57" t="s">
        <v>18</v>
      </c>
      <c r="AD329" s="57" t="s">
        <v>61</v>
      </c>
      <c r="AE329" s="58">
        <v>7359</v>
      </c>
      <c r="AF329" s="57" t="s">
        <v>62</v>
      </c>
      <c r="AG329" s="58">
        <v>1</v>
      </c>
      <c r="AH329" s="58">
        <v>7341</v>
      </c>
    </row>
    <row r="330" spans="19:34" x14ac:dyDescent="0.2">
      <c r="S330" s="57" t="s">
        <v>60</v>
      </c>
      <c r="T330" s="57" t="s">
        <v>18</v>
      </c>
      <c r="U330" s="57" t="s">
        <v>61</v>
      </c>
      <c r="V330" s="58">
        <v>6339</v>
      </c>
      <c r="W330" s="57" t="s">
        <v>49</v>
      </c>
      <c r="X330" s="58">
        <v>2</v>
      </c>
      <c r="Y330" s="58">
        <v>12661</v>
      </c>
      <c r="AB330" s="57" t="s">
        <v>60</v>
      </c>
      <c r="AC330" s="57" t="s">
        <v>18</v>
      </c>
      <c r="AD330" s="57" t="s">
        <v>61</v>
      </c>
      <c r="AE330" s="58">
        <v>7419</v>
      </c>
      <c r="AF330" s="57" t="s">
        <v>62</v>
      </c>
      <c r="AG330" s="58">
        <v>2</v>
      </c>
      <c r="AH330" s="58">
        <v>14824</v>
      </c>
    </row>
    <row r="331" spans="19:34" x14ac:dyDescent="0.2">
      <c r="S331" s="57" t="s">
        <v>60</v>
      </c>
      <c r="T331" s="57" t="s">
        <v>18</v>
      </c>
      <c r="U331" s="57" t="s">
        <v>61</v>
      </c>
      <c r="V331" s="58">
        <v>6359</v>
      </c>
      <c r="W331" s="57" t="s">
        <v>49</v>
      </c>
      <c r="X331" s="58">
        <v>2</v>
      </c>
      <c r="Y331" s="58">
        <v>12696</v>
      </c>
      <c r="AB331" s="57" t="s">
        <v>60</v>
      </c>
      <c r="AC331" s="57" t="s">
        <v>18</v>
      </c>
      <c r="AD331" s="57" t="s">
        <v>61</v>
      </c>
      <c r="AE331" s="58">
        <v>7439</v>
      </c>
      <c r="AF331" s="57" t="s">
        <v>62</v>
      </c>
      <c r="AG331" s="58">
        <v>1</v>
      </c>
      <c r="AH331" s="58">
        <v>7427</v>
      </c>
    </row>
    <row r="332" spans="19:34" x14ac:dyDescent="0.2">
      <c r="S332" s="57" t="s">
        <v>60</v>
      </c>
      <c r="T332" s="57" t="s">
        <v>18</v>
      </c>
      <c r="U332" s="57" t="s">
        <v>61</v>
      </c>
      <c r="V332" s="58">
        <v>6379</v>
      </c>
      <c r="W332" s="57" t="s">
        <v>49</v>
      </c>
      <c r="X332" s="58">
        <v>2</v>
      </c>
      <c r="Y332" s="58">
        <v>12754</v>
      </c>
      <c r="AB332" s="57" t="s">
        <v>60</v>
      </c>
      <c r="AC332" s="57" t="s">
        <v>18</v>
      </c>
      <c r="AD332" s="57" t="s">
        <v>61</v>
      </c>
      <c r="AE332" s="58">
        <v>7519</v>
      </c>
      <c r="AF332" s="57" t="s">
        <v>62</v>
      </c>
      <c r="AG332" s="58">
        <v>1</v>
      </c>
      <c r="AH332" s="58">
        <v>7509</v>
      </c>
    </row>
    <row r="333" spans="19:34" x14ac:dyDescent="0.2">
      <c r="S333" s="57" t="s">
        <v>60</v>
      </c>
      <c r="T333" s="57" t="s">
        <v>18</v>
      </c>
      <c r="U333" s="57" t="s">
        <v>61</v>
      </c>
      <c r="V333" s="58">
        <v>6399</v>
      </c>
      <c r="W333" s="57" t="s">
        <v>49</v>
      </c>
      <c r="X333" s="58">
        <v>6</v>
      </c>
      <c r="Y333" s="58">
        <v>38349</v>
      </c>
      <c r="AB333" s="57" t="s">
        <v>60</v>
      </c>
      <c r="AC333" s="57" t="s">
        <v>18</v>
      </c>
      <c r="AD333" s="57" t="s">
        <v>61</v>
      </c>
      <c r="AE333" s="58">
        <v>7539</v>
      </c>
      <c r="AF333" s="57" t="s">
        <v>62</v>
      </c>
      <c r="AG333" s="58">
        <v>1</v>
      </c>
      <c r="AH333" s="58">
        <v>7535</v>
      </c>
    </row>
    <row r="334" spans="19:34" x14ac:dyDescent="0.2">
      <c r="S334" s="57" t="s">
        <v>60</v>
      </c>
      <c r="T334" s="57" t="s">
        <v>18</v>
      </c>
      <c r="U334" s="57" t="s">
        <v>61</v>
      </c>
      <c r="V334" s="58">
        <v>6419</v>
      </c>
      <c r="W334" s="57" t="s">
        <v>49</v>
      </c>
      <c r="X334" s="58">
        <v>4</v>
      </c>
      <c r="Y334" s="58">
        <v>25625</v>
      </c>
      <c r="AB334" s="57" t="s">
        <v>60</v>
      </c>
      <c r="AC334" s="57" t="s">
        <v>18</v>
      </c>
      <c r="AD334" s="57" t="s">
        <v>61</v>
      </c>
      <c r="AE334" s="58">
        <v>7559</v>
      </c>
      <c r="AF334" s="57" t="s">
        <v>62</v>
      </c>
      <c r="AG334" s="58">
        <v>1</v>
      </c>
      <c r="AH334" s="58">
        <v>7559</v>
      </c>
    </row>
    <row r="335" spans="19:34" x14ac:dyDescent="0.2">
      <c r="S335" s="57" t="s">
        <v>60</v>
      </c>
      <c r="T335" s="57" t="s">
        <v>18</v>
      </c>
      <c r="U335" s="57" t="s">
        <v>61</v>
      </c>
      <c r="V335" s="58">
        <v>6439</v>
      </c>
      <c r="W335" s="57" t="s">
        <v>49</v>
      </c>
      <c r="X335" s="58">
        <v>2</v>
      </c>
      <c r="Y335" s="58">
        <v>12864</v>
      </c>
      <c r="AB335" s="57" t="s">
        <v>60</v>
      </c>
      <c r="AC335" s="57" t="s">
        <v>18</v>
      </c>
      <c r="AD335" s="57" t="s">
        <v>61</v>
      </c>
      <c r="AE335" s="58">
        <v>7599</v>
      </c>
      <c r="AF335" s="57" t="s">
        <v>62</v>
      </c>
      <c r="AG335" s="58">
        <v>2</v>
      </c>
      <c r="AH335" s="58">
        <v>15173</v>
      </c>
    </row>
    <row r="336" spans="19:34" x14ac:dyDescent="0.2">
      <c r="S336" s="57" t="s">
        <v>60</v>
      </c>
      <c r="T336" s="57" t="s">
        <v>18</v>
      </c>
      <c r="U336" s="57" t="s">
        <v>61</v>
      </c>
      <c r="V336" s="58">
        <v>6459</v>
      </c>
      <c r="W336" s="57" t="s">
        <v>49</v>
      </c>
      <c r="X336" s="58">
        <v>7</v>
      </c>
      <c r="Y336" s="58">
        <v>45122</v>
      </c>
      <c r="AB336" s="57" t="s">
        <v>60</v>
      </c>
      <c r="AC336" s="57" t="s">
        <v>18</v>
      </c>
      <c r="AD336" s="57" t="s">
        <v>61</v>
      </c>
      <c r="AE336" s="58">
        <v>7619</v>
      </c>
      <c r="AF336" s="57" t="s">
        <v>62</v>
      </c>
      <c r="AG336" s="58">
        <v>1</v>
      </c>
      <c r="AH336" s="58">
        <v>7608</v>
      </c>
    </row>
    <row r="337" spans="19:34" x14ac:dyDescent="0.2">
      <c r="S337" s="57" t="s">
        <v>60</v>
      </c>
      <c r="T337" s="57" t="s">
        <v>18</v>
      </c>
      <c r="U337" s="57" t="s">
        <v>61</v>
      </c>
      <c r="V337" s="58">
        <v>6479</v>
      </c>
      <c r="W337" s="57" t="s">
        <v>49</v>
      </c>
      <c r="X337" s="58">
        <v>2</v>
      </c>
      <c r="Y337" s="58">
        <v>12936</v>
      </c>
      <c r="AB337" s="57" t="s">
        <v>60</v>
      </c>
      <c r="AC337" s="57" t="s">
        <v>18</v>
      </c>
      <c r="AD337" s="57" t="s">
        <v>61</v>
      </c>
      <c r="AE337" s="58">
        <v>7719</v>
      </c>
      <c r="AF337" s="57" t="s">
        <v>62</v>
      </c>
      <c r="AG337" s="58">
        <v>3</v>
      </c>
      <c r="AH337" s="58">
        <v>23120</v>
      </c>
    </row>
    <row r="338" spans="19:34" x14ac:dyDescent="0.2">
      <c r="S338" s="57" t="s">
        <v>60</v>
      </c>
      <c r="T338" s="57" t="s">
        <v>18</v>
      </c>
      <c r="U338" s="57" t="s">
        <v>61</v>
      </c>
      <c r="V338" s="58">
        <v>6499</v>
      </c>
      <c r="W338" s="57" t="s">
        <v>49</v>
      </c>
      <c r="X338" s="58">
        <v>3</v>
      </c>
      <c r="Y338" s="58">
        <v>19459</v>
      </c>
      <c r="AB338" s="57" t="s">
        <v>60</v>
      </c>
      <c r="AC338" s="57" t="s">
        <v>18</v>
      </c>
      <c r="AD338" s="57" t="s">
        <v>61</v>
      </c>
      <c r="AE338" s="58">
        <v>7759</v>
      </c>
      <c r="AF338" s="57" t="s">
        <v>62</v>
      </c>
      <c r="AG338" s="58">
        <v>1</v>
      </c>
      <c r="AH338" s="58">
        <v>7752</v>
      </c>
    </row>
    <row r="339" spans="19:34" x14ac:dyDescent="0.2">
      <c r="S339" s="57" t="s">
        <v>60</v>
      </c>
      <c r="T339" s="57" t="s">
        <v>18</v>
      </c>
      <c r="U339" s="57" t="s">
        <v>61</v>
      </c>
      <c r="V339" s="58">
        <v>6519</v>
      </c>
      <c r="W339" s="57" t="s">
        <v>49</v>
      </c>
      <c r="X339" s="58">
        <v>2</v>
      </c>
      <c r="Y339" s="58">
        <v>13026</v>
      </c>
      <c r="AB339" s="57" t="s">
        <v>60</v>
      </c>
      <c r="AC339" s="57" t="s">
        <v>18</v>
      </c>
      <c r="AD339" s="57" t="s">
        <v>61</v>
      </c>
      <c r="AE339" s="58">
        <v>7799</v>
      </c>
      <c r="AF339" s="57" t="s">
        <v>62</v>
      </c>
      <c r="AG339" s="58">
        <v>1</v>
      </c>
      <c r="AH339" s="58">
        <v>7783</v>
      </c>
    </row>
    <row r="340" spans="19:34" x14ac:dyDescent="0.2">
      <c r="S340" s="57" t="s">
        <v>60</v>
      </c>
      <c r="T340" s="57" t="s">
        <v>18</v>
      </c>
      <c r="U340" s="57" t="s">
        <v>61</v>
      </c>
      <c r="V340" s="58">
        <v>6539</v>
      </c>
      <c r="W340" s="57" t="s">
        <v>49</v>
      </c>
      <c r="X340" s="58">
        <v>2</v>
      </c>
      <c r="Y340" s="58">
        <v>13064</v>
      </c>
      <c r="AB340" s="57" t="s">
        <v>60</v>
      </c>
      <c r="AC340" s="57" t="s">
        <v>18</v>
      </c>
      <c r="AD340" s="57" t="s">
        <v>61</v>
      </c>
      <c r="AE340" s="58">
        <v>7819</v>
      </c>
      <c r="AF340" s="57" t="s">
        <v>62</v>
      </c>
      <c r="AG340" s="58">
        <v>1</v>
      </c>
      <c r="AH340" s="58">
        <v>7802</v>
      </c>
    </row>
    <row r="341" spans="19:34" x14ac:dyDescent="0.2">
      <c r="S341" s="57" t="s">
        <v>60</v>
      </c>
      <c r="T341" s="57" t="s">
        <v>18</v>
      </c>
      <c r="U341" s="57" t="s">
        <v>61</v>
      </c>
      <c r="V341" s="58">
        <v>6559</v>
      </c>
      <c r="W341" s="57" t="s">
        <v>49</v>
      </c>
      <c r="X341" s="58">
        <v>2</v>
      </c>
      <c r="Y341" s="58">
        <v>13112</v>
      </c>
      <c r="AB341" s="57" t="s">
        <v>60</v>
      </c>
      <c r="AC341" s="57" t="s">
        <v>18</v>
      </c>
      <c r="AD341" s="57" t="s">
        <v>61</v>
      </c>
      <c r="AE341" s="58">
        <v>7859</v>
      </c>
      <c r="AF341" s="57" t="s">
        <v>62</v>
      </c>
      <c r="AG341" s="58">
        <v>1</v>
      </c>
      <c r="AH341" s="58">
        <v>7842</v>
      </c>
    </row>
    <row r="342" spans="19:34" x14ac:dyDescent="0.2">
      <c r="S342" s="57" t="s">
        <v>60</v>
      </c>
      <c r="T342" s="57" t="s">
        <v>18</v>
      </c>
      <c r="U342" s="57" t="s">
        <v>61</v>
      </c>
      <c r="V342" s="58">
        <v>6579</v>
      </c>
      <c r="W342" s="57" t="s">
        <v>49</v>
      </c>
      <c r="X342" s="58">
        <v>4</v>
      </c>
      <c r="Y342" s="58">
        <v>26277</v>
      </c>
      <c r="AB342" s="57" t="s">
        <v>60</v>
      </c>
      <c r="AC342" s="57" t="s">
        <v>18</v>
      </c>
      <c r="AD342" s="57" t="s">
        <v>61</v>
      </c>
      <c r="AE342" s="58">
        <v>7879</v>
      </c>
      <c r="AF342" s="57" t="s">
        <v>62</v>
      </c>
      <c r="AG342" s="58">
        <v>1</v>
      </c>
      <c r="AH342" s="58">
        <v>7873</v>
      </c>
    </row>
    <row r="343" spans="19:34" x14ac:dyDescent="0.2">
      <c r="S343" s="57" t="s">
        <v>60</v>
      </c>
      <c r="T343" s="57" t="s">
        <v>18</v>
      </c>
      <c r="U343" s="57" t="s">
        <v>61</v>
      </c>
      <c r="V343" s="58">
        <v>6599</v>
      </c>
      <c r="W343" s="57" t="s">
        <v>49</v>
      </c>
      <c r="X343" s="58">
        <v>2</v>
      </c>
      <c r="Y343" s="58">
        <v>13167</v>
      </c>
      <c r="AB343" s="57" t="s">
        <v>60</v>
      </c>
      <c r="AC343" s="57" t="s">
        <v>18</v>
      </c>
      <c r="AD343" s="57" t="s">
        <v>61</v>
      </c>
      <c r="AE343" s="58">
        <v>7899</v>
      </c>
      <c r="AF343" s="57" t="s">
        <v>62</v>
      </c>
      <c r="AG343" s="58">
        <v>2</v>
      </c>
      <c r="AH343" s="58">
        <v>15776</v>
      </c>
    </row>
    <row r="344" spans="19:34" x14ac:dyDescent="0.2">
      <c r="S344" s="57" t="s">
        <v>60</v>
      </c>
      <c r="T344" s="57" t="s">
        <v>18</v>
      </c>
      <c r="U344" s="57" t="s">
        <v>61</v>
      </c>
      <c r="V344" s="58">
        <v>6619</v>
      </c>
      <c r="W344" s="57" t="s">
        <v>49</v>
      </c>
      <c r="X344" s="58">
        <v>6</v>
      </c>
      <c r="Y344" s="58">
        <v>39653</v>
      </c>
      <c r="AB344" s="57" t="s">
        <v>60</v>
      </c>
      <c r="AC344" s="57" t="s">
        <v>18</v>
      </c>
      <c r="AD344" s="57" t="s">
        <v>61</v>
      </c>
      <c r="AE344" s="58">
        <v>8079</v>
      </c>
      <c r="AF344" s="57" t="s">
        <v>62</v>
      </c>
      <c r="AG344" s="58">
        <v>1</v>
      </c>
      <c r="AH344" s="58">
        <v>8073</v>
      </c>
    </row>
    <row r="345" spans="19:34" x14ac:dyDescent="0.2">
      <c r="S345" s="57" t="s">
        <v>60</v>
      </c>
      <c r="T345" s="57" t="s">
        <v>18</v>
      </c>
      <c r="U345" s="57" t="s">
        <v>61</v>
      </c>
      <c r="V345" s="58">
        <v>6639</v>
      </c>
      <c r="W345" s="57" t="s">
        <v>49</v>
      </c>
      <c r="X345" s="58">
        <v>2</v>
      </c>
      <c r="Y345" s="58">
        <v>13265</v>
      </c>
      <c r="AB345" s="57" t="s">
        <v>60</v>
      </c>
      <c r="AC345" s="57" t="s">
        <v>18</v>
      </c>
      <c r="AD345" s="57" t="s">
        <v>61</v>
      </c>
      <c r="AE345" s="58">
        <v>8099</v>
      </c>
      <c r="AF345" s="57" t="s">
        <v>62</v>
      </c>
      <c r="AG345" s="58">
        <v>1</v>
      </c>
      <c r="AH345" s="58">
        <v>8091</v>
      </c>
    </row>
    <row r="346" spans="19:34" x14ac:dyDescent="0.2">
      <c r="S346" s="57" t="s">
        <v>60</v>
      </c>
      <c r="T346" s="57" t="s">
        <v>18</v>
      </c>
      <c r="U346" s="57" t="s">
        <v>61</v>
      </c>
      <c r="V346" s="58">
        <v>6659</v>
      </c>
      <c r="W346" s="57" t="s">
        <v>49</v>
      </c>
      <c r="X346" s="58">
        <v>3</v>
      </c>
      <c r="Y346" s="58">
        <v>19931</v>
      </c>
      <c r="AB346" s="57" t="s">
        <v>60</v>
      </c>
      <c r="AC346" s="57" t="s">
        <v>18</v>
      </c>
      <c r="AD346" s="57" t="s">
        <v>61</v>
      </c>
      <c r="AE346" s="58">
        <v>8159</v>
      </c>
      <c r="AF346" s="57" t="s">
        <v>62</v>
      </c>
      <c r="AG346" s="58">
        <v>1</v>
      </c>
      <c r="AH346" s="58">
        <v>8142</v>
      </c>
    </row>
    <row r="347" spans="19:34" x14ac:dyDescent="0.2">
      <c r="S347" s="57" t="s">
        <v>60</v>
      </c>
      <c r="T347" s="57" t="s">
        <v>18</v>
      </c>
      <c r="U347" s="57" t="s">
        <v>61</v>
      </c>
      <c r="V347" s="58">
        <v>6679</v>
      </c>
      <c r="W347" s="57" t="s">
        <v>49</v>
      </c>
      <c r="X347" s="58">
        <v>4</v>
      </c>
      <c r="Y347" s="58">
        <v>26685</v>
      </c>
      <c r="AB347" s="57" t="s">
        <v>60</v>
      </c>
      <c r="AC347" s="57" t="s">
        <v>18</v>
      </c>
      <c r="AD347" s="57" t="s">
        <v>61</v>
      </c>
      <c r="AE347" s="58">
        <v>8179</v>
      </c>
      <c r="AF347" s="57" t="s">
        <v>62</v>
      </c>
      <c r="AG347" s="58">
        <v>1</v>
      </c>
      <c r="AH347" s="58">
        <v>8167</v>
      </c>
    </row>
    <row r="348" spans="19:34" x14ac:dyDescent="0.2">
      <c r="S348" s="57" t="s">
        <v>60</v>
      </c>
      <c r="T348" s="57" t="s">
        <v>18</v>
      </c>
      <c r="U348" s="57" t="s">
        <v>61</v>
      </c>
      <c r="V348" s="58">
        <v>6699</v>
      </c>
      <c r="W348" s="57" t="s">
        <v>49</v>
      </c>
      <c r="X348" s="58">
        <v>3</v>
      </c>
      <c r="Y348" s="58">
        <v>20082</v>
      </c>
      <c r="AB348" s="57" t="s">
        <v>60</v>
      </c>
      <c r="AC348" s="57" t="s">
        <v>18</v>
      </c>
      <c r="AD348" s="57" t="s">
        <v>61</v>
      </c>
      <c r="AE348" s="58">
        <v>8219</v>
      </c>
      <c r="AF348" s="57" t="s">
        <v>62</v>
      </c>
      <c r="AG348" s="58">
        <v>2</v>
      </c>
      <c r="AH348" s="58">
        <v>16416</v>
      </c>
    </row>
    <row r="349" spans="19:34" x14ac:dyDescent="0.2">
      <c r="S349" s="57" t="s">
        <v>60</v>
      </c>
      <c r="T349" s="57" t="s">
        <v>18</v>
      </c>
      <c r="U349" s="57" t="s">
        <v>61</v>
      </c>
      <c r="V349" s="58">
        <v>6719</v>
      </c>
      <c r="W349" s="57" t="s">
        <v>49</v>
      </c>
      <c r="X349" s="58">
        <v>4</v>
      </c>
      <c r="Y349" s="58">
        <v>26817</v>
      </c>
      <c r="AB349" s="57" t="s">
        <v>60</v>
      </c>
      <c r="AC349" s="57" t="s">
        <v>18</v>
      </c>
      <c r="AD349" s="57" t="s">
        <v>61</v>
      </c>
      <c r="AE349" s="58">
        <v>8259</v>
      </c>
      <c r="AF349" s="57" t="s">
        <v>62</v>
      </c>
      <c r="AG349" s="58">
        <v>1</v>
      </c>
      <c r="AH349" s="58">
        <v>8244</v>
      </c>
    </row>
    <row r="350" spans="19:34" x14ac:dyDescent="0.2">
      <c r="S350" s="57" t="s">
        <v>60</v>
      </c>
      <c r="T350" s="57" t="s">
        <v>18</v>
      </c>
      <c r="U350" s="57" t="s">
        <v>61</v>
      </c>
      <c r="V350" s="58">
        <v>6759</v>
      </c>
      <c r="W350" s="57" t="s">
        <v>49</v>
      </c>
      <c r="X350" s="58">
        <v>3</v>
      </c>
      <c r="Y350" s="58">
        <v>20234</v>
      </c>
      <c r="AB350" s="57" t="s">
        <v>60</v>
      </c>
      <c r="AC350" s="57" t="s">
        <v>18</v>
      </c>
      <c r="AD350" s="57" t="s">
        <v>61</v>
      </c>
      <c r="AE350" s="58">
        <v>8279</v>
      </c>
      <c r="AF350" s="57" t="s">
        <v>62</v>
      </c>
      <c r="AG350" s="58">
        <v>1</v>
      </c>
      <c r="AH350" s="58">
        <v>8269</v>
      </c>
    </row>
    <row r="351" spans="19:34" x14ac:dyDescent="0.2">
      <c r="S351" s="57" t="s">
        <v>60</v>
      </c>
      <c r="T351" s="57" t="s">
        <v>18</v>
      </c>
      <c r="U351" s="57" t="s">
        <v>61</v>
      </c>
      <c r="V351" s="58">
        <v>6779</v>
      </c>
      <c r="W351" s="57" t="s">
        <v>49</v>
      </c>
      <c r="X351" s="58">
        <v>2</v>
      </c>
      <c r="Y351" s="58">
        <v>13550</v>
      </c>
      <c r="AB351" s="57" t="s">
        <v>60</v>
      </c>
      <c r="AC351" s="57" t="s">
        <v>18</v>
      </c>
      <c r="AD351" s="57" t="s">
        <v>61</v>
      </c>
      <c r="AE351" s="58">
        <v>8399</v>
      </c>
      <c r="AF351" s="57" t="s">
        <v>62</v>
      </c>
      <c r="AG351" s="58">
        <v>1</v>
      </c>
      <c r="AH351" s="58">
        <v>8387</v>
      </c>
    </row>
    <row r="352" spans="19:34" x14ac:dyDescent="0.2">
      <c r="S352" s="57" t="s">
        <v>60</v>
      </c>
      <c r="T352" s="57" t="s">
        <v>18</v>
      </c>
      <c r="U352" s="57" t="s">
        <v>61</v>
      </c>
      <c r="V352" s="58">
        <v>6799</v>
      </c>
      <c r="W352" s="57" t="s">
        <v>49</v>
      </c>
      <c r="X352" s="58">
        <v>4</v>
      </c>
      <c r="Y352" s="58">
        <v>27158</v>
      </c>
      <c r="AB352" s="57" t="s">
        <v>60</v>
      </c>
      <c r="AC352" s="57" t="s">
        <v>18</v>
      </c>
      <c r="AD352" s="57" t="s">
        <v>61</v>
      </c>
      <c r="AE352" s="58">
        <v>8419</v>
      </c>
      <c r="AF352" s="57" t="s">
        <v>62</v>
      </c>
      <c r="AG352" s="58">
        <v>1</v>
      </c>
      <c r="AH352" s="58">
        <v>8410</v>
      </c>
    </row>
    <row r="353" spans="19:34" x14ac:dyDescent="0.2">
      <c r="S353" s="57" t="s">
        <v>60</v>
      </c>
      <c r="T353" s="57" t="s">
        <v>18</v>
      </c>
      <c r="U353" s="57" t="s">
        <v>61</v>
      </c>
      <c r="V353" s="58">
        <v>6819</v>
      </c>
      <c r="W353" s="57" t="s">
        <v>49</v>
      </c>
      <c r="X353" s="58">
        <v>2</v>
      </c>
      <c r="Y353" s="58">
        <v>13621</v>
      </c>
      <c r="AB353" s="57" t="s">
        <v>60</v>
      </c>
      <c r="AC353" s="57" t="s">
        <v>18</v>
      </c>
      <c r="AD353" s="57" t="s">
        <v>61</v>
      </c>
      <c r="AE353" s="58">
        <v>8439</v>
      </c>
      <c r="AF353" s="57" t="s">
        <v>62</v>
      </c>
      <c r="AG353" s="58">
        <v>1</v>
      </c>
      <c r="AH353" s="58">
        <v>8423</v>
      </c>
    </row>
    <row r="354" spans="19:34" x14ac:dyDescent="0.2">
      <c r="S354" s="57" t="s">
        <v>60</v>
      </c>
      <c r="T354" s="57" t="s">
        <v>18</v>
      </c>
      <c r="U354" s="57" t="s">
        <v>61</v>
      </c>
      <c r="V354" s="58">
        <v>6839</v>
      </c>
      <c r="W354" s="57" t="s">
        <v>49</v>
      </c>
      <c r="X354" s="58">
        <v>3</v>
      </c>
      <c r="Y354" s="58">
        <v>20484</v>
      </c>
      <c r="AB354" s="57" t="s">
        <v>60</v>
      </c>
      <c r="AC354" s="57" t="s">
        <v>18</v>
      </c>
      <c r="AD354" s="57" t="s">
        <v>61</v>
      </c>
      <c r="AE354" s="58">
        <v>8499</v>
      </c>
      <c r="AF354" s="57" t="s">
        <v>62</v>
      </c>
      <c r="AG354" s="58">
        <v>1</v>
      </c>
      <c r="AH354" s="58">
        <v>8493</v>
      </c>
    </row>
    <row r="355" spans="19:34" x14ac:dyDescent="0.2">
      <c r="S355" s="57" t="s">
        <v>60</v>
      </c>
      <c r="T355" s="57" t="s">
        <v>18</v>
      </c>
      <c r="U355" s="57" t="s">
        <v>61</v>
      </c>
      <c r="V355" s="58">
        <v>6859</v>
      </c>
      <c r="W355" s="57" t="s">
        <v>49</v>
      </c>
      <c r="X355" s="58">
        <v>1</v>
      </c>
      <c r="Y355" s="58">
        <v>6853</v>
      </c>
      <c r="AB355" s="57" t="s">
        <v>60</v>
      </c>
      <c r="AC355" s="57" t="s">
        <v>18</v>
      </c>
      <c r="AD355" s="57" t="s">
        <v>61</v>
      </c>
      <c r="AE355" s="58">
        <v>8619</v>
      </c>
      <c r="AF355" s="57" t="s">
        <v>62</v>
      </c>
      <c r="AG355" s="58">
        <v>2</v>
      </c>
      <c r="AH355" s="58">
        <v>17235</v>
      </c>
    </row>
    <row r="356" spans="19:34" x14ac:dyDescent="0.2">
      <c r="S356" s="57" t="s">
        <v>60</v>
      </c>
      <c r="T356" s="57" t="s">
        <v>18</v>
      </c>
      <c r="U356" s="57" t="s">
        <v>61</v>
      </c>
      <c r="V356" s="58">
        <v>6879</v>
      </c>
      <c r="W356" s="57" t="s">
        <v>49</v>
      </c>
      <c r="X356" s="58">
        <v>2</v>
      </c>
      <c r="Y356" s="58">
        <v>13753</v>
      </c>
      <c r="AB356" s="57" t="s">
        <v>60</v>
      </c>
      <c r="AC356" s="57" t="s">
        <v>18</v>
      </c>
      <c r="AD356" s="57" t="s">
        <v>61</v>
      </c>
      <c r="AE356" s="58">
        <v>8679</v>
      </c>
      <c r="AF356" s="57" t="s">
        <v>62</v>
      </c>
      <c r="AG356" s="58">
        <v>1</v>
      </c>
      <c r="AH356" s="58">
        <v>8679</v>
      </c>
    </row>
    <row r="357" spans="19:34" x14ac:dyDescent="0.2">
      <c r="S357" s="57" t="s">
        <v>60</v>
      </c>
      <c r="T357" s="57" t="s">
        <v>18</v>
      </c>
      <c r="U357" s="57" t="s">
        <v>61</v>
      </c>
      <c r="V357" s="58">
        <v>6899</v>
      </c>
      <c r="W357" s="57" t="s">
        <v>49</v>
      </c>
      <c r="X357" s="58">
        <v>2</v>
      </c>
      <c r="Y357" s="58">
        <v>13788</v>
      </c>
      <c r="AB357" s="57" t="s">
        <v>60</v>
      </c>
      <c r="AC357" s="57" t="s">
        <v>18</v>
      </c>
      <c r="AD357" s="57" t="s">
        <v>61</v>
      </c>
      <c r="AE357" s="58">
        <v>8699</v>
      </c>
      <c r="AF357" s="57" t="s">
        <v>62</v>
      </c>
      <c r="AG357" s="58">
        <v>1</v>
      </c>
      <c r="AH357" s="58">
        <v>8690</v>
      </c>
    </row>
    <row r="358" spans="19:34" x14ac:dyDescent="0.2">
      <c r="S358" s="57" t="s">
        <v>60</v>
      </c>
      <c r="T358" s="57" t="s">
        <v>18</v>
      </c>
      <c r="U358" s="57" t="s">
        <v>61</v>
      </c>
      <c r="V358" s="58">
        <v>6919</v>
      </c>
      <c r="W358" s="57" t="s">
        <v>49</v>
      </c>
      <c r="X358" s="58">
        <v>3</v>
      </c>
      <c r="Y358" s="58">
        <v>20723</v>
      </c>
      <c r="AB358" s="57" t="s">
        <v>60</v>
      </c>
      <c r="AC358" s="57" t="s">
        <v>18</v>
      </c>
      <c r="AD358" s="57" t="s">
        <v>61</v>
      </c>
      <c r="AE358" s="58">
        <v>8719</v>
      </c>
      <c r="AF358" s="57" t="s">
        <v>62</v>
      </c>
      <c r="AG358" s="58">
        <v>3</v>
      </c>
      <c r="AH358" s="58">
        <v>26148</v>
      </c>
    </row>
    <row r="359" spans="19:34" x14ac:dyDescent="0.2">
      <c r="S359" s="57" t="s">
        <v>60</v>
      </c>
      <c r="T359" s="57" t="s">
        <v>18</v>
      </c>
      <c r="U359" s="57" t="s">
        <v>61</v>
      </c>
      <c r="V359" s="58">
        <v>6939</v>
      </c>
      <c r="W359" s="57" t="s">
        <v>49</v>
      </c>
      <c r="X359" s="58">
        <v>3</v>
      </c>
      <c r="Y359" s="58">
        <v>20812</v>
      </c>
      <c r="AB359" s="57" t="s">
        <v>60</v>
      </c>
      <c r="AC359" s="57" t="s">
        <v>18</v>
      </c>
      <c r="AD359" s="57" t="s">
        <v>61</v>
      </c>
      <c r="AE359" s="58">
        <v>8739</v>
      </c>
      <c r="AF359" s="57" t="s">
        <v>62</v>
      </c>
      <c r="AG359" s="58">
        <v>1</v>
      </c>
      <c r="AH359" s="58">
        <v>8739</v>
      </c>
    </row>
    <row r="360" spans="19:34" x14ac:dyDescent="0.2">
      <c r="S360" s="57" t="s">
        <v>60</v>
      </c>
      <c r="T360" s="57" t="s">
        <v>18</v>
      </c>
      <c r="U360" s="57" t="s">
        <v>61</v>
      </c>
      <c r="V360" s="58">
        <v>6959</v>
      </c>
      <c r="W360" s="57" t="s">
        <v>49</v>
      </c>
      <c r="X360" s="58">
        <v>2</v>
      </c>
      <c r="Y360" s="58">
        <v>13904</v>
      </c>
      <c r="AB360" s="57" t="s">
        <v>60</v>
      </c>
      <c r="AC360" s="57" t="s">
        <v>18</v>
      </c>
      <c r="AD360" s="57" t="s">
        <v>61</v>
      </c>
      <c r="AE360" s="58">
        <v>8759</v>
      </c>
      <c r="AF360" s="57" t="s">
        <v>62</v>
      </c>
      <c r="AG360" s="58">
        <v>1</v>
      </c>
      <c r="AH360" s="58">
        <v>8743</v>
      </c>
    </row>
    <row r="361" spans="19:34" x14ac:dyDescent="0.2">
      <c r="S361" s="57" t="s">
        <v>60</v>
      </c>
      <c r="T361" s="57" t="s">
        <v>18</v>
      </c>
      <c r="U361" s="57" t="s">
        <v>61</v>
      </c>
      <c r="V361" s="58">
        <v>6979</v>
      </c>
      <c r="W361" s="57" t="s">
        <v>49</v>
      </c>
      <c r="X361" s="58">
        <v>2</v>
      </c>
      <c r="Y361" s="58">
        <v>13932</v>
      </c>
      <c r="AB361" s="57" t="s">
        <v>60</v>
      </c>
      <c r="AC361" s="57" t="s">
        <v>18</v>
      </c>
      <c r="AD361" s="57" t="s">
        <v>61</v>
      </c>
      <c r="AE361" s="58">
        <v>8839</v>
      </c>
      <c r="AF361" s="57" t="s">
        <v>62</v>
      </c>
      <c r="AG361" s="58">
        <v>1</v>
      </c>
      <c r="AH361" s="58">
        <v>8836</v>
      </c>
    </row>
    <row r="362" spans="19:34" x14ac:dyDescent="0.2">
      <c r="S362" s="57" t="s">
        <v>60</v>
      </c>
      <c r="T362" s="57" t="s">
        <v>18</v>
      </c>
      <c r="U362" s="57" t="s">
        <v>61</v>
      </c>
      <c r="V362" s="58">
        <v>6999</v>
      </c>
      <c r="W362" s="57" t="s">
        <v>49</v>
      </c>
      <c r="X362" s="58">
        <v>3</v>
      </c>
      <c r="Y362" s="58">
        <v>20989</v>
      </c>
      <c r="AB362" s="57" t="s">
        <v>60</v>
      </c>
      <c r="AC362" s="57" t="s">
        <v>18</v>
      </c>
      <c r="AD362" s="57" t="s">
        <v>61</v>
      </c>
      <c r="AE362" s="58">
        <v>8899</v>
      </c>
      <c r="AF362" s="57" t="s">
        <v>62</v>
      </c>
      <c r="AG362" s="58">
        <v>1</v>
      </c>
      <c r="AH362" s="58">
        <v>8893</v>
      </c>
    </row>
    <row r="363" spans="19:34" x14ac:dyDescent="0.2">
      <c r="S363" s="57" t="s">
        <v>60</v>
      </c>
      <c r="T363" s="57" t="s">
        <v>18</v>
      </c>
      <c r="U363" s="57" t="s">
        <v>61</v>
      </c>
      <c r="V363" s="58">
        <v>7019</v>
      </c>
      <c r="W363" s="57" t="s">
        <v>49</v>
      </c>
      <c r="X363" s="58">
        <v>3</v>
      </c>
      <c r="Y363" s="58">
        <v>21013</v>
      </c>
      <c r="AB363" s="57" t="s">
        <v>60</v>
      </c>
      <c r="AC363" s="57" t="s">
        <v>18</v>
      </c>
      <c r="AD363" s="57" t="s">
        <v>61</v>
      </c>
      <c r="AE363" s="58">
        <v>8919</v>
      </c>
      <c r="AF363" s="57" t="s">
        <v>62</v>
      </c>
      <c r="AG363" s="58">
        <v>1</v>
      </c>
      <c r="AH363" s="58">
        <v>8901</v>
      </c>
    </row>
    <row r="364" spans="19:34" x14ac:dyDescent="0.2">
      <c r="S364" s="57" t="s">
        <v>60</v>
      </c>
      <c r="T364" s="57" t="s">
        <v>18</v>
      </c>
      <c r="U364" s="57" t="s">
        <v>61</v>
      </c>
      <c r="V364" s="58">
        <v>7039</v>
      </c>
      <c r="W364" s="57" t="s">
        <v>49</v>
      </c>
      <c r="X364" s="58">
        <v>5</v>
      </c>
      <c r="Y364" s="58">
        <v>35171</v>
      </c>
      <c r="AB364" s="57" t="s">
        <v>60</v>
      </c>
      <c r="AC364" s="57" t="s">
        <v>18</v>
      </c>
      <c r="AD364" s="57" t="s">
        <v>61</v>
      </c>
      <c r="AE364" s="58">
        <v>8959</v>
      </c>
      <c r="AF364" s="57" t="s">
        <v>62</v>
      </c>
      <c r="AG364" s="58">
        <v>1</v>
      </c>
      <c r="AH364" s="58">
        <v>8955</v>
      </c>
    </row>
    <row r="365" spans="19:34" x14ac:dyDescent="0.2">
      <c r="S365" s="57" t="s">
        <v>60</v>
      </c>
      <c r="T365" s="57" t="s">
        <v>18</v>
      </c>
      <c r="U365" s="57" t="s">
        <v>61</v>
      </c>
      <c r="V365" s="58">
        <v>7059</v>
      </c>
      <c r="W365" s="57" t="s">
        <v>49</v>
      </c>
      <c r="X365" s="58">
        <v>3</v>
      </c>
      <c r="Y365" s="58">
        <v>21153</v>
      </c>
      <c r="AB365" s="57" t="s">
        <v>60</v>
      </c>
      <c r="AC365" s="57" t="s">
        <v>18</v>
      </c>
      <c r="AD365" s="57" t="s">
        <v>61</v>
      </c>
      <c r="AE365" s="58">
        <v>8979</v>
      </c>
      <c r="AF365" s="57" t="s">
        <v>62</v>
      </c>
      <c r="AG365" s="58">
        <v>1</v>
      </c>
      <c r="AH365" s="58">
        <v>8963</v>
      </c>
    </row>
    <row r="366" spans="19:34" x14ac:dyDescent="0.2">
      <c r="S366" s="57" t="s">
        <v>60</v>
      </c>
      <c r="T366" s="57" t="s">
        <v>18</v>
      </c>
      <c r="U366" s="57" t="s">
        <v>61</v>
      </c>
      <c r="V366" s="58">
        <v>7079</v>
      </c>
      <c r="W366" s="57" t="s">
        <v>49</v>
      </c>
      <c r="X366" s="58">
        <v>2</v>
      </c>
      <c r="Y366" s="58">
        <v>14126</v>
      </c>
      <c r="AB366" s="57" t="s">
        <v>60</v>
      </c>
      <c r="AC366" s="57" t="s">
        <v>18</v>
      </c>
      <c r="AD366" s="57" t="s">
        <v>61</v>
      </c>
      <c r="AE366" s="58">
        <v>8999</v>
      </c>
      <c r="AF366" s="57" t="s">
        <v>62</v>
      </c>
      <c r="AG366" s="58">
        <v>1</v>
      </c>
      <c r="AH366" s="58">
        <v>8996</v>
      </c>
    </row>
    <row r="367" spans="19:34" x14ac:dyDescent="0.2">
      <c r="S367" s="57" t="s">
        <v>60</v>
      </c>
      <c r="T367" s="57" t="s">
        <v>18</v>
      </c>
      <c r="U367" s="57" t="s">
        <v>61</v>
      </c>
      <c r="V367" s="58">
        <v>7099</v>
      </c>
      <c r="W367" s="57" t="s">
        <v>49</v>
      </c>
      <c r="X367" s="58">
        <v>1</v>
      </c>
      <c r="Y367" s="58">
        <v>7099</v>
      </c>
      <c r="AB367" s="57" t="s">
        <v>60</v>
      </c>
      <c r="AC367" s="57" t="s">
        <v>18</v>
      </c>
      <c r="AD367" s="57" t="s">
        <v>61</v>
      </c>
      <c r="AE367" s="58">
        <v>9019</v>
      </c>
      <c r="AF367" s="57" t="s">
        <v>62</v>
      </c>
      <c r="AG367" s="58">
        <v>1</v>
      </c>
      <c r="AH367" s="58">
        <v>9001</v>
      </c>
    </row>
    <row r="368" spans="19:34" x14ac:dyDescent="0.2">
      <c r="S368" s="57" t="s">
        <v>60</v>
      </c>
      <c r="T368" s="57" t="s">
        <v>18</v>
      </c>
      <c r="U368" s="57" t="s">
        <v>61</v>
      </c>
      <c r="V368" s="58">
        <v>7119</v>
      </c>
      <c r="W368" s="57" t="s">
        <v>49</v>
      </c>
      <c r="X368" s="58">
        <v>1</v>
      </c>
      <c r="Y368" s="58">
        <v>7102</v>
      </c>
      <c r="AB368" s="57" t="s">
        <v>60</v>
      </c>
      <c r="AC368" s="57" t="s">
        <v>18</v>
      </c>
      <c r="AD368" s="57" t="s">
        <v>61</v>
      </c>
      <c r="AE368" s="58">
        <v>9079</v>
      </c>
      <c r="AF368" s="57" t="s">
        <v>62</v>
      </c>
      <c r="AG368" s="58">
        <v>1</v>
      </c>
      <c r="AH368" s="58">
        <v>9074</v>
      </c>
    </row>
    <row r="369" spans="19:34" x14ac:dyDescent="0.2">
      <c r="S369" s="57" t="s">
        <v>60</v>
      </c>
      <c r="T369" s="57" t="s">
        <v>18</v>
      </c>
      <c r="U369" s="57" t="s">
        <v>61</v>
      </c>
      <c r="V369" s="58">
        <v>7139</v>
      </c>
      <c r="W369" s="57" t="s">
        <v>49</v>
      </c>
      <c r="X369" s="58">
        <v>5</v>
      </c>
      <c r="Y369" s="58">
        <v>35638</v>
      </c>
      <c r="AB369" s="57" t="s">
        <v>60</v>
      </c>
      <c r="AC369" s="57" t="s">
        <v>18</v>
      </c>
      <c r="AD369" s="57" t="s">
        <v>61</v>
      </c>
      <c r="AE369" s="58">
        <v>9159</v>
      </c>
      <c r="AF369" s="57" t="s">
        <v>62</v>
      </c>
      <c r="AG369" s="58">
        <v>1</v>
      </c>
      <c r="AH369" s="58">
        <v>9140</v>
      </c>
    </row>
    <row r="370" spans="19:34" x14ac:dyDescent="0.2">
      <c r="S370" s="57" t="s">
        <v>60</v>
      </c>
      <c r="T370" s="57" t="s">
        <v>18</v>
      </c>
      <c r="U370" s="57" t="s">
        <v>61</v>
      </c>
      <c r="V370" s="58">
        <v>7159</v>
      </c>
      <c r="W370" s="57" t="s">
        <v>49</v>
      </c>
      <c r="X370" s="58">
        <v>1</v>
      </c>
      <c r="Y370" s="58">
        <v>7158</v>
      </c>
      <c r="AB370" s="57" t="s">
        <v>60</v>
      </c>
      <c r="AC370" s="57" t="s">
        <v>18</v>
      </c>
      <c r="AD370" s="57" t="s">
        <v>61</v>
      </c>
      <c r="AE370" s="58">
        <v>9319</v>
      </c>
      <c r="AF370" s="57" t="s">
        <v>62</v>
      </c>
      <c r="AG370" s="58">
        <v>1</v>
      </c>
      <c r="AH370" s="58">
        <v>9301</v>
      </c>
    </row>
    <row r="371" spans="19:34" x14ac:dyDescent="0.2">
      <c r="S371" s="57" t="s">
        <v>60</v>
      </c>
      <c r="T371" s="57" t="s">
        <v>18</v>
      </c>
      <c r="U371" s="57" t="s">
        <v>61</v>
      </c>
      <c r="V371" s="58">
        <v>7179</v>
      </c>
      <c r="W371" s="57" t="s">
        <v>49</v>
      </c>
      <c r="X371" s="58">
        <v>4</v>
      </c>
      <c r="Y371" s="58">
        <v>28689</v>
      </c>
      <c r="AB371" s="57" t="s">
        <v>60</v>
      </c>
      <c r="AC371" s="57" t="s">
        <v>18</v>
      </c>
      <c r="AD371" s="57" t="s">
        <v>61</v>
      </c>
      <c r="AE371" s="58">
        <v>9359</v>
      </c>
      <c r="AF371" s="57" t="s">
        <v>62</v>
      </c>
      <c r="AG371" s="58">
        <v>1</v>
      </c>
      <c r="AH371" s="58">
        <v>9352</v>
      </c>
    </row>
    <row r="372" spans="19:34" x14ac:dyDescent="0.2">
      <c r="S372" s="57" t="s">
        <v>60</v>
      </c>
      <c r="T372" s="57" t="s">
        <v>18</v>
      </c>
      <c r="U372" s="57" t="s">
        <v>61</v>
      </c>
      <c r="V372" s="58">
        <v>7219</v>
      </c>
      <c r="W372" s="57" t="s">
        <v>49</v>
      </c>
      <c r="X372" s="58">
        <v>2</v>
      </c>
      <c r="Y372" s="58">
        <v>14423</v>
      </c>
      <c r="AB372" s="57" t="s">
        <v>60</v>
      </c>
      <c r="AC372" s="57" t="s">
        <v>18</v>
      </c>
      <c r="AD372" s="57" t="s">
        <v>61</v>
      </c>
      <c r="AE372" s="58">
        <v>9439</v>
      </c>
      <c r="AF372" s="57" t="s">
        <v>62</v>
      </c>
      <c r="AG372" s="58">
        <v>1</v>
      </c>
      <c r="AH372" s="58">
        <v>9435</v>
      </c>
    </row>
    <row r="373" spans="19:34" x14ac:dyDescent="0.2">
      <c r="S373" s="57" t="s">
        <v>60</v>
      </c>
      <c r="T373" s="57" t="s">
        <v>18</v>
      </c>
      <c r="U373" s="57" t="s">
        <v>61</v>
      </c>
      <c r="V373" s="58">
        <v>7239</v>
      </c>
      <c r="W373" s="57" t="s">
        <v>49</v>
      </c>
      <c r="X373" s="58">
        <v>5</v>
      </c>
      <c r="Y373" s="58">
        <v>36123</v>
      </c>
      <c r="AB373" s="57" t="s">
        <v>60</v>
      </c>
      <c r="AC373" s="57" t="s">
        <v>18</v>
      </c>
      <c r="AD373" s="57" t="s">
        <v>61</v>
      </c>
      <c r="AE373" s="58">
        <v>9479</v>
      </c>
      <c r="AF373" s="57" t="s">
        <v>62</v>
      </c>
      <c r="AG373" s="58">
        <v>1</v>
      </c>
      <c r="AH373" s="58">
        <v>9473</v>
      </c>
    </row>
    <row r="374" spans="19:34" x14ac:dyDescent="0.2">
      <c r="S374" s="57" t="s">
        <v>60</v>
      </c>
      <c r="T374" s="57" t="s">
        <v>18</v>
      </c>
      <c r="U374" s="57" t="s">
        <v>61</v>
      </c>
      <c r="V374" s="58">
        <v>7259</v>
      </c>
      <c r="W374" s="57" t="s">
        <v>49</v>
      </c>
      <c r="X374" s="58">
        <v>4</v>
      </c>
      <c r="Y374" s="58">
        <v>28989</v>
      </c>
      <c r="AB374" s="57" t="s">
        <v>60</v>
      </c>
      <c r="AC374" s="57" t="s">
        <v>18</v>
      </c>
      <c r="AD374" s="57" t="s">
        <v>61</v>
      </c>
      <c r="AE374" s="58">
        <v>9519</v>
      </c>
      <c r="AF374" s="57" t="s">
        <v>62</v>
      </c>
      <c r="AG374" s="58">
        <v>1</v>
      </c>
      <c r="AH374" s="58">
        <v>9506</v>
      </c>
    </row>
    <row r="375" spans="19:34" x14ac:dyDescent="0.2">
      <c r="S375" s="57" t="s">
        <v>60</v>
      </c>
      <c r="T375" s="57" t="s">
        <v>18</v>
      </c>
      <c r="U375" s="57" t="s">
        <v>61</v>
      </c>
      <c r="V375" s="58">
        <v>7279</v>
      </c>
      <c r="W375" s="57" t="s">
        <v>49</v>
      </c>
      <c r="X375" s="58">
        <v>3</v>
      </c>
      <c r="Y375" s="58">
        <v>21796</v>
      </c>
      <c r="AB375" s="57" t="s">
        <v>60</v>
      </c>
      <c r="AC375" s="57" t="s">
        <v>18</v>
      </c>
      <c r="AD375" s="57" t="s">
        <v>61</v>
      </c>
      <c r="AE375" s="58">
        <v>9539</v>
      </c>
      <c r="AF375" s="57" t="s">
        <v>62</v>
      </c>
      <c r="AG375" s="58">
        <v>1</v>
      </c>
      <c r="AH375" s="58">
        <v>9529</v>
      </c>
    </row>
    <row r="376" spans="19:34" x14ac:dyDescent="0.2">
      <c r="S376" s="57" t="s">
        <v>60</v>
      </c>
      <c r="T376" s="57" t="s">
        <v>18</v>
      </c>
      <c r="U376" s="57" t="s">
        <v>61</v>
      </c>
      <c r="V376" s="58">
        <v>7299</v>
      </c>
      <c r="W376" s="57" t="s">
        <v>49</v>
      </c>
      <c r="X376" s="58">
        <v>2</v>
      </c>
      <c r="Y376" s="58">
        <v>14582</v>
      </c>
      <c r="AB376" s="57" t="s">
        <v>60</v>
      </c>
      <c r="AC376" s="57" t="s">
        <v>18</v>
      </c>
      <c r="AD376" s="57" t="s">
        <v>61</v>
      </c>
      <c r="AE376" s="58">
        <v>9619</v>
      </c>
      <c r="AF376" s="57" t="s">
        <v>62</v>
      </c>
      <c r="AG376" s="58">
        <v>1</v>
      </c>
      <c r="AH376" s="58">
        <v>9604</v>
      </c>
    </row>
    <row r="377" spans="19:34" x14ac:dyDescent="0.2">
      <c r="S377" s="57" t="s">
        <v>60</v>
      </c>
      <c r="T377" s="57" t="s">
        <v>18</v>
      </c>
      <c r="U377" s="57" t="s">
        <v>61</v>
      </c>
      <c r="V377" s="58">
        <v>7339</v>
      </c>
      <c r="W377" s="57" t="s">
        <v>49</v>
      </c>
      <c r="X377" s="58">
        <v>2</v>
      </c>
      <c r="Y377" s="58">
        <v>14652</v>
      </c>
      <c r="AB377" s="57" t="s">
        <v>60</v>
      </c>
      <c r="AC377" s="57" t="s">
        <v>18</v>
      </c>
      <c r="AD377" s="57" t="s">
        <v>61</v>
      </c>
      <c r="AE377" s="58">
        <v>9839</v>
      </c>
      <c r="AF377" s="57" t="s">
        <v>62</v>
      </c>
      <c r="AG377" s="58">
        <v>1</v>
      </c>
      <c r="AH377" s="58">
        <v>9832</v>
      </c>
    </row>
    <row r="378" spans="19:34" x14ac:dyDescent="0.2">
      <c r="S378" s="57" t="s">
        <v>60</v>
      </c>
      <c r="T378" s="57" t="s">
        <v>18</v>
      </c>
      <c r="U378" s="57" t="s">
        <v>61</v>
      </c>
      <c r="V378" s="58">
        <v>7359</v>
      </c>
      <c r="W378" s="57" t="s">
        <v>49</v>
      </c>
      <c r="X378" s="58">
        <v>3</v>
      </c>
      <c r="Y378" s="58">
        <v>22043</v>
      </c>
      <c r="AB378" s="57" t="s">
        <v>60</v>
      </c>
      <c r="AC378" s="57" t="s">
        <v>18</v>
      </c>
      <c r="AD378" s="57" t="s">
        <v>61</v>
      </c>
      <c r="AE378" s="58">
        <v>10039</v>
      </c>
      <c r="AF378" s="57" t="s">
        <v>62</v>
      </c>
      <c r="AG378" s="58">
        <v>1</v>
      </c>
      <c r="AH378" s="58">
        <v>10036</v>
      </c>
    </row>
    <row r="379" spans="19:34" x14ac:dyDescent="0.2">
      <c r="S379" s="57" t="s">
        <v>60</v>
      </c>
      <c r="T379" s="57" t="s">
        <v>18</v>
      </c>
      <c r="U379" s="57" t="s">
        <v>61</v>
      </c>
      <c r="V379" s="58">
        <v>7379</v>
      </c>
      <c r="W379" s="57" t="s">
        <v>49</v>
      </c>
      <c r="X379" s="58">
        <v>2</v>
      </c>
      <c r="Y379" s="58">
        <v>14742</v>
      </c>
      <c r="AB379" s="57" t="s">
        <v>60</v>
      </c>
      <c r="AC379" s="57" t="s">
        <v>18</v>
      </c>
      <c r="AD379" s="57" t="s">
        <v>61</v>
      </c>
      <c r="AE379" s="58">
        <v>10079</v>
      </c>
      <c r="AF379" s="57" t="s">
        <v>62</v>
      </c>
      <c r="AG379" s="58">
        <v>1</v>
      </c>
      <c r="AH379" s="58">
        <v>10065</v>
      </c>
    </row>
    <row r="380" spans="19:34" x14ac:dyDescent="0.2">
      <c r="S380" s="57" t="s">
        <v>60</v>
      </c>
      <c r="T380" s="57" t="s">
        <v>18</v>
      </c>
      <c r="U380" s="57" t="s">
        <v>61</v>
      </c>
      <c r="V380" s="58">
        <v>7399</v>
      </c>
      <c r="W380" s="57" t="s">
        <v>49</v>
      </c>
      <c r="X380" s="58">
        <v>2</v>
      </c>
      <c r="Y380" s="58">
        <v>14787</v>
      </c>
      <c r="AB380" s="57" t="s">
        <v>60</v>
      </c>
      <c r="AC380" s="57" t="s">
        <v>18</v>
      </c>
      <c r="AD380" s="57" t="s">
        <v>61</v>
      </c>
      <c r="AE380" s="58">
        <v>10099</v>
      </c>
      <c r="AF380" s="57" t="s">
        <v>62</v>
      </c>
      <c r="AG380" s="58">
        <v>2</v>
      </c>
      <c r="AH380" s="58">
        <v>20191</v>
      </c>
    </row>
    <row r="381" spans="19:34" x14ac:dyDescent="0.2">
      <c r="S381" s="57" t="s">
        <v>60</v>
      </c>
      <c r="T381" s="57" t="s">
        <v>18</v>
      </c>
      <c r="U381" s="57" t="s">
        <v>61</v>
      </c>
      <c r="V381" s="58">
        <v>7419</v>
      </c>
      <c r="W381" s="57" t="s">
        <v>49</v>
      </c>
      <c r="X381" s="58">
        <v>3</v>
      </c>
      <c r="Y381" s="58">
        <v>22231</v>
      </c>
      <c r="AB381" s="57" t="s">
        <v>60</v>
      </c>
      <c r="AC381" s="57" t="s">
        <v>18</v>
      </c>
      <c r="AD381" s="57" t="s">
        <v>61</v>
      </c>
      <c r="AE381" s="58">
        <v>10119</v>
      </c>
      <c r="AF381" s="57" t="s">
        <v>62</v>
      </c>
      <c r="AG381" s="58">
        <v>1</v>
      </c>
      <c r="AH381" s="58">
        <v>10118</v>
      </c>
    </row>
    <row r="382" spans="19:34" x14ac:dyDescent="0.2">
      <c r="S382" s="57" t="s">
        <v>60</v>
      </c>
      <c r="T382" s="57" t="s">
        <v>18</v>
      </c>
      <c r="U382" s="57" t="s">
        <v>61</v>
      </c>
      <c r="V382" s="58">
        <v>7439</v>
      </c>
      <c r="W382" s="57" t="s">
        <v>49</v>
      </c>
      <c r="X382" s="58">
        <v>1</v>
      </c>
      <c r="Y382" s="58">
        <v>7429</v>
      </c>
      <c r="AB382" s="57" t="s">
        <v>60</v>
      </c>
      <c r="AC382" s="57" t="s">
        <v>18</v>
      </c>
      <c r="AD382" s="57" t="s">
        <v>61</v>
      </c>
      <c r="AE382" s="58">
        <v>10159</v>
      </c>
      <c r="AF382" s="57" t="s">
        <v>62</v>
      </c>
      <c r="AG382" s="58">
        <v>2</v>
      </c>
      <c r="AH382" s="58">
        <v>20297</v>
      </c>
    </row>
    <row r="383" spans="19:34" x14ac:dyDescent="0.2">
      <c r="S383" s="57" t="s">
        <v>60</v>
      </c>
      <c r="T383" s="57" t="s">
        <v>18</v>
      </c>
      <c r="U383" s="57" t="s">
        <v>61</v>
      </c>
      <c r="V383" s="58">
        <v>7459</v>
      </c>
      <c r="W383" s="57" t="s">
        <v>49</v>
      </c>
      <c r="X383" s="58">
        <v>3</v>
      </c>
      <c r="Y383" s="58">
        <v>22350</v>
      </c>
      <c r="AB383" s="57" t="s">
        <v>60</v>
      </c>
      <c r="AC383" s="57" t="s">
        <v>18</v>
      </c>
      <c r="AD383" s="57" t="s">
        <v>61</v>
      </c>
      <c r="AE383" s="58">
        <v>10179</v>
      </c>
      <c r="AF383" s="57" t="s">
        <v>62</v>
      </c>
      <c r="AG383" s="58">
        <v>1</v>
      </c>
      <c r="AH383" s="58">
        <v>10163</v>
      </c>
    </row>
    <row r="384" spans="19:34" x14ac:dyDescent="0.2">
      <c r="S384" s="57" t="s">
        <v>60</v>
      </c>
      <c r="T384" s="57" t="s">
        <v>18</v>
      </c>
      <c r="U384" s="57" t="s">
        <v>61</v>
      </c>
      <c r="V384" s="58">
        <v>7479</v>
      </c>
      <c r="W384" s="57" t="s">
        <v>49</v>
      </c>
      <c r="X384" s="58">
        <v>2</v>
      </c>
      <c r="Y384" s="58">
        <v>14924</v>
      </c>
      <c r="AB384" s="57" t="s">
        <v>60</v>
      </c>
      <c r="AC384" s="57" t="s">
        <v>18</v>
      </c>
      <c r="AD384" s="57" t="s">
        <v>61</v>
      </c>
      <c r="AE384" s="58">
        <v>10199</v>
      </c>
      <c r="AF384" s="57" t="s">
        <v>62</v>
      </c>
      <c r="AG384" s="58">
        <v>1</v>
      </c>
      <c r="AH384" s="58">
        <v>10182</v>
      </c>
    </row>
    <row r="385" spans="19:34" x14ac:dyDescent="0.2">
      <c r="S385" s="57" t="s">
        <v>60</v>
      </c>
      <c r="T385" s="57" t="s">
        <v>18</v>
      </c>
      <c r="U385" s="57" t="s">
        <v>61</v>
      </c>
      <c r="V385" s="58">
        <v>7499</v>
      </c>
      <c r="W385" s="57" t="s">
        <v>49</v>
      </c>
      <c r="X385" s="58">
        <v>2</v>
      </c>
      <c r="Y385" s="58">
        <v>14975</v>
      </c>
      <c r="AB385" s="57" t="s">
        <v>60</v>
      </c>
      <c r="AC385" s="57" t="s">
        <v>18</v>
      </c>
      <c r="AD385" s="57" t="s">
        <v>61</v>
      </c>
      <c r="AE385" s="58">
        <v>10239</v>
      </c>
      <c r="AF385" s="57" t="s">
        <v>62</v>
      </c>
      <c r="AG385" s="58">
        <v>2</v>
      </c>
      <c r="AH385" s="58">
        <v>20453</v>
      </c>
    </row>
    <row r="386" spans="19:34" x14ac:dyDescent="0.2">
      <c r="S386" s="57" t="s">
        <v>60</v>
      </c>
      <c r="T386" s="57" t="s">
        <v>18</v>
      </c>
      <c r="U386" s="57" t="s">
        <v>61</v>
      </c>
      <c r="V386" s="58">
        <v>7519</v>
      </c>
      <c r="W386" s="57" t="s">
        <v>49</v>
      </c>
      <c r="X386" s="58">
        <v>3</v>
      </c>
      <c r="Y386" s="58">
        <v>22521</v>
      </c>
      <c r="AB386" s="57" t="s">
        <v>60</v>
      </c>
      <c r="AC386" s="57" t="s">
        <v>18</v>
      </c>
      <c r="AD386" s="57" t="s">
        <v>61</v>
      </c>
      <c r="AE386" s="58">
        <v>10419</v>
      </c>
      <c r="AF386" s="57" t="s">
        <v>62</v>
      </c>
      <c r="AG386" s="58">
        <v>1</v>
      </c>
      <c r="AH386" s="58">
        <v>10411</v>
      </c>
    </row>
    <row r="387" spans="19:34" x14ac:dyDescent="0.2">
      <c r="S387" s="57" t="s">
        <v>60</v>
      </c>
      <c r="T387" s="57" t="s">
        <v>18</v>
      </c>
      <c r="U387" s="57" t="s">
        <v>61</v>
      </c>
      <c r="V387" s="58">
        <v>7539</v>
      </c>
      <c r="W387" s="57" t="s">
        <v>49</v>
      </c>
      <c r="X387" s="58">
        <v>2</v>
      </c>
      <c r="Y387" s="58">
        <v>15054</v>
      </c>
      <c r="AB387" s="57" t="s">
        <v>60</v>
      </c>
      <c r="AC387" s="57" t="s">
        <v>18</v>
      </c>
      <c r="AD387" s="57" t="s">
        <v>61</v>
      </c>
      <c r="AE387" s="58">
        <v>10439</v>
      </c>
      <c r="AF387" s="57" t="s">
        <v>62</v>
      </c>
      <c r="AG387" s="58">
        <v>1</v>
      </c>
      <c r="AH387" s="58">
        <v>10436</v>
      </c>
    </row>
    <row r="388" spans="19:34" x14ac:dyDescent="0.2">
      <c r="S388" s="57" t="s">
        <v>60</v>
      </c>
      <c r="T388" s="57" t="s">
        <v>18</v>
      </c>
      <c r="U388" s="57" t="s">
        <v>61</v>
      </c>
      <c r="V388" s="58">
        <v>7559</v>
      </c>
      <c r="W388" s="57" t="s">
        <v>49</v>
      </c>
      <c r="X388" s="58">
        <v>5</v>
      </c>
      <c r="Y388" s="58">
        <v>37741</v>
      </c>
      <c r="AB388" s="57" t="s">
        <v>60</v>
      </c>
      <c r="AC388" s="57" t="s">
        <v>18</v>
      </c>
      <c r="AD388" s="57" t="s">
        <v>61</v>
      </c>
      <c r="AE388" s="58">
        <v>10479</v>
      </c>
      <c r="AF388" s="57" t="s">
        <v>62</v>
      </c>
      <c r="AG388" s="58">
        <v>2</v>
      </c>
      <c r="AH388" s="58">
        <v>20931</v>
      </c>
    </row>
    <row r="389" spans="19:34" x14ac:dyDescent="0.2">
      <c r="S389" s="57" t="s">
        <v>60</v>
      </c>
      <c r="T389" s="57" t="s">
        <v>18</v>
      </c>
      <c r="U389" s="57" t="s">
        <v>61</v>
      </c>
      <c r="V389" s="58">
        <v>7579</v>
      </c>
      <c r="W389" s="57" t="s">
        <v>49</v>
      </c>
      <c r="X389" s="58">
        <v>1</v>
      </c>
      <c r="Y389" s="58">
        <v>7560</v>
      </c>
      <c r="AB389" s="57" t="s">
        <v>60</v>
      </c>
      <c r="AC389" s="57" t="s">
        <v>18</v>
      </c>
      <c r="AD389" s="57" t="s">
        <v>61</v>
      </c>
      <c r="AE389" s="58">
        <v>10539</v>
      </c>
      <c r="AF389" s="57" t="s">
        <v>62</v>
      </c>
      <c r="AG389" s="58">
        <v>1</v>
      </c>
      <c r="AH389" s="58">
        <v>10533</v>
      </c>
    </row>
    <row r="390" spans="19:34" x14ac:dyDescent="0.2">
      <c r="S390" s="57" t="s">
        <v>60</v>
      </c>
      <c r="T390" s="57" t="s">
        <v>18</v>
      </c>
      <c r="U390" s="57" t="s">
        <v>61</v>
      </c>
      <c r="V390" s="58">
        <v>7599</v>
      </c>
      <c r="W390" s="57" t="s">
        <v>49</v>
      </c>
      <c r="X390" s="58">
        <v>2</v>
      </c>
      <c r="Y390" s="58">
        <v>15176</v>
      </c>
      <c r="AB390" s="57" t="s">
        <v>60</v>
      </c>
      <c r="AC390" s="57" t="s">
        <v>18</v>
      </c>
      <c r="AD390" s="57" t="s">
        <v>61</v>
      </c>
      <c r="AE390" s="58">
        <v>10599</v>
      </c>
      <c r="AF390" s="57" t="s">
        <v>62</v>
      </c>
      <c r="AG390" s="58">
        <v>1</v>
      </c>
      <c r="AH390" s="58">
        <v>10580</v>
      </c>
    </row>
    <row r="391" spans="19:34" x14ac:dyDescent="0.2">
      <c r="S391" s="57" t="s">
        <v>60</v>
      </c>
      <c r="T391" s="57" t="s">
        <v>18</v>
      </c>
      <c r="U391" s="57" t="s">
        <v>61</v>
      </c>
      <c r="V391" s="58">
        <v>7619</v>
      </c>
      <c r="W391" s="57" t="s">
        <v>49</v>
      </c>
      <c r="X391" s="58">
        <v>2</v>
      </c>
      <c r="Y391" s="58">
        <v>15222</v>
      </c>
      <c r="AB391" s="57" t="s">
        <v>60</v>
      </c>
      <c r="AC391" s="57" t="s">
        <v>18</v>
      </c>
      <c r="AD391" s="57" t="s">
        <v>61</v>
      </c>
      <c r="AE391" s="58">
        <v>10699</v>
      </c>
      <c r="AF391" s="57" t="s">
        <v>62</v>
      </c>
      <c r="AG391" s="58">
        <v>1</v>
      </c>
      <c r="AH391" s="58">
        <v>10692</v>
      </c>
    </row>
    <row r="392" spans="19:34" x14ac:dyDescent="0.2">
      <c r="S392" s="57" t="s">
        <v>60</v>
      </c>
      <c r="T392" s="57" t="s">
        <v>18</v>
      </c>
      <c r="U392" s="57" t="s">
        <v>61</v>
      </c>
      <c r="V392" s="58">
        <v>7639</v>
      </c>
      <c r="W392" s="57" t="s">
        <v>49</v>
      </c>
      <c r="X392" s="58">
        <v>2</v>
      </c>
      <c r="Y392" s="58">
        <v>15250</v>
      </c>
      <c r="AB392" s="57" t="s">
        <v>60</v>
      </c>
      <c r="AC392" s="57" t="s">
        <v>18</v>
      </c>
      <c r="AD392" s="57" t="s">
        <v>61</v>
      </c>
      <c r="AE392" s="58">
        <v>10779</v>
      </c>
      <c r="AF392" s="57" t="s">
        <v>62</v>
      </c>
      <c r="AG392" s="58">
        <v>1</v>
      </c>
      <c r="AH392" s="58">
        <v>10779</v>
      </c>
    </row>
    <row r="393" spans="19:34" x14ac:dyDescent="0.2">
      <c r="S393" s="57" t="s">
        <v>60</v>
      </c>
      <c r="T393" s="57" t="s">
        <v>18</v>
      </c>
      <c r="U393" s="57" t="s">
        <v>61</v>
      </c>
      <c r="V393" s="58">
        <v>7679</v>
      </c>
      <c r="W393" s="57" t="s">
        <v>49</v>
      </c>
      <c r="X393" s="58">
        <v>1</v>
      </c>
      <c r="Y393" s="58">
        <v>7677</v>
      </c>
      <c r="AB393" s="57" t="s">
        <v>60</v>
      </c>
      <c r="AC393" s="57" t="s">
        <v>18</v>
      </c>
      <c r="AD393" s="57" t="s">
        <v>61</v>
      </c>
      <c r="AE393" s="58">
        <v>10819</v>
      </c>
      <c r="AF393" s="57" t="s">
        <v>62</v>
      </c>
      <c r="AG393" s="58">
        <v>1</v>
      </c>
      <c r="AH393" s="58">
        <v>10807</v>
      </c>
    </row>
    <row r="394" spans="19:34" x14ac:dyDescent="0.2">
      <c r="S394" s="57" t="s">
        <v>60</v>
      </c>
      <c r="T394" s="57" t="s">
        <v>18</v>
      </c>
      <c r="U394" s="57" t="s">
        <v>61</v>
      </c>
      <c r="V394" s="58">
        <v>7699</v>
      </c>
      <c r="W394" s="57" t="s">
        <v>49</v>
      </c>
      <c r="X394" s="58">
        <v>1</v>
      </c>
      <c r="Y394" s="58">
        <v>7695</v>
      </c>
      <c r="AB394" s="57" t="s">
        <v>60</v>
      </c>
      <c r="AC394" s="57" t="s">
        <v>18</v>
      </c>
      <c r="AD394" s="57" t="s">
        <v>61</v>
      </c>
      <c r="AE394" s="58">
        <v>10899</v>
      </c>
      <c r="AF394" s="57" t="s">
        <v>62</v>
      </c>
      <c r="AG394" s="58">
        <v>1</v>
      </c>
      <c r="AH394" s="58">
        <v>10890</v>
      </c>
    </row>
    <row r="395" spans="19:34" x14ac:dyDescent="0.2">
      <c r="S395" s="57" t="s">
        <v>60</v>
      </c>
      <c r="T395" s="57" t="s">
        <v>18</v>
      </c>
      <c r="U395" s="57" t="s">
        <v>61</v>
      </c>
      <c r="V395" s="58">
        <v>7719</v>
      </c>
      <c r="W395" s="57" t="s">
        <v>49</v>
      </c>
      <c r="X395" s="58">
        <v>3</v>
      </c>
      <c r="Y395" s="58">
        <v>23146</v>
      </c>
      <c r="AB395" s="57" t="s">
        <v>60</v>
      </c>
      <c r="AC395" s="57" t="s">
        <v>18</v>
      </c>
      <c r="AD395" s="57" t="s">
        <v>61</v>
      </c>
      <c r="AE395" s="58">
        <v>10919</v>
      </c>
      <c r="AF395" s="57" t="s">
        <v>62</v>
      </c>
      <c r="AG395" s="58">
        <v>2</v>
      </c>
      <c r="AH395" s="58">
        <v>21814</v>
      </c>
    </row>
    <row r="396" spans="19:34" x14ac:dyDescent="0.2">
      <c r="S396" s="57" t="s">
        <v>60</v>
      </c>
      <c r="T396" s="57" t="s">
        <v>18</v>
      </c>
      <c r="U396" s="57" t="s">
        <v>61</v>
      </c>
      <c r="V396" s="58">
        <v>7739</v>
      </c>
      <c r="W396" s="57" t="s">
        <v>49</v>
      </c>
      <c r="X396" s="58">
        <v>2</v>
      </c>
      <c r="Y396" s="58">
        <v>15470</v>
      </c>
      <c r="AB396" s="57" t="s">
        <v>60</v>
      </c>
      <c r="AC396" s="57" t="s">
        <v>18</v>
      </c>
      <c r="AD396" s="57" t="s">
        <v>61</v>
      </c>
      <c r="AE396" s="58">
        <v>10939</v>
      </c>
      <c r="AF396" s="57" t="s">
        <v>62</v>
      </c>
      <c r="AG396" s="58">
        <v>1</v>
      </c>
      <c r="AH396" s="58">
        <v>10932</v>
      </c>
    </row>
    <row r="397" spans="19:34" x14ac:dyDescent="0.2">
      <c r="S397" s="57" t="s">
        <v>60</v>
      </c>
      <c r="T397" s="57" t="s">
        <v>18</v>
      </c>
      <c r="U397" s="57" t="s">
        <v>61</v>
      </c>
      <c r="V397" s="58">
        <v>7759</v>
      </c>
      <c r="W397" s="57" t="s">
        <v>49</v>
      </c>
      <c r="X397" s="58">
        <v>2</v>
      </c>
      <c r="Y397" s="58">
        <v>15507</v>
      </c>
      <c r="AB397" s="57" t="s">
        <v>60</v>
      </c>
      <c r="AC397" s="57" t="s">
        <v>18</v>
      </c>
      <c r="AD397" s="57" t="s">
        <v>61</v>
      </c>
      <c r="AE397" s="58">
        <v>11059</v>
      </c>
      <c r="AF397" s="57" t="s">
        <v>62</v>
      </c>
      <c r="AG397" s="58">
        <v>1</v>
      </c>
      <c r="AH397" s="58">
        <v>11043</v>
      </c>
    </row>
    <row r="398" spans="19:34" x14ac:dyDescent="0.2">
      <c r="S398" s="57" t="s">
        <v>60</v>
      </c>
      <c r="T398" s="57" t="s">
        <v>18</v>
      </c>
      <c r="U398" s="57" t="s">
        <v>61</v>
      </c>
      <c r="V398" s="58">
        <v>7779</v>
      </c>
      <c r="W398" s="57" t="s">
        <v>49</v>
      </c>
      <c r="X398" s="58">
        <v>1</v>
      </c>
      <c r="Y398" s="58">
        <v>7769</v>
      </c>
      <c r="AB398" s="57" t="s">
        <v>60</v>
      </c>
      <c r="AC398" s="57" t="s">
        <v>18</v>
      </c>
      <c r="AD398" s="57" t="s">
        <v>61</v>
      </c>
      <c r="AE398" s="58">
        <v>11219</v>
      </c>
      <c r="AF398" s="57" t="s">
        <v>62</v>
      </c>
      <c r="AG398" s="58">
        <v>1</v>
      </c>
      <c r="AH398" s="58">
        <v>11201</v>
      </c>
    </row>
    <row r="399" spans="19:34" x14ac:dyDescent="0.2">
      <c r="S399" s="57" t="s">
        <v>60</v>
      </c>
      <c r="T399" s="57" t="s">
        <v>18</v>
      </c>
      <c r="U399" s="57" t="s">
        <v>61</v>
      </c>
      <c r="V399" s="58">
        <v>7799</v>
      </c>
      <c r="W399" s="57" t="s">
        <v>49</v>
      </c>
      <c r="X399" s="58">
        <v>5</v>
      </c>
      <c r="Y399" s="58">
        <v>38936</v>
      </c>
      <c r="AB399" s="57" t="s">
        <v>60</v>
      </c>
      <c r="AC399" s="57" t="s">
        <v>18</v>
      </c>
      <c r="AD399" s="57" t="s">
        <v>61</v>
      </c>
      <c r="AE399" s="58">
        <v>11319</v>
      </c>
      <c r="AF399" s="57" t="s">
        <v>62</v>
      </c>
      <c r="AG399" s="58">
        <v>1</v>
      </c>
      <c r="AH399" s="58">
        <v>11319</v>
      </c>
    </row>
    <row r="400" spans="19:34" x14ac:dyDescent="0.2">
      <c r="S400" s="57" t="s">
        <v>60</v>
      </c>
      <c r="T400" s="57" t="s">
        <v>18</v>
      </c>
      <c r="U400" s="57" t="s">
        <v>61</v>
      </c>
      <c r="V400" s="58">
        <v>7819</v>
      </c>
      <c r="W400" s="57" t="s">
        <v>49</v>
      </c>
      <c r="X400" s="58">
        <v>1</v>
      </c>
      <c r="Y400" s="58">
        <v>7806</v>
      </c>
      <c r="AB400" s="57" t="s">
        <v>60</v>
      </c>
      <c r="AC400" s="57" t="s">
        <v>18</v>
      </c>
      <c r="AD400" s="57" t="s">
        <v>61</v>
      </c>
      <c r="AE400" s="58">
        <v>11359</v>
      </c>
      <c r="AF400" s="57" t="s">
        <v>62</v>
      </c>
      <c r="AG400" s="58">
        <v>1</v>
      </c>
      <c r="AH400" s="58">
        <v>11358</v>
      </c>
    </row>
    <row r="401" spans="19:34" x14ac:dyDescent="0.2">
      <c r="S401" s="57" t="s">
        <v>60</v>
      </c>
      <c r="T401" s="57" t="s">
        <v>18</v>
      </c>
      <c r="U401" s="57" t="s">
        <v>61</v>
      </c>
      <c r="V401" s="58">
        <v>7839</v>
      </c>
      <c r="W401" s="57" t="s">
        <v>49</v>
      </c>
      <c r="X401" s="58">
        <v>2</v>
      </c>
      <c r="Y401" s="58">
        <v>15651</v>
      </c>
      <c r="AB401" s="57" t="s">
        <v>60</v>
      </c>
      <c r="AC401" s="57" t="s">
        <v>18</v>
      </c>
      <c r="AD401" s="57" t="s">
        <v>61</v>
      </c>
      <c r="AE401" s="58">
        <v>11439</v>
      </c>
      <c r="AF401" s="57" t="s">
        <v>62</v>
      </c>
      <c r="AG401" s="58">
        <v>1</v>
      </c>
      <c r="AH401" s="58">
        <v>11428</v>
      </c>
    </row>
    <row r="402" spans="19:34" x14ac:dyDescent="0.2">
      <c r="S402" s="57" t="s">
        <v>60</v>
      </c>
      <c r="T402" s="57" t="s">
        <v>18</v>
      </c>
      <c r="U402" s="57" t="s">
        <v>61</v>
      </c>
      <c r="V402" s="58">
        <v>7859</v>
      </c>
      <c r="W402" s="57" t="s">
        <v>49</v>
      </c>
      <c r="X402" s="58">
        <v>3</v>
      </c>
      <c r="Y402" s="58">
        <v>23538</v>
      </c>
      <c r="AB402" s="57" t="s">
        <v>60</v>
      </c>
      <c r="AC402" s="57" t="s">
        <v>18</v>
      </c>
      <c r="AD402" s="57" t="s">
        <v>61</v>
      </c>
      <c r="AE402" s="58">
        <v>11459</v>
      </c>
      <c r="AF402" s="57" t="s">
        <v>62</v>
      </c>
      <c r="AG402" s="58">
        <v>1</v>
      </c>
      <c r="AH402" s="58">
        <v>11442</v>
      </c>
    </row>
    <row r="403" spans="19:34" x14ac:dyDescent="0.2">
      <c r="S403" s="57" t="s">
        <v>60</v>
      </c>
      <c r="T403" s="57" t="s">
        <v>18</v>
      </c>
      <c r="U403" s="57" t="s">
        <v>61</v>
      </c>
      <c r="V403" s="58">
        <v>7879</v>
      </c>
      <c r="W403" s="57" t="s">
        <v>49</v>
      </c>
      <c r="X403" s="58">
        <v>1</v>
      </c>
      <c r="Y403" s="58">
        <v>7874</v>
      </c>
      <c r="AB403" s="57" t="s">
        <v>60</v>
      </c>
      <c r="AC403" s="57" t="s">
        <v>18</v>
      </c>
      <c r="AD403" s="57" t="s">
        <v>61</v>
      </c>
      <c r="AE403" s="58">
        <v>11519</v>
      </c>
      <c r="AF403" s="57" t="s">
        <v>62</v>
      </c>
      <c r="AG403" s="58">
        <v>1</v>
      </c>
      <c r="AH403" s="58">
        <v>11503</v>
      </c>
    </row>
    <row r="404" spans="19:34" x14ac:dyDescent="0.2">
      <c r="S404" s="57" t="s">
        <v>60</v>
      </c>
      <c r="T404" s="57" t="s">
        <v>18</v>
      </c>
      <c r="U404" s="57" t="s">
        <v>61</v>
      </c>
      <c r="V404" s="58">
        <v>7899</v>
      </c>
      <c r="W404" s="57" t="s">
        <v>49</v>
      </c>
      <c r="X404" s="58">
        <v>4</v>
      </c>
      <c r="Y404" s="58">
        <v>31537</v>
      </c>
      <c r="AB404" s="57" t="s">
        <v>60</v>
      </c>
      <c r="AC404" s="57" t="s">
        <v>18</v>
      </c>
      <c r="AD404" s="57" t="s">
        <v>61</v>
      </c>
      <c r="AE404" s="58">
        <v>11539</v>
      </c>
      <c r="AF404" s="57" t="s">
        <v>62</v>
      </c>
      <c r="AG404" s="58">
        <v>1</v>
      </c>
      <c r="AH404" s="58">
        <v>11520</v>
      </c>
    </row>
    <row r="405" spans="19:34" x14ac:dyDescent="0.2">
      <c r="S405" s="57" t="s">
        <v>60</v>
      </c>
      <c r="T405" s="57" t="s">
        <v>18</v>
      </c>
      <c r="U405" s="57" t="s">
        <v>61</v>
      </c>
      <c r="V405" s="58">
        <v>7919</v>
      </c>
      <c r="W405" s="57" t="s">
        <v>49</v>
      </c>
      <c r="X405" s="58">
        <v>1</v>
      </c>
      <c r="Y405" s="58">
        <v>7902</v>
      </c>
      <c r="AB405" s="57" t="s">
        <v>60</v>
      </c>
      <c r="AC405" s="57" t="s">
        <v>18</v>
      </c>
      <c r="AD405" s="57" t="s">
        <v>61</v>
      </c>
      <c r="AE405" s="58">
        <v>11559</v>
      </c>
      <c r="AF405" s="57" t="s">
        <v>62</v>
      </c>
      <c r="AG405" s="58">
        <v>1</v>
      </c>
      <c r="AH405" s="58">
        <v>11554</v>
      </c>
    </row>
    <row r="406" spans="19:34" x14ac:dyDescent="0.2">
      <c r="S406" s="57" t="s">
        <v>60</v>
      </c>
      <c r="T406" s="57" t="s">
        <v>18</v>
      </c>
      <c r="U406" s="57" t="s">
        <v>61</v>
      </c>
      <c r="V406" s="58">
        <v>7939</v>
      </c>
      <c r="W406" s="57" t="s">
        <v>49</v>
      </c>
      <c r="X406" s="58">
        <v>2</v>
      </c>
      <c r="Y406" s="58">
        <v>15865</v>
      </c>
      <c r="AB406" s="57" t="s">
        <v>60</v>
      </c>
      <c r="AC406" s="57" t="s">
        <v>18</v>
      </c>
      <c r="AD406" s="57" t="s">
        <v>61</v>
      </c>
      <c r="AE406" s="58">
        <v>11619</v>
      </c>
      <c r="AF406" s="57" t="s">
        <v>62</v>
      </c>
      <c r="AG406" s="58">
        <v>1</v>
      </c>
      <c r="AH406" s="58">
        <v>11615</v>
      </c>
    </row>
    <row r="407" spans="19:34" x14ac:dyDescent="0.2">
      <c r="S407" s="57" t="s">
        <v>60</v>
      </c>
      <c r="T407" s="57" t="s">
        <v>18</v>
      </c>
      <c r="U407" s="57" t="s">
        <v>61</v>
      </c>
      <c r="V407" s="58">
        <v>7959</v>
      </c>
      <c r="W407" s="57" t="s">
        <v>49</v>
      </c>
      <c r="X407" s="58">
        <v>1</v>
      </c>
      <c r="Y407" s="58">
        <v>7958</v>
      </c>
      <c r="AB407" s="57" t="s">
        <v>60</v>
      </c>
      <c r="AC407" s="57" t="s">
        <v>18</v>
      </c>
      <c r="AD407" s="57" t="s">
        <v>61</v>
      </c>
      <c r="AE407" s="58">
        <v>11659</v>
      </c>
      <c r="AF407" s="57" t="s">
        <v>62</v>
      </c>
      <c r="AG407" s="58">
        <v>1</v>
      </c>
      <c r="AH407" s="58">
        <v>11652</v>
      </c>
    </row>
    <row r="408" spans="19:34" x14ac:dyDescent="0.2">
      <c r="S408" s="57" t="s">
        <v>60</v>
      </c>
      <c r="T408" s="57" t="s">
        <v>18</v>
      </c>
      <c r="U408" s="57" t="s">
        <v>61</v>
      </c>
      <c r="V408" s="58">
        <v>7979</v>
      </c>
      <c r="W408" s="57" t="s">
        <v>49</v>
      </c>
      <c r="X408" s="58">
        <v>2</v>
      </c>
      <c r="Y408" s="58">
        <v>15922</v>
      </c>
      <c r="AB408" s="57" t="s">
        <v>60</v>
      </c>
      <c r="AC408" s="57" t="s">
        <v>18</v>
      </c>
      <c r="AD408" s="57" t="s">
        <v>61</v>
      </c>
      <c r="AE408" s="58">
        <v>11899</v>
      </c>
      <c r="AF408" s="57" t="s">
        <v>62</v>
      </c>
      <c r="AG408" s="58">
        <v>1</v>
      </c>
      <c r="AH408" s="58">
        <v>11883</v>
      </c>
    </row>
    <row r="409" spans="19:34" x14ac:dyDescent="0.2">
      <c r="S409" s="57" t="s">
        <v>60</v>
      </c>
      <c r="T409" s="57" t="s">
        <v>18</v>
      </c>
      <c r="U409" s="57" t="s">
        <v>61</v>
      </c>
      <c r="V409" s="58">
        <v>7999</v>
      </c>
      <c r="W409" s="57" t="s">
        <v>49</v>
      </c>
      <c r="X409" s="58">
        <v>5</v>
      </c>
      <c r="Y409" s="58">
        <v>39951</v>
      </c>
      <c r="AB409" s="57" t="s">
        <v>60</v>
      </c>
      <c r="AC409" s="57" t="s">
        <v>18</v>
      </c>
      <c r="AD409" s="57" t="s">
        <v>61</v>
      </c>
      <c r="AE409" s="58">
        <v>11959</v>
      </c>
      <c r="AF409" s="57" t="s">
        <v>62</v>
      </c>
      <c r="AG409" s="58">
        <v>2</v>
      </c>
      <c r="AH409" s="58">
        <v>23890</v>
      </c>
    </row>
    <row r="410" spans="19:34" x14ac:dyDescent="0.2">
      <c r="S410" s="57" t="s">
        <v>60</v>
      </c>
      <c r="T410" s="57" t="s">
        <v>18</v>
      </c>
      <c r="U410" s="57" t="s">
        <v>61</v>
      </c>
      <c r="V410" s="58">
        <v>8019</v>
      </c>
      <c r="W410" s="57" t="s">
        <v>49</v>
      </c>
      <c r="X410" s="58">
        <v>4</v>
      </c>
      <c r="Y410" s="58">
        <v>32016</v>
      </c>
      <c r="AB410" s="57" t="s">
        <v>60</v>
      </c>
      <c r="AC410" s="57" t="s">
        <v>18</v>
      </c>
      <c r="AD410" s="57" t="s">
        <v>61</v>
      </c>
      <c r="AE410" s="58">
        <v>11979</v>
      </c>
      <c r="AF410" s="57" t="s">
        <v>62</v>
      </c>
      <c r="AG410" s="58">
        <v>2</v>
      </c>
      <c r="AH410" s="58">
        <v>23943</v>
      </c>
    </row>
    <row r="411" spans="19:34" x14ac:dyDescent="0.2">
      <c r="S411" s="57" t="s">
        <v>60</v>
      </c>
      <c r="T411" s="57" t="s">
        <v>18</v>
      </c>
      <c r="U411" s="57" t="s">
        <v>61</v>
      </c>
      <c r="V411" s="58">
        <v>8059</v>
      </c>
      <c r="W411" s="57" t="s">
        <v>49</v>
      </c>
      <c r="X411" s="58">
        <v>4</v>
      </c>
      <c r="Y411" s="58">
        <v>32206</v>
      </c>
      <c r="AB411" s="57" t="s">
        <v>60</v>
      </c>
      <c r="AC411" s="57" t="s">
        <v>18</v>
      </c>
      <c r="AD411" s="57" t="s">
        <v>61</v>
      </c>
      <c r="AE411" s="58">
        <v>12039</v>
      </c>
      <c r="AF411" s="57" t="s">
        <v>62</v>
      </c>
      <c r="AG411" s="58">
        <v>1</v>
      </c>
      <c r="AH411" s="58">
        <v>12029</v>
      </c>
    </row>
    <row r="412" spans="19:34" x14ac:dyDescent="0.2">
      <c r="S412" s="57" t="s">
        <v>60</v>
      </c>
      <c r="T412" s="57" t="s">
        <v>18</v>
      </c>
      <c r="U412" s="57" t="s">
        <v>61</v>
      </c>
      <c r="V412" s="58">
        <v>8079</v>
      </c>
      <c r="W412" s="57" t="s">
        <v>49</v>
      </c>
      <c r="X412" s="58">
        <v>5</v>
      </c>
      <c r="Y412" s="58">
        <v>40357</v>
      </c>
      <c r="AB412" s="57" t="s">
        <v>60</v>
      </c>
      <c r="AC412" s="57" t="s">
        <v>18</v>
      </c>
      <c r="AD412" s="57" t="s">
        <v>61</v>
      </c>
      <c r="AE412" s="58">
        <v>12199</v>
      </c>
      <c r="AF412" s="57" t="s">
        <v>62</v>
      </c>
      <c r="AG412" s="58">
        <v>1</v>
      </c>
      <c r="AH412" s="58">
        <v>12181</v>
      </c>
    </row>
    <row r="413" spans="19:34" x14ac:dyDescent="0.2">
      <c r="S413" s="57" t="s">
        <v>60</v>
      </c>
      <c r="T413" s="57" t="s">
        <v>18</v>
      </c>
      <c r="U413" s="57" t="s">
        <v>61</v>
      </c>
      <c r="V413" s="58">
        <v>8099</v>
      </c>
      <c r="W413" s="57" t="s">
        <v>49</v>
      </c>
      <c r="X413" s="58">
        <v>1</v>
      </c>
      <c r="Y413" s="58">
        <v>8080</v>
      </c>
      <c r="AB413" s="57" t="s">
        <v>60</v>
      </c>
      <c r="AC413" s="57" t="s">
        <v>18</v>
      </c>
      <c r="AD413" s="57" t="s">
        <v>61</v>
      </c>
      <c r="AE413" s="58">
        <v>12219</v>
      </c>
      <c r="AF413" s="57" t="s">
        <v>62</v>
      </c>
      <c r="AG413" s="58">
        <v>2</v>
      </c>
      <c r="AH413" s="58">
        <v>24412</v>
      </c>
    </row>
    <row r="414" spans="19:34" x14ac:dyDescent="0.2">
      <c r="S414" s="57" t="s">
        <v>60</v>
      </c>
      <c r="T414" s="57" t="s">
        <v>18</v>
      </c>
      <c r="U414" s="57" t="s">
        <v>61</v>
      </c>
      <c r="V414" s="58">
        <v>8119</v>
      </c>
      <c r="W414" s="57" t="s">
        <v>49</v>
      </c>
      <c r="X414" s="58">
        <v>4</v>
      </c>
      <c r="Y414" s="58">
        <v>32455</v>
      </c>
      <c r="AB414" s="57" t="s">
        <v>60</v>
      </c>
      <c r="AC414" s="57" t="s">
        <v>18</v>
      </c>
      <c r="AD414" s="57" t="s">
        <v>61</v>
      </c>
      <c r="AE414" s="58">
        <v>12239</v>
      </c>
      <c r="AF414" s="57" t="s">
        <v>62</v>
      </c>
      <c r="AG414" s="58">
        <v>2</v>
      </c>
      <c r="AH414" s="58">
        <v>24454</v>
      </c>
    </row>
    <row r="415" spans="19:34" x14ac:dyDescent="0.2">
      <c r="S415" s="57" t="s">
        <v>60</v>
      </c>
      <c r="T415" s="57" t="s">
        <v>18</v>
      </c>
      <c r="U415" s="57" t="s">
        <v>61</v>
      </c>
      <c r="V415" s="58">
        <v>8159</v>
      </c>
      <c r="W415" s="57" t="s">
        <v>49</v>
      </c>
      <c r="X415" s="58">
        <v>2</v>
      </c>
      <c r="Y415" s="58">
        <v>16305</v>
      </c>
      <c r="AB415" s="57" t="s">
        <v>60</v>
      </c>
      <c r="AC415" s="57" t="s">
        <v>18</v>
      </c>
      <c r="AD415" s="57" t="s">
        <v>61</v>
      </c>
      <c r="AE415" s="58">
        <v>12339</v>
      </c>
      <c r="AF415" s="57" t="s">
        <v>62</v>
      </c>
      <c r="AG415" s="58">
        <v>1</v>
      </c>
      <c r="AH415" s="58">
        <v>12323</v>
      </c>
    </row>
    <row r="416" spans="19:34" x14ac:dyDescent="0.2">
      <c r="S416" s="57" t="s">
        <v>60</v>
      </c>
      <c r="T416" s="57" t="s">
        <v>18</v>
      </c>
      <c r="U416" s="57" t="s">
        <v>61</v>
      </c>
      <c r="V416" s="58">
        <v>8179</v>
      </c>
      <c r="W416" s="57" t="s">
        <v>49</v>
      </c>
      <c r="X416" s="58">
        <v>3</v>
      </c>
      <c r="Y416" s="58">
        <v>24500</v>
      </c>
      <c r="AB416" s="57" t="s">
        <v>60</v>
      </c>
      <c r="AC416" s="57" t="s">
        <v>18</v>
      </c>
      <c r="AD416" s="57" t="s">
        <v>61</v>
      </c>
      <c r="AE416" s="58">
        <v>12519</v>
      </c>
      <c r="AF416" s="57" t="s">
        <v>62</v>
      </c>
      <c r="AG416" s="58">
        <v>1</v>
      </c>
      <c r="AH416" s="58">
        <v>12508</v>
      </c>
    </row>
    <row r="417" spans="19:34" x14ac:dyDescent="0.2">
      <c r="S417" s="57" t="s">
        <v>60</v>
      </c>
      <c r="T417" s="57" t="s">
        <v>18</v>
      </c>
      <c r="U417" s="57" t="s">
        <v>61</v>
      </c>
      <c r="V417" s="58">
        <v>8199</v>
      </c>
      <c r="W417" s="57" t="s">
        <v>49</v>
      </c>
      <c r="X417" s="58">
        <v>2</v>
      </c>
      <c r="Y417" s="58">
        <v>16375</v>
      </c>
      <c r="AB417" s="57" t="s">
        <v>60</v>
      </c>
      <c r="AC417" s="57" t="s">
        <v>18</v>
      </c>
      <c r="AD417" s="57" t="s">
        <v>61</v>
      </c>
      <c r="AE417" s="58">
        <v>12579</v>
      </c>
      <c r="AF417" s="57" t="s">
        <v>62</v>
      </c>
      <c r="AG417" s="58">
        <v>1</v>
      </c>
      <c r="AH417" s="58">
        <v>12571</v>
      </c>
    </row>
    <row r="418" spans="19:34" x14ac:dyDescent="0.2">
      <c r="S418" s="57" t="s">
        <v>60</v>
      </c>
      <c r="T418" s="57" t="s">
        <v>18</v>
      </c>
      <c r="U418" s="57" t="s">
        <v>61</v>
      </c>
      <c r="V418" s="58">
        <v>8219</v>
      </c>
      <c r="W418" s="57" t="s">
        <v>49</v>
      </c>
      <c r="X418" s="58">
        <v>3</v>
      </c>
      <c r="Y418" s="58">
        <v>24641</v>
      </c>
      <c r="AB418" s="57" t="s">
        <v>60</v>
      </c>
      <c r="AC418" s="57" t="s">
        <v>18</v>
      </c>
      <c r="AD418" s="57" t="s">
        <v>61</v>
      </c>
      <c r="AE418" s="58">
        <v>12639</v>
      </c>
      <c r="AF418" s="57" t="s">
        <v>62</v>
      </c>
      <c r="AG418" s="58">
        <v>2</v>
      </c>
      <c r="AH418" s="58">
        <v>25264</v>
      </c>
    </row>
    <row r="419" spans="19:34" x14ac:dyDescent="0.2">
      <c r="S419" s="57" t="s">
        <v>60</v>
      </c>
      <c r="T419" s="57" t="s">
        <v>18</v>
      </c>
      <c r="U419" s="57" t="s">
        <v>61</v>
      </c>
      <c r="V419" s="58">
        <v>8259</v>
      </c>
      <c r="W419" s="57" t="s">
        <v>49</v>
      </c>
      <c r="X419" s="58">
        <v>3</v>
      </c>
      <c r="Y419" s="58">
        <v>24766</v>
      </c>
      <c r="AB419" s="57" t="s">
        <v>60</v>
      </c>
      <c r="AC419" s="57" t="s">
        <v>18</v>
      </c>
      <c r="AD419" s="57" t="s">
        <v>61</v>
      </c>
      <c r="AE419" s="58">
        <v>12659</v>
      </c>
      <c r="AF419" s="57" t="s">
        <v>62</v>
      </c>
      <c r="AG419" s="58">
        <v>1</v>
      </c>
      <c r="AH419" s="58">
        <v>12650</v>
      </c>
    </row>
    <row r="420" spans="19:34" x14ac:dyDescent="0.2">
      <c r="S420" s="57" t="s">
        <v>60</v>
      </c>
      <c r="T420" s="57" t="s">
        <v>18</v>
      </c>
      <c r="U420" s="57" t="s">
        <v>61</v>
      </c>
      <c r="V420" s="58">
        <v>8279</v>
      </c>
      <c r="W420" s="57" t="s">
        <v>49</v>
      </c>
      <c r="X420" s="58">
        <v>1</v>
      </c>
      <c r="Y420" s="58">
        <v>8264</v>
      </c>
      <c r="AB420" s="57" t="s">
        <v>60</v>
      </c>
      <c r="AC420" s="57" t="s">
        <v>18</v>
      </c>
      <c r="AD420" s="57" t="s">
        <v>61</v>
      </c>
      <c r="AE420" s="58">
        <v>12679</v>
      </c>
      <c r="AF420" s="57" t="s">
        <v>62</v>
      </c>
      <c r="AG420" s="58">
        <v>2</v>
      </c>
      <c r="AH420" s="58">
        <v>25332</v>
      </c>
    </row>
    <row r="421" spans="19:34" x14ac:dyDescent="0.2">
      <c r="S421" s="57" t="s">
        <v>60</v>
      </c>
      <c r="T421" s="57" t="s">
        <v>18</v>
      </c>
      <c r="U421" s="57" t="s">
        <v>61</v>
      </c>
      <c r="V421" s="58">
        <v>8299</v>
      </c>
      <c r="W421" s="57" t="s">
        <v>49</v>
      </c>
      <c r="X421" s="58">
        <v>1</v>
      </c>
      <c r="Y421" s="58">
        <v>8287</v>
      </c>
      <c r="AB421" s="57" t="s">
        <v>60</v>
      </c>
      <c r="AC421" s="57" t="s">
        <v>18</v>
      </c>
      <c r="AD421" s="57" t="s">
        <v>61</v>
      </c>
      <c r="AE421" s="58">
        <v>12699</v>
      </c>
      <c r="AF421" s="57" t="s">
        <v>62</v>
      </c>
      <c r="AG421" s="58">
        <v>2</v>
      </c>
      <c r="AH421" s="58">
        <v>25384</v>
      </c>
    </row>
    <row r="422" spans="19:34" x14ac:dyDescent="0.2">
      <c r="S422" s="57" t="s">
        <v>60</v>
      </c>
      <c r="T422" s="57" t="s">
        <v>18</v>
      </c>
      <c r="U422" s="57" t="s">
        <v>61</v>
      </c>
      <c r="V422" s="58">
        <v>8319</v>
      </c>
      <c r="W422" s="57" t="s">
        <v>49</v>
      </c>
      <c r="X422" s="58">
        <v>3</v>
      </c>
      <c r="Y422" s="58">
        <v>24943</v>
      </c>
      <c r="AB422" s="57" t="s">
        <v>60</v>
      </c>
      <c r="AC422" s="57" t="s">
        <v>18</v>
      </c>
      <c r="AD422" s="57" t="s">
        <v>61</v>
      </c>
      <c r="AE422" s="58">
        <v>12739</v>
      </c>
      <c r="AF422" s="57" t="s">
        <v>62</v>
      </c>
      <c r="AG422" s="58">
        <v>1</v>
      </c>
      <c r="AH422" s="58">
        <v>12733</v>
      </c>
    </row>
    <row r="423" spans="19:34" x14ac:dyDescent="0.2">
      <c r="S423" s="57" t="s">
        <v>60</v>
      </c>
      <c r="T423" s="57" t="s">
        <v>18</v>
      </c>
      <c r="U423" s="57" t="s">
        <v>61</v>
      </c>
      <c r="V423" s="58">
        <v>8359</v>
      </c>
      <c r="W423" s="57" t="s">
        <v>49</v>
      </c>
      <c r="X423" s="58">
        <v>1</v>
      </c>
      <c r="Y423" s="58">
        <v>8349</v>
      </c>
      <c r="AB423" s="57" t="s">
        <v>60</v>
      </c>
      <c r="AC423" s="57" t="s">
        <v>18</v>
      </c>
      <c r="AD423" s="57" t="s">
        <v>61</v>
      </c>
      <c r="AE423" s="58">
        <v>12779</v>
      </c>
      <c r="AF423" s="57" t="s">
        <v>62</v>
      </c>
      <c r="AG423" s="58">
        <v>1</v>
      </c>
      <c r="AH423" s="58">
        <v>12776</v>
      </c>
    </row>
    <row r="424" spans="19:34" x14ac:dyDescent="0.2">
      <c r="S424" s="57" t="s">
        <v>60</v>
      </c>
      <c r="T424" s="57" t="s">
        <v>18</v>
      </c>
      <c r="U424" s="57" t="s">
        <v>61</v>
      </c>
      <c r="V424" s="58">
        <v>8379</v>
      </c>
      <c r="W424" s="57" t="s">
        <v>49</v>
      </c>
      <c r="X424" s="58">
        <v>1</v>
      </c>
      <c r="Y424" s="58">
        <v>8377</v>
      </c>
      <c r="AB424" s="57" t="s">
        <v>60</v>
      </c>
      <c r="AC424" s="57" t="s">
        <v>18</v>
      </c>
      <c r="AD424" s="57" t="s">
        <v>61</v>
      </c>
      <c r="AE424" s="58">
        <v>12799</v>
      </c>
      <c r="AF424" s="57" t="s">
        <v>62</v>
      </c>
      <c r="AG424" s="58">
        <v>1</v>
      </c>
      <c r="AH424" s="58">
        <v>12782</v>
      </c>
    </row>
    <row r="425" spans="19:34" x14ac:dyDescent="0.2">
      <c r="S425" s="57" t="s">
        <v>60</v>
      </c>
      <c r="T425" s="57" t="s">
        <v>18</v>
      </c>
      <c r="U425" s="57" t="s">
        <v>61</v>
      </c>
      <c r="V425" s="58">
        <v>8399</v>
      </c>
      <c r="W425" s="57" t="s">
        <v>49</v>
      </c>
      <c r="X425" s="58">
        <v>1</v>
      </c>
      <c r="Y425" s="58">
        <v>8398</v>
      </c>
      <c r="AB425" s="57" t="s">
        <v>60</v>
      </c>
      <c r="AC425" s="57" t="s">
        <v>18</v>
      </c>
      <c r="AD425" s="57" t="s">
        <v>61</v>
      </c>
      <c r="AE425" s="58">
        <v>12899</v>
      </c>
      <c r="AF425" s="57" t="s">
        <v>62</v>
      </c>
      <c r="AG425" s="58">
        <v>1</v>
      </c>
      <c r="AH425" s="58">
        <v>12883</v>
      </c>
    </row>
    <row r="426" spans="19:34" x14ac:dyDescent="0.2">
      <c r="S426" s="57" t="s">
        <v>60</v>
      </c>
      <c r="T426" s="57" t="s">
        <v>18</v>
      </c>
      <c r="U426" s="57" t="s">
        <v>61</v>
      </c>
      <c r="V426" s="58">
        <v>8419</v>
      </c>
      <c r="W426" s="57" t="s">
        <v>49</v>
      </c>
      <c r="X426" s="58">
        <v>2</v>
      </c>
      <c r="Y426" s="58">
        <v>16801</v>
      </c>
      <c r="AB426" s="57" t="s">
        <v>60</v>
      </c>
      <c r="AC426" s="57" t="s">
        <v>18</v>
      </c>
      <c r="AD426" s="57" t="s">
        <v>61</v>
      </c>
      <c r="AE426" s="58">
        <v>12939</v>
      </c>
      <c r="AF426" s="57" t="s">
        <v>62</v>
      </c>
      <c r="AG426" s="58">
        <v>1</v>
      </c>
      <c r="AH426" s="58">
        <v>12930</v>
      </c>
    </row>
    <row r="427" spans="19:34" x14ac:dyDescent="0.2">
      <c r="S427" s="57" t="s">
        <v>60</v>
      </c>
      <c r="T427" s="57" t="s">
        <v>18</v>
      </c>
      <c r="U427" s="57" t="s">
        <v>61</v>
      </c>
      <c r="V427" s="58">
        <v>8439</v>
      </c>
      <c r="W427" s="57" t="s">
        <v>49</v>
      </c>
      <c r="X427" s="58">
        <v>1</v>
      </c>
      <c r="Y427" s="58">
        <v>8439</v>
      </c>
      <c r="AB427" s="57" t="s">
        <v>60</v>
      </c>
      <c r="AC427" s="57" t="s">
        <v>18</v>
      </c>
      <c r="AD427" s="57" t="s">
        <v>61</v>
      </c>
      <c r="AE427" s="58">
        <v>13079</v>
      </c>
      <c r="AF427" s="57" t="s">
        <v>62</v>
      </c>
      <c r="AG427" s="58">
        <v>1</v>
      </c>
      <c r="AH427" s="58">
        <v>13073</v>
      </c>
    </row>
    <row r="428" spans="19:34" x14ac:dyDescent="0.2">
      <c r="S428" s="57" t="s">
        <v>60</v>
      </c>
      <c r="T428" s="57" t="s">
        <v>18</v>
      </c>
      <c r="U428" s="57" t="s">
        <v>61</v>
      </c>
      <c r="V428" s="58">
        <v>8459</v>
      </c>
      <c r="W428" s="57" t="s">
        <v>49</v>
      </c>
      <c r="X428" s="58">
        <v>1</v>
      </c>
      <c r="Y428" s="58">
        <v>8458</v>
      </c>
      <c r="AB428" s="57" t="s">
        <v>60</v>
      </c>
      <c r="AC428" s="57" t="s">
        <v>18</v>
      </c>
      <c r="AD428" s="57" t="s">
        <v>61</v>
      </c>
      <c r="AE428" s="58">
        <v>13259</v>
      </c>
      <c r="AF428" s="57" t="s">
        <v>62</v>
      </c>
      <c r="AG428" s="58">
        <v>1</v>
      </c>
      <c r="AH428" s="58">
        <v>13244</v>
      </c>
    </row>
    <row r="429" spans="19:34" x14ac:dyDescent="0.2">
      <c r="S429" s="57" t="s">
        <v>60</v>
      </c>
      <c r="T429" s="57" t="s">
        <v>18</v>
      </c>
      <c r="U429" s="57" t="s">
        <v>61</v>
      </c>
      <c r="V429" s="58">
        <v>8479</v>
      </c>
      <c r="W429" s="57" t="s">
        <v>49</v>
      </c>
      <c r="X429" s="58">
        <v>1</v>
      </c>
      <c r="Y429" s="58">
        <v>8466</v>
      </c>
      <c r="AB429" s="57" t="s">
        <v>60</v>
      </c>
      <c r="AC429" s="57" t="s">
        <v>18</v>
      </c>
      <c r="AD429" s="57" t="s">
        <v>61</v>
      </c>
      <c r="AE429" s="58">
        <v>13379</v>
      </c>
      <c r="AF429" s="57" t="s">
        <v>62</v>
      </c>
      <c r="AG429" s="58">
        <v>1</v>
      </c>
      <c r="AH429" s="58">
        <v>13367</v>
      </c>
    </row>
    <row r="430" spans="19:34" x14ac:dyDescent="0.2">
      <c r="S430" s="57" t="s">
        <v>60</v>
      </c>
      <c r="T430" s="57" t="s">
        <v>18</v>
      </c>
      <c r="U430" s="57" t="s">
        <v>61</v>
      </c>
      <c r="V430" s="58">
        <v>8519</v>
      </c>
      <c r="W430" s="57" t="s">
        <v>49</v>
      </c>
      <c r="X430" s="58">
        <v>1</v>
      </c>
      <c r="Y430" s="58">
        <v>8511</v>
      </c>
      <c r="AB430" s="57" t="s">
        <v>60</v>
      </c>
      <c r="AC430" s="57" t="s">
        <v>18</v>
      </c>
      <c r="AD430" s="57" t="s">
        <v>61</v>
      </c>
      <c r="AE430" s="58">
        <v>13519</v>
      </c>
      <c r="AF430" s="57" t="s">
        <v>62</v>
      </c>
      <c r="AG430" s="58">
        <v>1</v>
      </c>
      <c r="AH430" s="58">
        <v>13504</v>
      </c>
    </row>
    <row r="431" spans="19:34" x14ac:dyDescent="0.2">
      <c r="S431" s="57" t="s">
        <v>60</v>
      </c>
      <c r="T431" s="57" t="s">
        <v>18</v>
      </c>
      <c r="U431" s="57" t="s">
        <v>61</v>
      </c>
      <c r="V431" s="58">
        <v>8539</v>
      </c>
      <c r="W431" s="57" t="s">
        <v>49</v>
      </c>
      <c r="X431" s="58">
        <v>2</v>
      </c>
      <c r="Y431" s="58">
        <v>17048</v>
      </c>
      <c r="AB431" s="57" t="s">
        <v>60</v>
      </c>
      <c r="AC431" s="57" t="s">
        <v>18</v>
      </c>
      <c r="AD431" s="57" t="s">
        <v>61</v>
      </c>
      <c r="AE431" s="58">
        <v>13779</v>
      </c>
      <c r="AF431" s="57" t="s">
        <v>62</v>
      </c>
      <c r="AG431" s="58">
        <v>1</v>
      </c>
      <c r="AH431" s="58">
        <v>13775</v>
      </c>
    </row>
    <row r="432" spans="19:34" x14ac:dyDescent="0.2">
      <c r="S432" s="57" t="s">
        <v>60</v>
      </c>
      <c r="T432" s="57" t="s">
        <v>18</v>
      </c>
      <c r="U432" s="57" t="s">
        <v>61</v>
      </c>
      <c r="V432" s="58">
        <v>8559</v>
      </c>
      <c r="W432" s="57" t="s">
        <v>49</v>
      </c>
      <c r="X432" s="58">
        <v>2</v>
      </c>
      <c r="Y432" s="58">
        <v>17098</v>
      </c>
      <c r="AB432" s="57" t="s">
        <v>60</v>
      </c>
      <c r="AC432" s="57" t="s">
        <v>18</v>
      </c>
      <c r="AD432" s="57" t="s">
        <v>61</v>
      </c>
      <c r="AE432" s="58">
        <v>13799</v>
      </c>
      <c r="AF432" s="57" t="s">
        <v>62</v>
      </c>
      <c r="AG432" s="58">
        <v>1</v>
      </c>
      <c r="AH432" s="58">
        <v>13791</v>
      </c>
    </row>
    <row r="433" spans="19:34" x14ac:dyDescent="0.2">
      <c r="S433" s="57" t="s">
        <v>60</v>
      </c>
      <c r="T433" s="57" t="s">
        <v>18</v>
      </c>
      <c r="U433" s="57" t="s">
        <v>61</v>
      </c>
      <c r="V433" s="58">
        <v>8579</v>
      </c>
      <c r="W433" s="57" t="s">
        <v>49</v>
      </c>
      <c r="X433" s="58">
        <v>2</v>
      </c>
      <c r="Y433" s="58">
        <v>17134</v>
      </c>
      <c r="AB433" s="57" t="s">
        <v>60</v>
      </c>
      <c r="AC433" s="57" t="s">
        <v>18</v>
      </c>
      <c r="AD433" s="57" t="s">
        <v>61</v>
      </c>
      <c r="AE433" s="58">
        <v>13839</v>
      </c>
      <c r="AF433" s="57" t="s">
        <v>62</v>
      </c>
      <c r="AG433" s="58">
        <v>1</v>
      </c>
      <c r="AH433" s="58">
        <v>13839</v>
      </c>
    </row>
    <row r="434" spans="19:34" x14ac:dyDescent="0.2">
      <c r="S434" s="57" t="s">
        <v>60</v>
      </c>
      <c r="T434" s="57" t="s">
        <v>18</v>
      </c>
      <c r="U434" s="57" t="s">
        <v>61</v>
      </c>
      <c r="V434" s="58">
        <v>8639</v>
      </c>
      <c r="W434" s="57" t="s">
        <v>49</v>
      </c>
      <c r="X434" s="58">
        <v>1</v>
      </c>
      <c r="Y434" s="58">
        <v>8639</v>
      </c>
      <c r="AB434" s="57" t="s">
        <v>60</v>
      </c>
      <c r="AC434" s="57" t="s">
        <v>18</v>
      </c>
      <c r="AD434" s="57" t="s">
        <v>61</v>
      </c>
      <c r="AE434" s="58">
        <v>13859</v>
      </c>
      <c r="AF434" s="57" t="s">
        <v>62</v>
      </c>
      <c r="AG434" s="58">
        <v>1</v>
      </c>
      <c r="AH434" s="58">
        <v>13840</v>
      </c>
    </row>
    <row r="435" spans="19:34" x14ac:dyDescent="0.2">
      <c r="S435" s="57" t="s">
        <v>60</v>
      </c>
      <c r="T435" s="57" t="s">
        <v>18</v>
      </c>
      <c r="U435" s="57" t="s">
        <v>61</v>
      </c>
      <c r="V435" s="58">
        <v>8659</v>
      </c>
      <c r="W435" s="57" t="s">
        <v>49</v>
      </c>
      <c r="X435" s="58">
        <v>1</v>
      </c>
      <c r="Y435" s="58">
        <v>8642</v>
      </c>
      <c r="AB435" s="57" t="s">
        <v>60</v>
      </c>
      <c r="AC435" s="57" t="s">
        <v>18</v>
      </c>
      <c r="AD435" s="57" t="s">
        <v>61</v>
      </c>
      <c r="AE435" s="58">
        <v>13999</v>
      </c>
      <c r="AF435" s="57" t="s">
        <v>62</v>
      </c>
      <c r="AG435" s="58">
        <v>1</v>
      </c>
      <c r="AH435" s="58">
        <v>13996</v>
      </c>
    </row>
    <row r="436" spans="19:34" x14ac:dyDescent="0.2">
      <c r="S436" s="57" t="s">
        <v>60</v>
      </c>
      <c r="T436" s="57" t="s">
        <v>18</v>
      </c>
      <c r="U436" s="57" t="s">
        <v>61</v>
      </c>
      <c r="V436" s="58">
        <v>8679</v>
      </c>
      <c r="W436" s="57" t="s">
        <v>49</v>
      </c>
      <c r="X436" s="58">
        <v>3</v>
      </c>
      <c r="Y436" s="58">
        <v>25992</v>
      </c>
      <c r="AB436" s="57" t="s">
        <v>60</v>
      </c>
      <c r="AC436" s="57" t="s">
        <v>18</v>
      </c>
      <c r="AD436" s="57" t="s">
        <v>61</v>
      </c>
      <c r="AE436" s="58">
        <v>14159</v>
      </c>
      <c r="AF436" s="57" t="s">
        <v>62</v>
      </c>
      <c r="AG436" s="58">
        <v>1</v>
      </c>
      <c r="AH436" s="58">
        <v>14143</v>
      </c>
    </row>
    <row r="437" spans="19:34" x14ac:dyDescent="0.2">
      <c r="S437" s="57" t="s">
        <v>60</v>
      </c>
      <c r="T437" s="57" t="s">
        <v>18</v>
      </c>
      <c r="U437" s="57" t="s">
        <v>61</v>
      </c>
      <c r="V437" s="58">
        <v>8699</v>
      </c>
      <c r="W437" s="57" t="s">
        <v>49</v>
      </c>
      <c r="X437" s="58">
        <v>1</v>
      </c>
      <c r="Y437" s="58">
        <v>8684</v>
      </c>
      <c r="AB437" s="57" t="s">
        <v>60</v>
      </c>
      <c r="AC437" s="57" t="s">
        <v>18</v>
      </c>
      <c r="AD437" s="57" t="s">
        <v>61</v>
      </c>
      <c r="AE437" s="58">
        <v>14279</v>
      </c>
      <c r="AF437" s="57" t="s">
        <v>62</v>
      </c>
      <c r="AG437" s="58">
        <v>1</v>
      </c>
      <c r="AH437" s="58">
        <v>14265</v>
      </c>
    </row>
    <row r="438" spans="19:34" x14ac:dyDescent="0.2">
      <c r="S438" s="57" t="s">
        <v>60</v>
      </c>
      <c r="T438" s="57" t="s">
        <v>18</v>
      </c>
      <c r="U438" s="57" t="s">
        <v>61</v>
      </c>
      <c r="V438" s="58">
        <v>8719</v>
      </c>
      <c r="W438" s="57" t="s">
        <v>49</v>
      </c>
      <c r="X438" s="58">
        <v>1</v>
      </c>
      <c r="Y438" s="58">
        <v>8717</v>
      </c>
      <c r="AB438" s="57" t="s">
        <v>60</v>
      </c>
      <c r="AC438" s="57" t="s">
        <v>18</v>
      </c>
      <c r="AD438" s="57" t="s">
        <v>61</v>
      </c>
      <c r="AE438" s="58">
        <v>14339</v>
      </c>
      <c r="AF438" s="57" t="s">
        <v>62</v>
      </c>
      <c r="AG438" s="58">
        <v>1</v>
      </c>
      <c r="AH438" s="58">
        <v>14321</v>
      </c>
    </row>
    <row r="439" spans="19:34" x14ac:dyDescent="0.2">
      <c r="S439" s="57" t="s">
        <v>60</v>
      </c>
      <c r="T439" s="57" t="s">
        <v>18</v>
      </c>
      <c r="U439" s="57" t="s">
        <v>61</v>
      </c>
      <c r="V439" s="58">
        <v>8739</v>
      </c>
      <c r="W439" s="57" t="s">
        <v>49</v>
      </c>
      <c r="X439" s="58">
        <v>2</v>
      </c>
      <c r="Y439" s="58">
        <v>17467</v>
      </c>
      <c r="AB439" s="57" t="s">
        <v>60</v>
      </c>
      <c r="AC439" s="57" t="s">
        <v>18</v>
      </c>
      <c r="AD439" s="57" t="s">
        <v>61</v>
      </c>
      <c r="AE439" s="58">
        <v>14359</v>
      </c>
      <c r="AF439" s="57" t="s">
        <v>62</v>
      </c>
      <c r="AG439" s="58">
        <v>1</v>
      </c>
      <c r="AH439" s="58">
        <v>14346</v>
      </c>
    </row>
    <row r="440" spans="19:34" x14ac:dyDescent="0.2">
      <c r="S440" s="57" t="s">
        <v>60</v>
      </c>
      <c r="T440" s="57" t="s">
        <v>18</v>
      </c>
      <c r="U440" s="57" t="s">
        <v>61</v>
      </c>
      <c r="V440" s="58">
        <v>8759</v>
      </c>
      <c r="W440" s="57" t="s">
        <v>49</v>
      </c>
      <c r="X440" s="58">
        <v>1</v>
      </c>
      <c r="Y440" s="58">
        <v>8751</v>
      </c>
      <c r="AB440" s="57" t="s">
        <v>60</v>
      </c>
      <c r="AC440" s="57" t="s">
        <v>18</v>
      </c>
      <c r="AD440" s="57" t="s">
        <v>61</v>
      </c>
      <c r="AE440" s="58">
        <v>14379</v>
      </c>
      <c r="AF440" s="57" t="s">
        <v>62</v>
      </c>
      <c r="AG440" s="58">
        <v>1</v>
      </c>
      <c r="AH440" s="58">
        <v>14372</v>
      </c>
    </row>
    <row r="441" spans="19:34" x14ac:dyDescent="0.2">
      <c r="S441" s="57" t="s">
        <v>60</v>
      </c>
      <c r="T441" s="57" t="s">
        <v>18</v>
      </c>
      <c r="U441" s="57" t="s">
        <v>61</v>
      </c>
      <c r="V441" s="58">
        <v>8779</v>
      </c>
      <c r="W441" s="57" t="s">
        <v>49</v>
      </c>
      <c r="X441" s="58">
        <v>3</v>
      </c>
      <c r="Y441" s="58">
        <v>26301</v>
      </c>
      <c r="AB441" s="57" t="s">
        <v>60</v>
      </c>
      <c r="AC441" s="57" t="s">
        <v>18</v>
      </c>
      <c r="AD441" s="57" t="s">
        <v>61</v>
      </c>
      <c r="AE441" s="58">
        <v>14439</v>
      </c>
      <c r="AF441" s="57" t="s">
        <v>62</v>
      </c>
      <c r="AG441" s="58">
        <v>1</v>
      </c>
      <c r="AH441" s="58">
        <v>14422</v>
      </c>
    </row>
    <row r="442" spans="19:34" x14ac:dyDescent="0.2">
      <c r="S442" s="57" t="s">
        <v>60</v>
      </c>
      <c r="T442" s="57" t="s">
        <v>18</v>
      </c>
      <c r="U442" s="57" t="s">
        <v>61</v>
      </c>
      <c r="V442" s="58">
        <v>8799</v>
      </c>
      <c r="W442" s="57" t="s">
        <v>49</v>
      </c>
      <c r="X442" s="58">
        <v>3</v>
      </c>
      <c r="Y442" s="58">
        <v>26379</v>
      </c>
      <c r="AB442" s="57" t="s">
        <v>60</v>
      </c>
      <c r="AC442" s="57" t="s">
        <v>18</v>
      </c>
      <c r="AD442" s="57" t="s">
        <v>61</v>
      </c>
      <c r="AE442" s="58">
        <v>14499</v>
      </c>
      <c r="AF442" s="57" t="s">
        <v>62</v>
      </c>
      <c r="AG442" s="58">
        <v>1</v>
      </c>
      <c r="AH442" s="58">
        <v>14492</v>
      </c>
    </row>
    <row r="443" spans="19:34" x14ac:dyDescent="0.2">
      <c r="S443" s="57" t="s">
        <v>60</v>
      </c>
      <c r="T443" s="57" t="s">
        <v>18</v>
      </c>
      <c r="U443" s="57" t="s">
        <v>61</v>
      </c>
      <c r="V443" s="58">
        <v>8839</v>
      </c>
      <c r="W443" s="57" t="s">
        <v>49</v>
      </c>
      <c r="X443" s="58">
        <v>2</v>
      </c>
      <c r="Y443" s="58">
        <v>17662</v>
      </c>
      <c r="AB443" s="57" t="s">
        <v>60</v>
      </c>
      <c r="AC443" s="57" t="s">
        <v>18</v>
      </c>
      <c r="AD443" s="57" t="s">
        <v>61</v>
      </c>
      <c r="AE443" s="58">
        <v>15339</v>
      </c>
      <c r="AF443" s="57" t="s">
        <v>62</v>
      </c>
      <c r="AG443" s="58">
        <v>1</v>
      </c>
      <c r="AH443" s="58">
        <v>15323</v>
      </c>
    </row>
    <row r="444" spans="19:34" x14ac:dyDescent="0.2">
      <c r="S444" s="57" t="s">
        <v>60</v>
      </c>
      <c r="T444" s="57" t="s">
        <v>18</v>
      </c>
      <c r="U444" s="57" t="s">
        <v>61</v>
      </c>
      <c r="V444" s="58">
        <v>8859</v>
      </c>
      <c r="W444" s="57" t="s">
        <v>49</v>
      </c>
      <c r="X444" s="58">
        <v>1</v>
      </c>
      <c r="Y444" s="58">
        <v>8853</v>
      </c>
      <c r="AB444" s="57" t="s">
        <v>60</v>
      </c>
      <c r="AC444" s="57" t="s">
        <v>18</v>
      </c>
      <c r="AD444" s="57" t="s">
        <v>61</v>
      </c>
      <c r="AE444" s="58">
        <v>15619</v>
      </c>
      <c r="AF444" s="57" t="s">
        <v>62</v>
      </c>
      <c r="AG444" s="58">
        <v>1</v>
      </c>
      <c r="AH444" s="58">
        <v>15606</v>
      </c>
    </row>
    <row r="445" spans="19:34" x14ac:dyDescent="0.2">
      <c r="S445" s="57" t="s">
        <v>60</v>
      </c>
      <c r="T445" s="57" t="s">
        <v>18</v>
      </c>
      <c r="U445" s="57" t="s">
        <v>61</v>
      </c>
      <c r="V445" s="58">
        <v>8919</v>
      </c>
      <c r="W445" s="57" t="s">
        <v>49</v>
      </c>
      <c r="X445" s="58">
        <v>1</v>
      </c>
      <c r="Y445" s="58">
        <v>8908</v>
      </c>
      <c r="AB445" s="57" t="s">
        <v>60</v>
      </c>
      <c r="AC445" s="57" t="s">
        <v>18</v>
      </c>
      <c r="AD445" s="57" t="s">
        <v>61</v>
      </c>
      <c r="AE445" s="58">
        <v>15899</v>
      </c>
      <c r="AF445" s="57" t="s">
        <v>62</v>
      </c>
      <c r="AG445" s="58">
        <v>1</v>
      </c>
      <c r="AH445" s="58">
        <v>15882</v>
      </c>
    </row>
    <row r="446" spans="19:34" x14ac:dyDescent="0.2">
      <c r="S446" s="57" t="s">
        <v>60</v>
      </c>
      <c r="T446" s="57" t="s">
        <v>18</v>
      </c>
      <c r="U446" s="57" t="s">
        <v>61</v>
      </c>
      <c r="V446" s="58">
        <v>8979</v>
      </c>
      <c r="W446" s="57" t="s">
        <v>49</v>
      </c>
      <c r="X446" s="58">
        <v>2</v>
      </c>
      <c r="Y446" s="58">
        <v>17940</v>
      </c>
      <c r="AB446" s="57" t="s">
        <v>60</v>
      </c>
      <c r="AC446" s="57" t="s">
        <v>18</v>
      </c>
      <c r="AD446" s="57" t="s">
        <v>61</v>
      </c>
      <c r="AE446" s="58">
        <v>16019</v>
      </c>
      <c r="AF446" s="57" t="s">
        <v>62</v>
      </c>
      <c r="AG446" s="58">
        <v>1</v>
      </c>
      <c r="AH446" s="58">
        <v>16005</v>
      </c>
    </row>
    <row r="447" spans="19:34" x14ac:dyDescent="0.2">
      <c r="S447" s="57" t="s">
        <v>60</v>
      </c>
      <c r="T447" s="57" t="s">
        <v>18</v>
      </c>
      <c r="U447" s="57" t="s">
        <v>61</v>
      </c>
      <c r="V447" s="58">
        <v>8999</v>
      </c>
      <c r="W447" s="57" t="s">
        <v>49</v>
      </c>
      <c r="X447" s="58">
        <v>1</v>
      </c>
      <c r="Y447" s="58">
        <v>8983</v>
      </c>
      <c r="AB447" s="57" t="s">
        <v>60</v>
      </c>
      <c r="AC447" s="57" t="s">
        <v>18</v>
      </c>
      <c r="AD447" s="57" t="s">
        <v>61</v>
      </c>
      <c r="AE447" s="58">
        <v>16139</v>
      </c>
      <c r="AF447" s="57" t="s">
        <v>62</v>
      </c>
      <c r="AG447" s="58">
        <v>1</v>
      </c>
      <c r="AH447" s="58">
        <v>16135</v>
      </c>
    </row>
    <row r="448" spans="19:34" x14ac:dyDescent="0.2">
      <c r="S448" s="57" t="s">
        <v>60</v>
      </c>
      <c r="T448" s="57" t="s">
        <v>18</v>
      </c>
      <c r="U448" s="57" t="s">
        <v>61</v>
      </c>
      <c r="V448" s="58">
        <v>9019</v>
      </c>
      <c r="W448" s="57" t="s">
        <v>49</v>
      </c>
      <c r="X448" s="58">
        <v>4</v>
      </c>
      <c r="Y448" s="58">
        <v>36046</v>
      </c>
      <c r="AB448" s="57" t="s">
        <v>60</v>
      </c>
      <c r="AC448" s="57" t="s">
        <v>18</v>
      </c>
      <c r="AD448" s="57" t="s">
        <v>61</v>
      </c>
      <c r="AE448" s="58">
        <v>18939</v>
      </c>
      <c r="AF448" s="57" t="s">
        <v>62</v>
      </c>
      <c r="AG448" s="58">
        <v>1</v>
      </c>
      <c r="AH448" s="58">
        <v>18930</v>
      </c>
    </row>
    <row r="449" spans="19:34" x14ac:dyDescent="0.2">
      <c r="S449" s="57" t="s">
        <v>60</v>
      </c>
      <c r="T449" s="57" t="s">
        <v>18</v>
      </c>
      <c r="U449" s="57" t="s">
        <v>61</v>
      </c>
      <c r="V449" s="58">
        <v>9039</v>
      </c>
      <c r="W449" s="57" t="s">
        <v>49</v>
      </c>
      <c r="X449" s="58">
        <v>1</v>
      </c>
      <c r="Y449" s="58">
        <v>9021</v>
      </c>
      <c r="AB449" s="57" t="s">
        <v>60</v>
      </c>
      <c r="AC449" s="57" t="s">
        <v>18</v>
      </c>
      <c r="AD449" s="57" t="s">
        <v>61</v>
      </c>
      <c r="AE449" s="58">
        <v>20519</v>
      </c>
      <c r="AF449" s="57" t="s">
        <v>62</v>
      </c>
      <c r="AG449" s="58">
        <v>1</v>
      </c>
      <c r="AH449" s="58">
        <v>20508</v>
      </c>
    </row>
    <row r="450" spans="19:34" x14ac:dyDescent="0.2">
      <c r="S450" s="57" t="s">
        <v>60</v>
      </c>
      <c r="T450" s="57" t="s">
        <v>18</v>
      </c>
      <c r="U450" s="57" t="s">
        <v>61</v>
      </c>
      <c r="V450" s="58">
        <v>9059</v>
      </c>
      <c r="W450" s="57" t="s">
        <v>49</v>
      </c>
      <c r="X450" s="58">
        <v>1</v>
      </c>
      <c r="Y450" s="58">
        <v>9051</v>
      </c>
      <c r="AB450" s="57" t="s">
        <v>60</v>
      </c>
      <c r="AC450" s="57" t="s">
        <v>18</v>
      </c>
      <c r="AD450" s="57" t="s">
        <v>61</v>
      </c>
      <c r="AE450" s="58">
        <v>22219</v>
      </c>
      <c r="AF450" s="57" t="s">
        <v>62</v>
      </c>
      <c r="AG450" s="58">
        <v>1</v>
      </c>
      <c r="AH450" s="58">
        <v>22214</v>
      </c>
    </row>
    <row r="451" spans="19:34" x14ac:dyDescent="0.2">
      <c r="S451" s="57" t="s">
        <v>60</v>
      </c>
      <c r="T451" s="57" t="s">
        <v>18</v>
      </c>
      <c r="U451" s="57" t="s">
        <v>61</v>
      </c>
      <c r="V451" s="58">
        <v>9079</v>
      </c>
      <c r="W451" s="57" t="s">
        <v>49</v>
      </c>
      <c r="X451" s="58">
        <v>1</v>
      </c>
      <c r="Y451" s="58">
        <v>9068</v>
      </c>
      <c r="AB451" s="57" t="s">
        <v>60</v>
      </c>
      <c r="AC451" s="57" t="s">
        <v>18</v>
      </c>
      <c r="AD451" s="57" t="s">
        <v>61</v>
      </c>
      <c r="AE451" s="58">
        <v>24559</v>
      </c>
      <c r="AF451" s="57" t="s">
        <v>62</v>
      </c>
      <c r="AG451" s="58">
        <v>1</v>
      </c>
      <c r="AH451" s="58">
        <v>24546</v>
      </c>
    </row>
    <row r="452" spans="19:34" x14ac:dyDescent="0.2">
      <c r="S452" s="57" t="s">
        <v>60</v>
      </c>
      <c r="T452" s="57" t="s">
        <v>18</v>
      </c>
      <c r="U452" s="57" t="s">
        <v>61</v>
      </c>
      <c r="V452" s="58">
        <v>9119</v>
      </c>
      <c r="W452" s="57" t="s">
        <v>49</v>
      </c>
      <c r="X452" s="58">
        <v>1</v>
      </c>
      <c r="Y452" s="58">
        <v>9112</v>
      </c>
      <c r="AB452" s="57" t="s">
        <v>60</v>
      </c>
      <c r="AC452" s="57" t="s">
        <v>18</v>
      </c>
      <c r="AD452" s="57" t="s">
        <v>61</v>
      </c>
      <c r="AE452" s="58">
        <v>25599</v>
      </c>
      <c r="AF452" s="57" t="s">
        <v>62</v>
      </c>
      <c r="AG452" s="58">
        <v>1</v>
      </c>
      <c r="AH452" s="58">
        <v>25591</v>
      </c>
    </row>
    <row r="453" spans="19:34" x14ac:dyDescent="0.2">
      <c r="S453" s="57" t="s">
        <v>60</v>
      </c>
      <c r="T453" s="57" t="s">
        <v>18</v>
      </c>
      <c r="U453" s="57" t="s">
        <v>61</v>
      </c>
      <c r="V453" s="58">
        <v>9139</v>
      </c>
      <c r="W453" s="57" t="s">
        <v>49</v>
      </c>
      <c r="X453" s="58">
        <v>1</v>
      </c>
      <c r="Y453" s="58">
        <v>9127</v>
      </c>
      <c r="AB453" s="57" t="s">
        <v>60</v>
      </c>
      <c r="AC453" s="57" t="s">
        <v>18</v>
      </c>
      <c r="AD453" s="57" t="s">
        <v>61</v>
      </c>
      <c r="AE453" s="58">
        <v>28219</v>
      </c>
      <c r="AF453" s="57" t="s">
        <v>62</v>
      </c>
      <c r="AG453" s="58">
        <v>1</v>
      </c>
      <c r="AH453" s="58">
        <v>28202</v>
      </c>
    </row>
    <row r="454" spans="19:34" x14ac:dyDescent="0.2">
      <c r="S454" s="57" t="s">
        <v>60</v>
      </c>
      <c r="T454" s="57" t="s">
        <v>18</v>
      </c>
      <c r="U454" s="57" t="s">
        <v>61</v>
      </c>
      <c r="V454" s="58">
        <v>9159</v>
      </c>
      <c r="W454" s="57" t="s">
        <v>49</v>
      </c>
      <c r="X454" s="58">
        <v>1</v>
      </c>
      <c r="Y454" s="58">
        <v>9159</v>
      </c>
      <c r="AB454" s="57" t="s">
        <v>60</v>
      </c>
      <c r="AC454" s="57" t="s">
        <v>18</v>
      </c>
      <c r="AD454" s="57" t="s">
        <v>61</v>
      </c>
      <c r="AE454" s="58">
        <v>32279</v>
      </c>
      <c r="AF454" s="57" t="s">
        <v>62</v>
      </c>
      <c r="AG454" s="58">
        <v>1</v>
      </c>
      <c r="AH454" s="58">
        <v>32264</v>
      </c>
    </row>
    <row r="455" spans="19:34" x14ac:dyDescent="0.2">
      <c r="S455" s="57" t="s">
        <v>60</v>
      </c>
      <c r="T455" s="57" t="s">
        <v>18</v>
      </c>
      <c r="U455" s="57" t="s">
        <v>61</v>
      </c>
      <c r="V455" s="58">
        <v>9179</v>
      </c>
      <c r="W455" s="57" t="s">
        <v>49</v>
      </c>
      <c r="X455" s="58">
        <v>1</v>
      </c>
      <c r="Y455" s="58">
        <v>9166</v>
      </c>
      <c r="AB455" s="57" t="s">
        <v>60</v>
      </c>
      <c r="AC455" s="57" t="s">
        <v>18</v>
      </c>
      <c r="AD455" s="57" t="s">
        <v>61</v>
      </c>
      <c r="AE455" s="58">
        <v>32739</v>
      </c>
      <c r="AF455" s="57" t="s">
        <v>62</v>
      </c>
      <c r="AG455" s="58">
        <v>1</v>
      </c>
      <c r="AH455" s="58">
        <v>32732</v>
      </c>
    </row>
    <row r="456" spans="19:34" x14ac:dyDescent="0.2">
      <c r="S456" s="57" t="s">
        <v>60</v>
      </c>
      <c r="T456" s="57" t="s">
        <v>18</v>
      </c>
      <c r="U456" s="57" t="s">
        <v>61</v>
      </c>
      <c r="V456" s="58">
        <v>9199</v>
      </c>
      <c r="W456" s="57" t="s">
        <v>49</v>
      </c>
      <c r="X456" s="58">
        <v>3</v>
      </c>
      <c r="Y456" s="58">
        <v>27559</v>
      </c>
      <c r="AB456" s="57" t="s">
        <v>60</v>
      </c>
      <c r="AC456" s="57" t="s">
        <v>18</v>
      </c>
      <c r="AD456" s="57" t="s">
        <v>61</v>
      </c>
      <c r="AE456" s="58">
        <v>35259</v>
      </c>
      <c r="AF456" s="57" t="s">
        <v>62</v>
      </c>
      <c r="AG456" s="58">
        <v>1</v>
      </c>
      <c r="AH456" s="58">
        <v>35250</v>
      </c>
    </row>
    <row r="457" spans="19:34" x14ac:dyDescent="0.2">
      <c r="S457" s="57" t="s">
        <v>60</v>
      </c>
      <c r="T457" s="57" t="s">
        <v>18</v>
      </c>
      <c r="U457" s="57" t="s">
        <v>61</v>
      </c>
      <c r="V457" s="58">
        <v>9259</v>
      </c>
      <c r="W457" s="57" t="s">
        <v>49</v>
      </c>
      <c r="X457" s="58">
        <v>1</v>
      </c>
      <c r="Y457" s="58">
        <v>9240</v>
      </c>
      <c r="AB457" s="57" t="s">
        <v>60</v>
      </c>
      <c r="AC457" s="57" t="s">
        <v>18</v>
      </c>
      <c r="AD457" s="57" t="s">
        <v>61</v>
      </c>
      <c r="AE457" s="58">
        <v>36379</v>
      </c>
      <c r="AF457" s="57" t="s">
        <v>62</v>
      </c>
      <c r="AG457" s="58">
        <v>1</v>
      </c>
      <c r="AH457" s="58">
        <v>36363</v>
      </c>
    </row>
    <row r="458" spans="19:34" x14ac:dyDescent="0.2">
      <c r="S458" s="57" t="s">
        <v>60</v>
      </c>
      <c r="T458" s="57" t="s">
        <v>18</v>
      </c>
      <c r="U458" s="57" t="s">
        <v>61</v>
      </c>
      <c r="V458" s="58">
        <v>9299</v>
      </c>
      <c r="W458" s="57" t="s">
        <v>49</v>
      </c>
      <c r="X458" s="58">
        <v>1</v>
      </c>
      <c r="Y458" s="58">
        <v>9295</v>
      </c>
      <c r="AB458" s="57" t="s">
        <v>60</v>
      </c>
      <c r="AC458" s="57" t="s">
        <v>18</v>
      </c>
      <c r="AD458" s="57" t="s">
        <v>61</v>
      </c>
      <c r="AE458" s="58">
        <v>38739</v>
      </c>
      <c r="AF458" s="57" t="s">
        <v>62</v>
      </c>
      <c r="AG458" s="58">
        <v>1</v>
      </c>
      <c r="AH458" s="58">
        <v>38732</v>
      </c>
    </row>
    <row r="459" spans="19:34" x14ac:dyDescent="0.2">
      <c r="S459" s="57" t="s">
        <v>60</v>
      </c>
      <c r="T459" s="57" t="s">
        <v>18</v>
      </c>
      <c r="U459" s="57" t="s">
        <v>61</v>
      </c>
      <c r="V459" s="58">
        <v>9319</v>
      </c>
      <c r="W459" s="57" t="s">
        <v>49</v>
      </c>
      <c r="X459" s="58">
        <v>1</v>
      </c>
      <c r="Y459" s="58">
        <v>9307</v>
      </c>
      <c r="AB459" s="57" t="s">
        <v>60</v>
      </c>
      <c r="AC459" s="57" t="s">
        <v>18</v>
      </c>
      <c r="AD459" s="57" t="s">
        <v>61</v>
      </c>
      <c r="AE459" s="58">
        <v>47779</v>
      </c>
      <c r="AF459" s="57" t="s">
        <v>62</v>
      </c>
      <c r="AG459" s="58">
        <v>1</v>
      </c>
      <c r="AH459" s="58">
        <v>47767</v>
      </c>
    </row>
    <row r="460" spans="19:34" x14ac:dyDescent="0.2">
      <c r="S460" s="57" t="s">
        <v>60</v>
      </c>
      <c r="T460" s="57" t="s">
        <v>18</v>
      </c>
      <c r="U460" s="57" t="s">
        <v>61</v>
      </c>
      <c r="V460" s="58">
        <v>9359</v>
      </c>
      <c r="W460" s="57" t="s">
        <v>49</v>
      </c>
      <c r="X460" s="58">
        <v>1</v>
      </c>
      <c r="Y460" s="58">
        <v>9351</v>
      </c>
      <c r="AB460" s="57" t="s">
        <v>60</v>
      </c>
      <c r="AC460" s="57" t="s">
        <v>18</v>
      </c>
      <c r="AD460" s="57" t="s">
        <v>61</v>
      </c>
      <c r="AE460" s="58">
        <v>56339</v>
      </c>
      <c r="AF460" s="57" t="s">
        <v>62</v>
      </c>
      <c r="AG460" s="58">
        <v>1</v>
      </c>
      <c r="AH460" s="58">
        <v>56333</v>
      </c>
    </row>
    <row r="461" spans="19:34" x14ac:dyDescent="0.2">
      <c r="S461" s="57" t="s">
        <v>60</v>
      </c>
      <c r="T461" s="57" t="s">
        <v>18</v>
      </c>
      <c r="U461" s="57" t="s">
        <v>61</v>
      </c>
      <c r="V461" s="58">
        <v>9379</v>
      </c>
      <c r="W461" s="57" t="s">
        <v>49</v>
      </c>
      <c r="X461" s="58">
        <v>1</v>
      </c>
      <c r="Y461" s="58">
        <v>9372</v>
      </c>
      <c r="AB461" s="57" t="s">
        <v>60</v>
      </c>
      <c r="AC461" s="57" t="s">
        <v>18</v>
      </c>
      <c r="AD461" s="57" t="s">
        <v>61</v>
      </c>
      <c r="AE461" s="58">
        <v>78119</v>
      </c>
      <c r="AF461" s="57" t="s">
        <v>62</v>
      </c>
      <c r="AG461" s="58">
        <v>1</v>
      </c>
      <c r="AH461" s="58">
        <v>78114</v>
      </c>
    </row>
    <row r="462" spans="19:34" x14ac:dyDescent="0.2">
      <c r="S462" s="57" t="s">
        <v>60</v>
      </c>
      <c r="T462" s="57" t="s">
        <v>18</v>
      </c>
      <c r="U462" s="57" t="s">
        <v>61</v>
      </c>
      <c r="V462" s="58">
        <v>9399</v>
      </c>
      <c r="W462" s="57" t="s">
        <v>49</v>
      </c>
      <c r="X462" s="58">
        <v>2</v>
      </c>
      <c r="Y462" s="58">
        <v>18782</v>
      </c>
      <c r="AB462" s="72" t="s">
        <v>60</v>
      </c>
      <c r="AC462" s="72" t="s">
        <v>18</v>
      </c>
      <c r="AD462" s="72" t="s">
        <v>61</v>
      </c>
      <c r="AE462" s="87">
        <v>80259</v>
      </c>
      <c r="AF462" s="72" t="s">
        <v>62</v>
      </c>
      <c r="AG462" s="87">
        <v>1</v>
      </c>
      <c r="AH462" s="87">
        <v>80249</v>
      </c>
    </row>
    <row r="463" spans="19:34" x14ac:dyDescent="0.2">
      <c r="S463" s="57" t="s">
        <v>60</v>
      </c>
      <c r="T463" s="57" t="s">
        <v>18</v>
      </c>
      <c r="U463" s="57" t="s">
        <v>61</v>
      </c>
      <c r="V463" s="58">
        <v>9419</v>
      </c>
      <c r="W463" s="57" t="s">
        <v>49</v>
      </c>
      <c r="X463" s="58">
        <v>2</v>
      </c>
      <c r="Y463" s="58">
        <v>18818</v>
      </c>
    </row>
    <row r="464" spans="19:34" x14ac:dyDescent="0.2">
      <c r="S464" s="57" t="s">
        <v>60</v>
      </c>
      <c r="T464" s="57" t="s">
        <v>18</v>
      </c>
      <c r="U464" s="57" t="s">
        <v>61</v>
      </c>
      <c r="V464" s="58">
        <v>9459</v>
      </c>
      <c r="W464" s="57" t="s">
        <v>49</v>
      </c>
      <c r="X464" s="58">
        <v>1</v>
      </c>
      <c r="Y464" s="58">
        <v>9457</v>
      </c>
    </row>
    <row r="465" spans="19:25" x14ac:dyDescent="0.2">
      <c r="S465" s="57" t="s">
        <v>60</v>
      </c>
      <c r="T465" s="57" t="s">
        <v>18</v>
      </c>
      <c r="U465" s="57" t="s">
        <v>61</v>
      </c>
      <c r="V465" s="58">
        <v>9479</v>
      </c>
      <c r="W465" s="57" t="s">
        <v>49</v>
      </c>
      <c r="X465" s="58">
        <v>2</v>
      </c>
      <c r="Y465" s="58">
        <v>18950</v>
      </c>
    </row>
    <row r="466" spans="19:25" x14ac:dyDescent="0.2">
      <c r="S466" s="57" t="s">
        <v>60</v>
      </c>
      <c r="T466" s="57" t="s">
        <v>18</v>
      </c>
      <c r="U466" s="57" t="s">
        <v>61</v>
      </c>
      <c r="V466" s="58">
        <v>9499</v>
      </c>
      <c r="W466" s="57" t="s">
        <v>49</v>
      </c>
      <c r="X466" s="58">
        <v>1</v>
      </c>
      <c r="Y466" s="58">
        <v>9490</v>
      </c>
    </row>
    <row r="467" spans="19:25" x14ac:dyDescent="0.2">
      <c r="S467" s="57" t="s">
        <v>60</v>
      </c>
      <c r="T467" s="57" t="s">
        <v>18</v>
      </c>
      <c r="U467" s="57" t="s">
        <v>61</v>
      </c>
      <c r="V467" s="58">
        <v>9519</v>
      </c>
      <c r="W467" s="57" t="s">
        <v>49</v>
      </c>
      <c r="X467" s="58">
        <v>1</v>
      </c>
      <c r="Y467" s="58">
        <v>9504</v>
      </c>
    </row>
    <row r="468" spans="19:25" x14ac:dyDescent="0.2">
      <c r="S468" s="57" t="s">
        <v>60</v>
      </c>
      <c r="T468" s="57" t="s">
        <v>18</v>
      </c>
      <c r="U468" s="57" t="s">
        <v>61</v>
      </c>
      <c r="V468" s="58">
        <v>9539</v>
      </c>
      <c r="W468" s="57" t="s">
        <v>49</v>
      </c>
      <c r="X468" s="58">
        <v>1</v>
      </c>
      <c r="Y468" s="58">
        <v>9537</v>
      </c>
    </row>
    <row r="469" spans="19:25" x14ac:dyDescent="0.2">
      <c r="S469" s="57" t="s">
        <v>60</v>
      </c>
      <c r="T469" s="57" t="s">
        <v>18</v>
      </c>
      <c r="U469" s="57" t="s">
        <v>61</v>
      </c>
      <c r="V469" s="58">
        <v>9659</v>
      </c>
      <c r="W469" s="57" t="s">
        <v>49</v>
      </c>
      <c r="X469" s="58">
        <v>1</v>
      </c>
      <c r="Y469" s="58">
        <v>9643</v>
      </c>
    </row>
    <row r="470" spans="19:25" x14ac:dyDescent="0.2">
      <c r="S470" s="57" t="s">
        <v>60</v>
      </c>
      <c r="T470" s="57" t="s">
        <v>18</v>
      </c>
      <c r="U470" s="57" t="s">
        <v>61</v>
      </c>
      <c r="V470" s="58">
        <v>9679</v>
      </c>
      <c r="W470" s="57" t="s">
        <v>49</v>
      </c>
      <c r="X470" s="58">
        <v>1</v>
      </c>
      <c r="Y470" s="58">
        <v>9665</v>
      </c>
    </row>
    <row r="471" spans="19:25" x14ac:dyDescent="0.2">
      <c r="S471" s="57" t="s">
        <v>60</v>
      </c>
      <c r="T471" s="57" t="s">
        <v>18</v>
      </c>
      <c r="U471" s="57" t="s">
        <v>61</v>
      </c>
      <c r="V471" s="58">
        <v>9699</v>
      </c>
      <c r="W471" s="57" t="s">
        <v>49</v>
      </c>
      <c r="X471" s="58">
        <v>1</v>
      </c>
      <c r="Y471" s="58">
        <v>9697</v>
      </c>
    </row>
    <row r="472" spans="19:25" x14ac:dyDescent="0.2">
      <c r="S472" s="57" t="s">
        <v>60</v>
      </c>
      <c r="T472" s="57" t="s">
        <v>18</v>
      </c>
      <c r="U472" s="57" t="s">
        <v>61</v>
      </c>
      <c r="V472" s="58">
        <v>9719</v>
      </c>
      <c r="W472" s="57" t="s">
        <v>49</v>
      </c>
      <c r="X472" s="58">
        <v>1</v>
      </c>
      <c r="Y472" s="58">
        <v>9705</v>
      </c>
    </row>
    <row r="473" spans="19:25" x14ac:dyDescent="0.2">
      <c r="S473" s="57" t="s">
        <v>60</v>
      </c>
      <c r="T473" s="57" t="s">
        <v>18</v>
      </c>
      <c r="U473" s="57" t="s">
        <v>61</v>
      </c>
      <c r="V473" s="58">
        <v>9739</v>
      </c>
      <c r="W473" s="57" t="s">
        <v>49</v>
      </c>
      <c r="X473" s="58">
        <v>1</v>
      </c>
      <c r="Y473" s="58">
        <v>9722</v>
      </c>
    </row>
    <row r="474" spans="19:25" x14ac:dyDescent="0.2">
      <c r="S474" s="57" t="s">
        <v>60</v>
      </c>
      <c r="T474" s="57" t="s">
        <v>18</v>
      </c>
      <c r="U474" s="57" t="s">
        <v>61</v>
      </c>
      <c r="V474" s="58">
        <v>9759</v>
      </c>
      <c r="W474" s="57" t="s">
        <v>49</v>
      </c>
      <c r="X474" s="58">
        <v>1</v>
      </c>
      <c r="Y474" s="58">
        <v>9753</v>
      </c>
    </row>
    <row r="475" spans="19:25" x14ac:dyDescent="0.2">
      <c r="S475" s="57" t="s">
        <v>60</v>
      </c>
      <c r="T475" s="57" t="s">
        <v>18</v>
      </c>
      <c r="U475" s="57" t="s">
        <v>61</v>
      </c>
      <c r="V475" s="58">
        <v>9779</v>
      </c>
      <c r="W475" s="57" t="s">
        <v>49</v>
      </c>
      <c r="X475" s="58">
        <v>1</v>
      </c>
      <c r="Y475" s="58">
        <v>9766</v>
      </c>
    </row>
    <row r="476" spans="19:25" x14ac:dyDescent="0.2">
      <c r="S476" s="57" t="s">
        <v>60</v>
      </c>
      <c r="T476" s="57" t="s">
        <v>18</v>
      </c>
      <c r="U476" s="57" t="s">
        <v>61</v>
      </c>
      <c r="V476" s="58">
        <v>9839</v>
      </c>
      <c r="W476" s="57" t="s">
        <v>49</v>
      </c>
      <c r="X476" s="58">
        <v>1</v>
      </c>
      <c r="Y476" s="58">
        <v>9829</v>
      </c>
    </row>
    <row r="477" spans="19:25" x14ac:dyDescent="0.2">
      <c r="S477" s="57" t="s">
        <v>60</v>
      </c>
      <c r="T477" s="57" t="s">
        <v>18</v>
      </c>
      <c r="U477" s="57" t="s">
        <v>61</v>
      </c>
      <c r="V477" s="58">
        <v>9859</v>
      </c>
      <c r="W477" s="57" t="s">
        <v>49</v>
      </c>
      <c r="X477" s="58">
        <v>2</v>
      </c>
      <c r="Y477" s="58">
        <v>19686</v>
      </c>
    </row>
    <row r="478" spans="19:25" x14ac:dyDescent="0.2">
      <c r="S478" s="57" t="s">
        <v>60</v>
      </c>
      <c r="T478" s="57" t="s">
        <v>18</v>
      </c>
      <c r="U478" s="57" t="s">
        <v>61</v>
      </c>
      <c r="V478" s="58">
        <v>9919</v>
      </c>
      <c r="W478" s="57" t="s">
        <v>49</v>
      </c>
      <c r="X478" s="58">
        <v>1</v>
      </c>
      <c r="Y478" s="58">
        <v>9902</v>
      </c>
    </row>
    <row r="479" spans="19:25" x14ac:dyDescent="0.2">
      <c r="S479" s="57" t="s">
        <v>60</v>
      </c>
      <c r="T479" s="57" t="s">
        <v>18</v>
      </c>
      <c r="U479" s="57" t="s">
        <v>61</v>
      </c>
      <c r="V479" s="58">
        <v>9939</v>
      </c>
      <c r="W479" s="57" t="s">
        <v>49</v>
      </c>
      <c r="X479" s="58">
        <v>2</v>
      </c>
      <c r="Y479" s="58">
        <v>19872</v>
      </c>
    </row>
    <row r="480" spans="19:25" x14ac:dyDescent="0.2">
      <c r="S480" s="57" t="s">
        <v>60</v>
      </c>
      <c r="T480" s="57" t="s">
        <v>18</v>
      </c>
      <c r="U480" s="57" t="s">
        <v>61</v>
      </c>
      <c r="V480" s="58">
        <v>9959</v>
      </c>
      <c r="W480" s="57" t="s">
        <v>49</v>
      </c>
      <c r="X480" s="58">
        <v>2</v>
      </c>
      <c r="Y480" s="58">
        <v>19904</v>
      </c>
    </row>
    <row r="481" spans="19:25" x14ac:dyDescent="0.2">
      <c r="S481" s="57" t="s">
        <v>60</v>
      </c>
      <c r="T481" s="57" t="s">
        <v>18</v>
      </c>
      <c r="U481" s="57" t="s">
        <v>61</v>
      </c>
      <c r="V481" s="58">
        <v>9979</v>
      </c>
      <c r="W481" s="57" t="s">
        <v>49</v>
      </c>
      <c r="X481" s="58">
        <v>2</v>
      </c>
      <c r="Y481" s="58">
        <v>19934</v>
      </c>
    </row>
    <row r="482" spans="19:25" x14ac:dyDescent="0.2">
      <c r="S482" s="57" t="s">
        <v>60</v>
      </c>
      <c r="T482" s="57" t="s">
        <v>18</v>
      </c>
      <c r="U482" s="57" t="s">
        <v>61</v>
      </c>
      <c r="V482" s="58">
        <v>9999</v>
      </c>
      <c r="W482" s="57" t="s">
        <v>49</v>
      </c>
      <c r="X482" s="58">
        <v>1</v>
      </c>
      <c r="Y482" s="58">
        <v>9991</v>
      </c>
    </row>
    <row r="483" spans="19:25" x14ac:dyDescent="0.2">
      <c r="S483" s="57" t="s">
        <v>60</v>
      </c>
      <c r="T483" s="57" t="s">
        <v>18</v>
      </c>
      <c r="U483" s="57" t="s">
        <v>61</v>
      </c>
      <c r="V483" s="58">
        <v>10059</v>
      </c>
      <c r="W483" s="57" t="s">
        <v>49</v>
      </c>
      <c r="X483" s="58">
        <v>2</v>
      </c>
      <c r="Y483" s="58">
        <v>20103</v>
      </c>
    </row>
    <row r="484" spans="19:25" x14ac:dyDescent="0.2">
      <c r="S484" s="57" t="s">
        <v>60</v>
      </c>
      <c r="T484" s="57" t="s">
        <v>18</v>
      </c>
      <c r="U484" s="57" t="s">
        <v>61</v>
      </c>
      <c r="V484" s="58">
        <v>10079</v>
      </c>
      <c r="W484" s="57" t="s">
        <v>49</v>
      </c>
      <c r="X484" s="58">
        <v>3</v>
      </c>
      <c r="Y484" s="58">
        <v>30210</v>
      </c>
    </row>
    <row r="485" spans="19:25" x14ac:dyDescent="0.2">
      <c r="S485" s="57" t="s">
        <v>60</v>
      </c>
      <c r="T485" s="57" t="s">
        <v>18</v>
      </c>
      <c r="U485" s="57" t="s">
        <v>61</v>
      </c>
      <c r="V485" s="58">
        <v>10099</v>
      </c>
      <c r="W485" s="57" t="s">
        <v>49</v>
      </c>
      <c r="X485" s="58">
        <v>1</v>
      </c>
      <c r="Y485" s="58">
        <v>10085</v>
      </c>
    </row>
    <row r="486" spans="19:25" x14ac:dyDescent="0.2">
      <c r="S486" s="57" t="s">
        <v>60</v>
      </c>
      <c r="T486" s="57" t="s">
        <v>18</v>
      </c>
      <c r="U486" s="57" t="s">
        <v>61</v>
      </c>
      <c r="V486" s="58">
        <v>10119</v>
      </c>
      <c r="W486" s="57" t="s">
        <v>49</v>
      </c>
      <c r="X486" s="58">
        <v>3</v>
      </c>
      <c r="Y486" s="58">
        <v>30306</v>
      </c>
    </row>
    <row r="487" spans="19:25" x14ac:dyDescent="0.2">
      <c r="S487" s="57" t="s">
        <v>60</v>
      </c>
      <c r="T487" s="57" t="s">
        <v>18</v>
      </c>
      <c r="U487" s="57" t="s">
        <v>61</v>
      </c>
      <c r="V487" s="58">
        <v>10139</v>
      </c>
      <c r="W487" s="57" t="s">
        <v>49</v>
      </c>
      <c r="X487" s="58">
        <v>1</v>
      </c>
      <c r="Y487" s="58">
        <v>10135</v>
      </c>
    </row>
    <row r="488" spans="19:25" x14ac:dyDescent="0.2">
      <c r="S488" s="57" t="s">
        <v>60</v>
      </c>
      <c r="T488" s="57" t="s">
        <v>18</v>
      </c>
      <c r="U488" s="57" t="s">
        <v>61</v>
      </c>
      <c r="V488" s="58">
        <v>10159</v>
      </c>
      <c r="W488" s="57" t="s">
        <v>49</v>
      </c>
      <c r="X488" s="58">
        <v>1</v>
      </c>
      <c r="Y488" s="58">
        <v>10153</v>
      </c>
    </row>
    <row r="489" spans="19:25" x14ac:dyDescent="0.2">
      <c r="S489" s="57" t="s">
        <v>60</v>
      </c>
      <c r="T489" s="57" t="s">
        <v>18</v>
      </c>
      <c r="U489" s="57" t="s">
        <v>61</v>
      </c>
      <c r="V489" s="58">
        <v>10199</v>
      </c>
      <c r="W489" s="57" t="s">
        <v>49</v>
      </c>
      <c r="X489" s="58">
        <v>1</v>
      </c>
      <c r="Y489" s="58">
        <v>10181</v>
      </c>
    </row>
    <row r="490" spans="19:25" x14ac:dyDescent="0.2">
      <c r="S490" s="57" t="s">
        <v>60</v>
      </c>
      <c r="T490" s="57" t="s">
        <v>18</v>
      </c>
      <c r="U490" s="57" t="s">
        <v>61</v>
      </c>
      <c r="V490" s="58">
        <v>10219</v>
      </c>
      <c r="W490" s="57" t="s">
        <v>49</v>
      </c>
      <c r="X490" s="58">
        <v>1</v>
      </c>
      <c r="Y490" s="58">
        <v>10209</v>
      </c>
    </row>
    <row r="491" spans="19:25" x14ac:dyDescent="0.2">
      <c r="S491" s="57" t="s">
        <v>60</v>
      </c>
      <c r="T491" s="57" t="s">
        <v>18</v>
      </c>
      <c r="U491" s="57" t="s">
        <v>61</v>
      </c>
      <c r="V491" s="58">
        <v>10259</v>
      </c>
      <c r="W491" s="57" t="s">
        <v>49</v>
      </c>
      <c r="X491" s="58">
        <v>3</v>
      </c>
      <c r="Y491" s="58">
        <v>30742</v>
      </c>
    </row>
    <row r="492" spans="19:25" x14ac:dyDescent="0.2">
      <c r="S492" s="57" t="s">
        <v>60</v>
      </c>
      <c r="T492" s="57" t="s">
        <v>18</v>
      </c>
      <c r="U492" s="57" t="s">
        <v>61</v>
      </c>
      <c r="V492" s="58">
        <v>10279</v>
      </c>
      <c r="W492" s="57" t="s">
        <v>49</v>
      </c>
      <c r="X492" s="58">
        <v>3</v>
      </c>
      <c r="Y492" s="58">
        <v>30811</v>
      </c>
    </row>
    <row r="493" spans="19:25" x14ac:dyDescent="0.2">
      <c r="S493" s="57" t="s">
        <v>60</v>
      </c>
      <c r="T493" s="57" t="s">
        <v>18</v>
      </c>
      <c r="U493" s="57" t="s">
        <v>61</v>
      </c>
      <c r="V493" s="58">
        <v>10299</v>
      </c>
      <c r="W493" s="57" t="s">
        <v>49</v>
      </c>
      <c r="X493" s="58">
        <v>1</v>
      </c>
      <c r="Y493" s="58">
        <v>10292</v>
      </c>
    </row>
    <row r="494" spans="19:25" x14ac:dyDescent="0.2">
      <c r="S494" s="57" t="s">
        <v>60</v>
      </c>
      <c r="T494" s="57" t="s">
        <v>18</v>
      </c>
      <c r="U494" s="57" t="s">
        <v>61</v>
      </c>
      <c r="V494" s="58">
        <v>10319</v>
      </c>
      <c r="W494" s="57" t="s">
        <v>49</v>
      </c>
      <c r="X494" s="58">
        <v>3</v>
      </c>
      <c r="Y494" s="58">
        <v>30917</v>
      </c>
    </row>
    <row r="495" spans="19:25" x14ac:dyDescent="0.2">
      <c r="S495" s="57" t="s">
        <v>60</v>
      </c>
      <c r="T495" s="57" t="s">
        <v>18</v>
      </c>
      <c r="U495" s="57" t="s">
        <v>61</v>
      </c>
      <c r="V495" s="58">
        <v>10339</v>
      </c>
      <c r="W495" s="57" t="s">
        <v>49</v>
      </c>
      <c r="X495" s="58">
        <v>1</v>
      </c>
      <c r="Y495" s="58">
        <v>10324</v>
      </c>
    </row>
    <row r="496" spans="19:25" x14ac:dyDescent="0.2">
      <c r="S496" s="57" t="s">
        <v>60</v>
      </c>
      <c r="T496" s="57" t="s">
        <v>18</v>
      </c>
      <c r="U496" s="57" t="s">
        <v>61</v>
      </c>
      <c r="V496" s="58">
        <v>10359</v>
      </c>
      <c r="W496" s="57" t="s">
        <v>49</v>
      </c>
      <c r="X496" s="58">
        <v>2</v>
      </c>
      <c r="Y496" s="58">
        <v>20707</v>
      </c>
    </row>
    <row r="497" spans="19:25" x14ac:dyDescent="0.2">
      <c r="S497" s="57" t="s">
        <v>60</v>
      </c>
      <c r="T497" s="57" t="s">
        <v>18</v>
      </c>
      <c r="U497" s="57" t="s">
        <v>61</v>
      </c>
      <c r="V497" s="58">
        <v>10399</v>
      </c>
      <c r="W497" s="57" t="s">
        <v>49</v>
      </c>
      <c r="X497" s="58">
        <v>3</v>
      </c>
      <c r="Y497" s="58">
        <v>31178</v>
      </c>
    </row>
    <row r="498" spans="19:25" x14ac:dyDescent="0.2">
      <c r="S498" s="57" t="s">
        <v>60</v>
      </c>
      <c r="T498" s="57" t="s">
        <v>18</v>
      </c>
      <c r="U498" s="57" t="s">
        <v>61</v>
      </c>
      <c r="V498" s="58">
        <v>10439</v>
      </c>
      <c r="W498" s="57" t="s">
        <v>49</v>
      </c>
      <c r="X498" s="58">
        <v>2</v>
      </c>
      <c r="Y498" s="58">
        <v>20857</v>
      </c>
    </row>
    <row r="499" spans="19:25" x14ac:dyDescent="0.2">
      <c r="S499" s="57" t="s">
        <v>60</v>
      </c>
      <c r="T499" s="57" t="s">
        <v>18</v>
      </c>
      <c r="U499" s="57" t="s">
        <v>61</v>
      </c>
      <c r="V499" s="58">
        <v>10459</v>
      </c>
      <c r="W499" s="57" t="s">
        <v>49</v>
      </c>
      <c r="X499" s="58">
        <v>1</v>
      </c>
      <c r="Y499" s="58">
        <v>10455</v>
      </c>
    </row>
    <row r="500" spans="19:25" x14ac:dyDescent="0.2">
      <c r="S500" s="57" t="s">
        <v>60</v>
      </c>
      <c r="T500" s="57" t="s">
        <v>18</v>
      </c>
      <c r="U500" s="57" t="s">
        <v>61</v>
      </c>
      <c r="V500" s="58">
        <v>10479</v>
      </c>
      <c r="W500" s="57" t="s">
        <v>49</v>
      </c>
      <c r="X500" s="58">
        <v>2</v>
      </c>
      <c r="Y500" s="58">
        <v>20947</v>
      </c>
    </row>
    <row r="501" spans="19:25" x14ac:dyDescent="0.2">
      <c r="S501" s="57" t="s">
        <v>60</v>
      </c>
      <c r="T501" s="57" t="s">
        <v>18</v>
      </c>
      <c r="U501" s="57" t="s">
        <v>61</v>
      </c>
      <c r="V501" s="58">
        <v>10519</v>
      </c>
      <c r="W501" s="57" t="s">
        <v>49</v>
      </c>
      <c r="X501" s="58">
        <v>1</v>
      </c>
      <c r="Y501" s="58">
        <v>10518</v>
      </c>
    </row>
    <row r="502" spans="19:25" x14ac:dyDescent="0.2">
      <c r="S502" s="57" t="s">
        <v>60</v>
      </c>
      <c r="T502" s="57" t="s">
        <v>18</v>
      </c>
      <c r="U502" s="57" t="s">
        <v>61</v>
      </c>
      <c r="V502" s="58">
        <v>10539</v>
      </c>
      <c r="W502" s="57" t="s">
        <v>49</v>
      </c>
      <c r="X502" s="58">
        <v>2</v>
      </c>
      <c r="Y502" s="58">
        <v>21068</v>
      </c>
    </row>
    <row r="503" spans="19:25" x14ac:dyDescent="0.2">
      <c r="S503" s="57" t="s">
        <v>60</v>
      </c>
      <c r="T503" s="57" t="s">
        <v>18</v>
      </c>
      <c r="U503" s="57" t="s">
        <v>61</v>
      </c>
      <c r="V503" s="58">
        <v>10659</v>
      </c>
      <c r="W503" s="57" t="s">
        <v>49</v>
      </c>
      <c r="X503" s="58">
        <v>2</v>
      </c>
      <c r="Y503" s="58">
        <v>21288</v>
      </c>
    </row>
    <row r="504" spans="19:25" x14ac:dyDescent="0.2">
      <c r="S504" s="57" t="s">
        <v>60</v>
      </c>
      <c r="T504" s="57" t="s">
        <v>18</v>
      </c>
      <c r="U504" s="57" t="s">
        <v>61</v>
      </c>
      <c r="V504" s="58">
        <v>10699</v>
      </c>
      <c r="W504" s="57" t="s">
        <v>49</v>
      </c>
      <c r="X504" s="58">
        <v>2</v>
      </c>
      <c r="Y504" s="58">
        <v>21375</v>
      </c>
    </row>
    <row r="505" spans="19:25" x14ac:dyDescent="0.2">
      <c r="S505" s="57" t="s">
        <v>60</v>
      </c>
      <c r="T505" s="57" t="s">
        <v>18</v>
      </c>
      <c r="U505" s="57" t="s">
        <v>61</v>
      </c>
      <c r="V505" s="58">
        <v>10719</v>
      </c>
      <c r="W505" s="57" t="s">
        <v>49</v>
      </c>
      <c r="X505" s="58">
        <v>1</v>
      </c>
      <c r="Y505" s="58">
        <v>10707</v>
      </c>
    </row>
    <row r="506" spans="19:25" x14ac:dyDescent="0.2">
      <c r="S506" s="57" t="s">
        <v>60</v>
      </c>
      <c r="T506" s="57" t="s">
        <v>18</v>
      </c>
      <c r="U506" s="57" t="s">
        <v>61</v>
      </c>
      <c r="V506" s="58">
        <v>10759</v>
      </c>
      <c r="W506" s="57" t="s">
        <v>49</v>
      </c>
      <c r="X506" s="58">
        <v>1</v>
      </c>
      <c r="Y506" s="58">
        <v>10749</v>
      </c>
    </row>
    <row r="507" spans="19:25" x14ac:dyDescent="0.2">
      <c r="S507" s="57" t="s">
        <v>60</v>
      </c>
      <c r="T507" s="57" t="s">
        <v>18</v>
      </c>
      <c r="U507" s="57" t="s">
        <v>61</v>
      </c>
      <c r="V507" s="58">
        <v>10779</v>
      </c>
      <c r="W507" s="57" t="s">
        <v>49</v>
      </c>
      <c r="X507" s="58">
        <v>2</v>
      </c>
      <c r="Y507" s="58">
        <v>21532</v>
      </c>
    </row>
    <row r="508" spans="19:25" x14ac:dyDescent="0.2">
      <c r="S508" s="57" t="s">
        <v>60</v>
      </c>
      <c r="T508" s="57" t="s">
        <v>18</v>
      </c>
      <c r="U508" s="57" t="s">
        <v>61</v>
      </c>
      <c r="V508" s="58">
        <v>10819</v>
      </c>
      <c r="W508" s="57" t="s">
        <v>49</v>
      </c>
      <c r="X508" s="58">
        <v>4</v>
      </c>
      <c r="Y508" s="58">
        <v>43238</v>
      </c>
    </row>
    <row r="509" spans="19:25" x14ac:dyDescent="0.2">
      <c r="S509" s="57" t="s">
        <v>60</v>
      </c>
      <c r="T509" s="57" t="s">
        <v>18</v>
      </c>
      <c r="U509" s="57" t="s">
        <v>61</v>
      </c>
      <c r="V509" s="58">
        <v>10839</v>
      </c>
      <c r="W509" s="57" t="s">
        <v>49</v>
      </c>
      <c r="X509" s="58">
        <v>1</v>
      </c>
      <c r="Y509" s="58">
        <v>10837</v>
      </c>
    </row>
    <row r="510" spans="19:25" x14ac:dyDescent="0.2">
      <c r="S510" s="57" t="s">
        <v>60</v>
      </c>
      <c r="T510" s="57" t="s">
        <v>18</v>
      </c>
      <c r="U510" s="57" t="s">
        <v>61</v>
      </c>
      <c r="V510" s="58">
        <v>10859</v>
      </c>
      <c r="W510" s="57" t="s">
        <v>49</v>
      </c>
      <c r="X510" s="58">
        <v>1</v>
      </c>
      <c r="Y510" s="58">
        <v>10848</v>
      </c>
    </row>
    <row r="511" spans="19:25" x14ac:dyDescent="0.2">
      <c r="S511" s="57" t="s">
        <v>60</v>
      </c>
      <c r="T511" s="57" t="s">
        <v>18</v>
      </c>
      <c r="U511" s="57" t="s">
        <v>61</v>
      </c>
      <c r="V511" s="58">
        <v>10879</v>
      </c>
      <c r="W511" s="57" t="s">
        <v>49</v>
      </c>
      <c r="X511" s="58">
        <v>3</v>
      </c>
      <c r="Y511" s="58">
        <v>32609</v>
      </c>
    </row>
    <row r="512" spans="19:25" x14ac:dyDescent="0.2">
      <c r="S512" s="57" t="s">
        <v>60</v>
      </c>
      <c r="T512" s="57" t="s">
        <v>18</v>
      </c>
      <c r="U512" s="57" t="s">
        <v>61</v>
      </c>
      <c r="V512" s="58">
        <v>10899</v>
      </c>
      <c r="W512" s="57" t="s">
        <v>49</v>
      </c>
      <c r="X512" s="58">
        <v>2</v>
      </c>
      <c r="Y512" s="58">
        <v>21770</v>
      </c>
    </row>
    <row r="513" spans="19:25" x14ac:dyDescent="0.2">
      <c r="S513" s="57" t="s">
        <v>60</v>
      </c>
      <c r="T513" s="57" t="s">
        <v>18</v>
      </c>
      <c r="U513" s="57" t="s">
        <v>61</v>
      </c>
      <c r="V513" s="58">
        <v>10959</v>
      </c>
      <c r="W513" s="57" t="s">
        <v>49</v>
      </c>
      <c r="X513" s="58">
        <v>2</v>
      </c>
      <c r="Y513" s="58">
        <v>21896</v>
      </c>
    </row>
    <row r="514" spans="19:25" x14ac:dyDescent="0.2">
      <c r="S514" s="57" t="s">
        <v>60</v>
      </c>
      <c r="T514" s="57" t="s">
        <v>18</v>
      </c>
      <c r="U514" s="57" t="s">
        <v>61</v>
      </c>
      <c r="V514" s="58">
        <v>10979</v>
      </c>
      <c r="W514" s="57" t="s">
        <v>49</v>
      </c>
      <c r="X514" s="58">
        <v>1</v>
      </c>
      <c r="Y514" s="58">
        <v>10960</v>
      </c>
    </row>
    <row r="515" spans="19:25" x14ac:dyDescent="0.2">
      <c r="S515" s="57" t="s">
        <v>60</v>
      </c>
      <c r="T515" s="57" t="s">
        <v>18</v>
      </c>
      <c r="U515" s="57" t="s">
        <v>61</v>
      </c>
      <c r="V515" s="58">
        <v>10999</v>
      </c>
      <c r="W515" s="57" t="s">
        <v>49</v>
      </c>
      <c r="X515" s="58">
        <v>2</v>
      </c>
      <c r="Y515" s="58">
        <v>21975</v>
      </c>
    </row>
    <row r="516" spans="19:25" x14ac:dyDescent="0.2">
      <c r="S516" s="57" t="s">
        <v>60</v>
      </c>
      <c r="T516" s="57" t="s">
        <v>18</v>
      </c>
      <c r="U516" s="57" t="s">
        <v>61</v>
      </c>
      <c r="V516" s="58">
        <v>11039</v>
      </c>
      <c r="W516" s="57" t="s">
        <v>49</v>
      </c>
      <c r="X516" s="58">
        <v>2</v>
      </c>
      <c r="Y516" s="58">
        <v>22058</v>
      </c>
    </row>
    <row r="517" spans="19:25" x14ac:dyDescent="0.2">
      <c r="S517" s="57" t="s">
        <v>60</v>
      </c>
      <c r="T517" s="57" t="s">
        <v>18</v>
      </c>
      <c r="U517" s="57" t="s">
        <v>61</v>
      </c>
      <c r="V517" s="58">
        <v>11059</v>
      </c>
      <c r="W517" s="57" t="s">
        <v>49</v>
      </c>
      <c r="X517" s="58">
        <v>2</v>
      </c>
      <c r="Y517" s="58">
        <v>22096</v>
      </c>
    </row>
    <row r="518" spans="19:25" x14ac:dyDescent="0.2">
      <c r="S518" s="57" t="s">
        <v>60</v>
      </c>
      <c r="T518" s="57" t="s">
        <v>18</v>
      </c>
      <c r="U518" s="57" t="s">
        <v>61</v>
      </c>
      <c r="V518" s="58">
        <v>11099</v>
      </c>
      <c r="W518" s="57" t="s">
        <v>49</v>
      </c>
      <c r="X518" s="58">
        <v>1</v>
      </c>
      <c r="Y518" s="58">
        <v>11085</v>
      </c>
    </row>
    <row r="519" spans="19:25" x14ac:dyDescent="0.2">
      <c r="S519" s="57" t="s">
        <v>60</v>
      </c>
      <c r="T519" s="57" t="s">
        <v>18</v>
      </c>
      <c r="U519" s="57" t="s">
        <v>61</v>
      </c>
      <c r="V519" s="58">
        <v>11119</v>
      </c>
      <c r="W519" s="57" t="s">
        <v>49</v>
      </c>
      <c r="X519" s="58">
        <v>1</v>
      </c>
      <c r="Y519" s="58">
        <v>11119</v>
      </c>
    </row>
    <row r="520" spans="19:25" x14ac:dyDescent="0.2">
      <c r="S520" s="57" t="s">
        <v>60</v>
      </c>
      <c r="T520" s="57" t="s">
        <v>18</v>
      </c>
      <c r="U520" s="57" t="s">
        <v>61</v>
      </c>
      <c r="V520" s="58">
        <v>11139</v>
      </c>
      <c r="W520" s="57" t="s">
        <v>49</v>
      </c>
      <c r="X520" s="58">
        <v>1</v>
      </c>
      <c r="Y520" s="58">
        <v>11136</v>
      </c>
    </row>
    <row r="521" spans="19:25" x14ac:dyDescent="0.2">
      <c r="S521" s="57" t="s">
        <v>60</v>
      </c>
      <c r="T521" s="57" t="s">
        <v>18</v>
      </c>
      <c r="U521" s="57" t="s">
        <v>61</v>
      </c>
      <c r="V521" s="58">
        <v>11159</v>
      </c>
      <c r="W521" s="57" t="s">
        <v>49</v>
      </c>
      <c r="X521" s="58">
        <v>2</v>
      </c>
      <c r="Y521" s="58">
        <v>22302</v>
      </c>
    </row>
    <row r="522" spans="19:25" x14ac:dyDescent="0.2">
      <c r="S522" s="57" t="s">
        <v>60</v>
      </c>
      <c r="T522" s="57" t="s">
        <v>18</v>
      </c>
      <c r="U522" s="57" t="s">
        <v>61</v>
      </c>
      <c r="V522" s="58">
        <v>11199</v>
      </c>
      <c r="W522" s="57" t="s">
        <v>49</v>
      </c>
      <c r="X522" s="58">
        <v>1</v>
      </c>
      <c r="Y522" s="58">
        <v>11185</v>
      </c>
    </row>
    <row r="523" spans="19:25" x14ac:dyDescent="0.2">
      <c r="S523" s="57" t="s">
        <v>60</v>
      </c>
      <c r="T523" s="57" t="s">
        <v>18</v>
      </c>
      <c r="U523" s="57" t="s">
        <v>61</v>
      </c>
      <c r="V523" s="58">
        <v>11259</v>
      </c>
      <c r="W523" s="57" t="s">
        <v>49</v>
      </c>
      <c r="X523" s="58">
        <v>1</v>
      </c>
      <c r="Y523" s="58">
        <v>11245</v>
      </c>
    </row>
    <row r="524" spans="19:25" x14ac:dyDescent="0.2">
      <c r="S524" s="57" t="s">
        <v>60</v>
      </c>
      <c r="T524" s="57" t="s">
        <v>18</v>
      </c>
      <c r="U524" s="57" t="s">
        <v>61</v>
      </c>
      <c r="V524" s="58">
        <v>11299</v>
      </c>
      <c r="W524" s="57" t="s">
        <v>49</v>
      </c>
      <c r="X524" s="58">
        <v>1</v>
      </c>
      <c r="Y524" s="58">
        <v>11290</v>
      </c>
    </row>
    <row r="525" spans="19:25" x14ac:dyDescent="0.2">
      <c r="S525" s="57" t="s">
        <v>60</v>
      </c>
      <c r="T525" s="57" t="s">
        <v>18</v>
      </c>
      <c r="U525" s="57" t="s">
        <v>61</v>
      </c>
      <c r="V525" s="58">
        <v>11319</v>
      </c>
      <c r="W525" s="57" t="s">
        <v>49</v>
      </c>
      <c r="X525" s="58">
        <v>1</v>
      </c>
      <c r="Y525" s="58">
        <v>11319</v>
      </c>
    </row>
    <row r="526" spans="19:25" x14ac:dyDescent="0.2">
      <c r="S526" s="57" t="s">
        <v>60</v>
      </c>
      <c r="T526" s="57" t="s">
        <v>18</v>
      </c>
      <c r="U526" s="57" t="s">
        <v>61</v>
      </c>
      <c r="V526" s="58">
        <v>11339</v>
      </c>
      <c r="W526" s="57" t="s">
        <v>49</v>
      </c>
      <c r="X526" s="58">
        <v>1</v>
      </c>
      <c r="Y526" s="58">
        <v>11321</v>
      </c>
    </row>
    <row r="527" spans="19:25" x14ac:dyDescent="0.2">
      <c r="S527" s="57" t="s">
        <v>60</v>
      </c>
      <c r="T527" s="57" t="s">
        <v>18</v>
      </c>
      <c r="U527" s="57" t="s">
        <v>61</v>
      </c>
      <c r="V527" s="58">
        <v>11399</v>
      </c>
      <c r="W527" s="57" t="s">
        <v>49</v>
      </c>
      <c r="X527" s="58">
        <v>1</v>
      </c>
      <c r="Y527" s="58">
        <v>11381</v>
      </c>
    </row>
    <row r="528" spans="19:25" x14ac:dyDescent="0.2">
      <c r="S528" s="57" t="s">
        <v>60</v>
      </c>
      <c r="T528" s="57" t="s">
        <v>18</v>
      </c>
      <c r="U528" s="57" t="s">
        <v>61</v>
      </c>
      <c r="V528" s="58">
        <v>11419</v>
      </c>
      <c r="W528" s="57" t="s">
        <v>49</v>
      </c>
      <c r="X528" s="58">
        <v>2</v>
      </c>
      <c r="Y528" s="58">
        <v>22830</v>
      </c>
    </row>
    <row r="529" spans="19:25" x14ac:dyDescent="0.2">
      <c r="S529" s="57" t="s">
        <v>60</v>
      </c>
      <c r="T529" s="57" t="s">
        <v>18</v>
      </c>
      <c r="U529" s="57" t="s">
        <v>61</v>
      </c>
      <c r="V529" s="58">
        <v>11439</v>
      </c>
      <c r="W529" s="57" t="s">
        <v>49</v>
      </c>
      <c r="X529" s="58">
        <v>1</v>
      </c>
      <c r="Y529" s="58">
        <v>11432</v>
      </c>
    </row>
    <row r="530" spans="19:25" x14ac:dyDescent="0.2">
      <c r="S530" s="57" t="s">
        <v>60</v>
      </c>
      <c r="T530" s="57" t="s">
        <v>18</v>
      </c>
      <c r="U530" s="57" t="s">
        <v>61</v>
      </c>
      <c r="V530" s="58">
        <v>11459</v>
      </c>
      <c r="W530" s="57" t="s">
        <v>49</v>
      </c>
      <c r="X530" s="58">
        <v>1</v>
      </c>
      <c r="Y530" s="58">
        <v>11451</v>
      </c>
    </row>
    <row r="531" spans="19:25" x14ac:dyDescent="0.2">
      <c r="S531" s="57" t="s">
        <v>60</v>
      </c>
      <c r="T531" s="57" t="s">
        <v>18</v>
      </c>
      <c r="U531" s="57" t="s">
        <v>61</v>
      </c>
      <c r="V531" s="58">
        <v>11499</v>
      </c>
      <c r="W531" s="57" t="s">
        <v>49</v>
      </c>
      <c r="X531" s="58">
        <v>2</v>
      </c>
      <c r="Y531" s="58">
        <v>22989</v>
      </c>
    </row>
    <row r="532" spans="19:25" x14ac:dyDescent="0.2">
      <c r="S532" s="57" t="s">
        <v>60</v>
      </c>
      <c r="T532" s="57" t="s">
        <v>18</v>
      </c>
      <c r="U532" s="57" t="s">
        <v>61</v>
      </c>
      <c r="V532" s="58">
        <v>11519</v>
      </c>
      <c r="W532" s="57" t="s">
        <v>49</v>
      </c>
      <c r="X532" s="58">
        <v>1</v>
      </c>
      <c r="Y532" s="58">
        <v>11501</v>
      </c>
    </row>
    <row r="533" spans="19:25" x14ac:dyDescent="0.2">
      <c r="S533" s="57" t="s">
        <v>60</v>
      </c>
      <c r="T533" s="57" t="s">
        <v>18</v>
      </c>
      <c r="U533" s="57" t="s">
        <v>61</v>
      </c>
      <c r="V533" s="58">
        <v>11559</v>
      </c>
      <c r="W533" s="57" t="s">
        <v>49</v>
      </c>
      <c r="X533" s="58">
        <v>1</v>
      </c>
      <c r="Y533" s="58">
        <v>11549</v>
      </c>
    </row>
    <row r="534" spans="19:25" x14ac:dyDescent="0.2">
      <c r="S534" s="57" t="s">
        <v>60</v>
      </c>
      <c r="T534" s="57" t="s">
        <v>18</v>
      </c>
      <c r="U534" s="57" t="s">
        <v>61</v>
      </c>
      <c r="V534" s="58">
        <v>11579</v>
      </c>
      <c r="W534" s="57" t="s">
        <v>49</v>
      </c>
      <c r="X534" s="58">
        <v>1</v>
      </c>
      <c r="Y534" s="58">
        <v>11560</v>
      </c>
    </row>
    <row r="535" spans="19:25" x14ac:dyDescent="0.2">
      <c r="S535" s="57" t="s">
        <v>60</v>
      </c>
      <c r="T535" s="57" t="s">
        <v>18</v>
      </c>
      <c r="U535" s="57" t="s">
        <v>61</v>
      </c>
      <c r="V535" s="58">
        <v>11639</v>
      </c>
      <c r="W535" s="57" t="s">
        <v>49</v>
      </c>
      <c r="X535" s="58">
        <v>1</v>
      </c>
      <c r="Y535" s="58">
        <v>11635</v>
      </c>
    </row>
    <row r="536" spans="19:25" x14ac:dyDescent="0.2">
      <c r="S536" s="57" t="s">
        <v>60</v>
      </c>
      <c r="T536" s="57" t="s">
        <v>18</v>
      </c>
      <c r="U536" s="57" t="s">
        <v>61</v>
      </c>
      <c r="V536" s="58">
        <v>11659</v>
      </c>
      <c r="W536" s="57" t="s">
        <v>49</v>
      </c>
      <c r="X536" s="58">
        <v>2</v>
      </c>
      <c r="Y536" s="58">
        <v>23289</v>
      </c>
    </row>
    <row r="537" spans="19:25" x14ac:dyDescent="0.2">
      <c r="S537" s="57" t="s">
        <v>60</v>
      </c>
      <c r="T537" s="57" t="s">
        <v>18</v>
      </c>
      <c r="U537" s="57" t="s">
        <v>61</v>
      </c>
      <c r="V537" s="58">
        <v>11699</v>
      </c>
      <c r="W537" s="57" t="s">
        <v>49</v>
      </c>
      <c r="X537" s="58">
        <v>1</v>
      </c>
      <c r="Y537" s="58">
        <v>11692</v>
      </c>
    </row>
    <row r="538" spans="19:25" x14ac:dyDescent="0.2">
      <c r="S538" s="57" t="s">
        <v>60</v>
      </c>
      <c r="T538" s="57" t="s">
        <v>18</v>
      </c>
      <c r="U538" s="57" t="s">
        <v>61</v>
      </c>
      <c r="V538" s="58">
        <v>11739</v>
      </c>
      <c r="W538" s="57" t="s">
        <v>49</v>
      </c>
      <c r="X538" s="58">
        <v>2</v>
      </c>
      <c r="Y538" s="58">
        <v>23456</v>
      </c>
    </row>
    <row r="539" spans="19:25" x14ac:dyDescent="0.2">
      <c r="S539" s="57" t="s">
        <v>60</v>
      </c>
      <c r="T539" s="57" t="s">
        <v>18</v>
      </c>
      <c r="U539" s="57" t="s">
        <v>61</v>
      </c>
      <c r="V539" s="58">
        <v>11759</v>
      </c>
      <c r="W539" s="57" t="s">
        <v>49</v>
      </c>
      <c r="X539" s="58">
        <v>1</v>
      </c>
      <c r="Y539" s="58">
        <v>11742</v>
      </c>
    </row>
    <row r="540" spans="19:25" x14ac:dyDescent="0.2">
      <c r="S540" s="57" t="s">
        <v>60</v>
      </c>
      <c r="T540" s="57" t="s">
        <v>18</v>
      </c>
      <c r="U540" s="57" t="s">
        <v>61</v>
      </c>
      <c r="V540" s="58">
        <v>11799</v>
      </c>
      <c r="W540" s="57" t="s">
        <v>49</v>
      </c>
      <c r="X540" s="58">
        <v>1</v>
      </c>
      <c r="Y540" s="58">
        <v>11781</v>
      </c>
    </row>
    <row r="541" spans="19:25" x14ac:dyDescent="0.2">
      <c r="S541" s="57" t="s">
        <v>60</v>
      </c>
      <c r="T541" s="57" t="s">
        <v>18</v>
      </c>
      <c r="U541" s="57" t="s">
        <v>61</v>
      </c>
      <c r="V541" s="58">
        <v>11839</v>
      </c>
      <c r="W541" s="57" t="s">
        <v>49</v>
      </c>
      <c r="X541" s="58">
        <v>1</v>
      </c>
      <c r="Y541" s="58">
        <v>11832</v>
      </c>
    </row>
    <row r="542" spans="19:25" x14ac:dyDescent="0.2">
      <c r="S542" s="57" t="s">
        <v>60</v>
      </c>
      <c r="T542" s="57" t="s">
        <v>18</v>
      </c>
      <c r="U542" s="57" t="s">
        <v>61</v>
      </c>
      <c r="V542" s="58">
        <v>11859</v>
      </c>
      <c r="W542" s="57" t="s">
        <v>49</v>
      </c>
      <c r="X542" s="58">
        <v>1</v>
      </c>
      <c r="Y542" s="58">
        <v>11847</v>
      </c>
    </row>
    <row r="543" spans="19:25" x14ac:dyDescent="0.2">
      <c r="S543" s="57" t="s">
        <v>60</v>
      </c>
      <c r="T543" s="57" t="s">
        <v>18</v>
      </c>
      <c r="U543" s="57" t="s">
        <v>61</v>
      </c>
      <c r="V543" s="58">
        <v>11919</v>
      </c>
      <c r="W543" s="57" t="s">
        <v>49</v>
      </c>
      <c r="X543" s="58">
        <v>1</v>
      </c>
      <c r="Y543" s="58">
        <v>11912</v>
      </c>
    </row>
    <row r="544" spans="19:25" x14ac:dyDescent="0.2">
      <c r="S544" s="57" t="s">
        <v>60</v>
      </c>
      <c r="T544" s="57" t="s">
        <v>18</v>
      </c>
      <c r="U544" s="57" t="s">
        <v>61</v>
      </c>
      <c r="V544" s="58">
        <v>11939</v>
      </c>
      <c r="W544" s="57" t="s">
        <v>49</v>
      </c>
      <c r="X544" s="58">
        <v>2</v>
      </c>
      <c r="Y544" s="58">
        <v>23862</v>
      </c>
    </row>
    <row r="545" spans="19:25" x14ac:dyDescent="0.2">
      <c r="S545" s="57" t="s">
        <v>60</v>
      </c>
      <c r="T545" s="57" t="s">
        <v>18</v>
      </c>
      <c r="U545" s="57" t="s">
        <v>61</v>
      </c>
      <c r="V545" s="58">
        <v>12059</v>
      </c>
      <c r="W545" s="57" t="s">
        <v>49</v>
      </c>
      <c r="X545" s="58">
        <v>3</v>
      </c>
      <c r="Y545" s="58">
        <v>36143</v>
      </c>
    </row>
    <row r="546" spans="19:25" x14ac:dyDescent="0.2">
      <c r="S546" s="57" t="s">
        <v>60</v>
      </c>
      <c r="T546" s="57" t="s">
        <v>18</v>
      </c>
      <c r="U546" s="57" t="s">
        <v>61</v>
      </c>
      <c r="V546" s="58">
        <v>12099</v>
      </c>
      <c r="W546" s="57" t="s">
        <v>49</v>
      </c>
      <c r="X546" s="58">
        <v>1</v>
      </c>
      <c r="Y546" s="58">
        <v>12090</v>
      </c>
    </row>
    <row r="547" spans="19:25" x14ac:dyDescent="0.2">
      <c r="S547" s="57" t="s">
        <v>60</v>
      </c>
      <c r="T547" s="57" t="s">
        <v>18</v>
      </c>
      <c r="U547" s="57" t="s">
        <v>61</v>
      </c>
      <c r="V547" s="58">
        <v>12119</v>
      </c>
      <c r="W547" s="57" t="s">
        <v>49</v>
      </c>
      <c r="X547" s="58">
        <v>1</v>
      </c>
      <c r="Y547" s="58">
        <v>12119</v>
      </c>
    </row>
    <row r="548" spans="19:25" x14ac:dyDescent="0.2">
      <c r="S548" s="57" t="s">
        <v>60</v>
      </c>
      <c r="T548" s="57" t="s">
        <v>18</v>
      </c>
      <c r="U548" s="57" t="s">
        <v>61</v>
      </c>
      <c r="V548" s="58">
        <v>12179</v>
      </c>
      <c r="W548" s="57" t="s">
        <v>49</v>
      </c>
      <c r="X548" s="58">
        <v>2</v>
      </c>
      <c r="Y548" s="58">
        <v>24335</v>
      </c>
    </row>
    <row r="549" spans="19:25" x14ac:dyDescent="0.2">
      <c r="S549" s="57" t="s">
        <v>60</v>
      </c>
      <c r="T549" s="57" t="s">
        <v>18</v>
      </c>
      <c r="U549" s="57" t="s">
        <v>61</v>
      </c>
      <c r="V549" s="58">
        <v>12199</v>
      </c>
      <c r="W549" s="57" t="s">
        <v>49</v>
      </c>
      <c r="X549" s="58">
        <v>1</v>
      </c>
      <c r="Y549" s="58">
        <v>12193</v>
      </c>
    </row>
    <row r="550" spans="19:25" x14ac:dyDescent="0.2">
      <c r="S550" s="57" t="s">
        <v>60</v>
      </c>
      <c r="T550" s="57" t="s">
        <v>18</v>
      </c>
      <c r="U550" s="57" t="s">
        <v>61</v>
      </c>
      <c r="V550" s="58">
        <v>12219</v>
      </c>
      <c r="W550" s="57" t="s">
        <v>49</v>
      </c>
      <c r="X550" s="58">
        <v>1</v>
      </c>
      <c r="Y550" s="58">
        <v>12212</v>
      </c>
    </row>
    <row r="551" spans="19:25" x14ac:dyDescent="0.2">
      <c r="S551" s="57" t="s">
        <v>60</v>
      </c>
      <c r="T551" s="57" t="s">
        <v>18</v>
      </c>
      <c r="U551" s="57" t="s">
        <v>61</v>
      </c>
      <c r="V551" s="58">
        <v>12239</v>
      </c>
      <c r="W551" s="57" t="s">
        <v>49</v>
      </c>
      <c r="X551" s="58">
        <v>1</v>
      </c>
      <c r="Y551" s="58">
        <v>12230</v>
      </c>
    </row>
    <row r="552" spans="19:25" x14ac:dyDescent="0.2">
      <c r="S552" s="57" t="s">
        <v>60</v>
      </c>
      <c r="T552" s="57" t="s">
        <v>18</v>
      </c>
      <c r="U552" s="57" t="s">
        <v>61</v>
      </c>
      <c r="V552" s="58">
        <v>12259</v>
      </c>
      <c r="W552" s="57" t="s">
        <v>49</v>
      </c>
      <c r="X552" s="58">
        <v>1</v>
      </c>
      <c r="Y552" s="58">
        <v>12252</v>
      </c>
    </row>
    <row r="553" spans="19:25" x14ac:dyDescent="0.2">
      <c r="S553" s="57" t="s">
        <v>60</v>
      </c>
      <c r="T553" s="57" t="s">
        <v>18</v>
      </c>
      <c r="U553" s="57" t="s">
        <v>61</v>
      </c>
      <c r="V553" s="58">
        <v>12319</v>
      </c>
      <c r="W553" s="57" t="s">
        <v>49</v>
      </c>
      <c r="X553" s="58">
        <v>1</v>
      </c>
      <c r="Y553" s="58">
        <v>12309</v>
      </c>
    </row>
    <row r="554" spans="19:25" x14ac:dyDescent="0.2">
      <c r="S554" s="57" t="s">
        <v>60</v>
      </c>
      <c r="T554" s="57" t="s">
        <v>18</v>
      </c>
      <c r="U554" s="57" t="s">
        <v>61</v>
      </c>
      <c r="V554" s="58">
        <v>12339</v>
      </c>
      <c r="W554" s="57" t="s">
        <v>49</v>
      </c>
      <c r="X554" s="58">
        <v>2</v>
      </c>
      <c r="Y554" s="58">
        <v>24652</v>
      </c>
    </row>
    <row r="555" spans="19:25" x14ac:dyDescent="0.2">
      <c r="S555" s="57" t="s">
        <v>60</v>
      </c>
      <c r="T555" s="57" t="s">
        <v>18</v>
      </c>
      <c r="U555" s="57" t="s">
        <v>61</v>
      </c>
      <c r="V555" s="58">
        <v>12379</v>
      </c>
      <c r="W555" s="57" t="s">
        <v>49</v>
      </c>
      <c r="X555" s="58">
        <v>1</v>
      </c>
      <c r="Y555" s="58">
        <v>12366</v>
      </c>
    </row>
    <row r="556" spans="19:25" x14ac:dyDescent="0.2">
      <c r="S556" s="57" t="s">
        <v>60</v>
      </c>
      <c r="T556" s="57" t="s">
        <v>18</v>
      </c>
      <c r="U556" s="57" t="s">
        <v>61</v>
      </c>
      <c r="V556" s="58">
        <v>12419</v>
      </c>
      <c r="W556" s="57" t="s">
        <v>49</v>
      </c>
      <c r="X556" s="58">
        <v>1</v>
      </c>
      <c r="Y556" s="58">
        <v>12416</v>
      </c>
    </row>
    <row r="557" spans="19:25" x14ac:dyDescent="0.2">
      <c r="S557" s="57" t="s">
        <v>60</v>
      </c>
      <c r="T557" s="57" t="s">
        <v>18</v>
      </c>
      <c r="U557" s="57" t="s">
        <v>61</v>
      </c>
      <c r="V557" s="58">
        <v>12539</v>
      </c>
      <c r="W557" s="57" t="s">
        <v>49</v>
      </c>
      <c r="X557" s="58">
        <v>1</v>
      </c>
      <c r="Y557" s="58">
        <v>12539</v>
      </c>
    </row>
    <row r="558" spans="19:25" x14ac:dyDescent="0.2">
      <c r="S558" s="57" t="s">
        <v>60</v>
      </c>
      <c r="T558" s="57" t="s">
        <v>18</v>
      </c>
      <c r="U558" s="57" t="s">
        <v>61</v>
      </c>
      <c r="V558" s="58">
        <v>12579</v>
      </c>
      <c r="W558" s="57" t="s">
        <v>49</v>
      </c>
      <c r="X558" s="58">
        <v>1</v>
      </c>
      <c r="Y558" s="58">
        <v>12570</v>
      </c>
    </row>
    <row r="559" spans="19:25" x14ac:dyDescent="0.2">
      <c r="S559" s="57" t="s">
        <v>60</v>
      </c>
      <c r="T559" s="57" t="s">
        <v>18</v>
      </c>
      <c r="U559" s="57" t="s">
        <v>61</v>
      </c>
      <c r="V559" s="58">
        <v>12599</v>
      </c>
      <c r="W559" s="57" t="s">
        <v>49</v>
      </c>
      <c r="X559" s="58">
        <v>1</v>
      </c>
      <c r="Y559" s="58">
        <v>12580</v>
      </c>
    </row>
    <row r="560" spans="19:25" x14ac:dyDescent="0.2">
      <c r="S560" s="57" t="s">
        <v>60</v>
      </c>
      <c r="T560" s="57" t="s">
        <v>18</v>
      </c>
      <c r="U560" s="57" t="s">
        <v>61</v>
      </c>
      <c r="V560" s="58">
        <v>12639</v>
      </c>
      <c r="W560" s="57" t="s">
        <v>49</v>
      </c>
      <c r="X560" s="58">
        <v>2</v>
      </c>
      <c r="Y560" s="58">
        <v>25253</v>
      </c>
    </row>
    <row r="561" spans="19:25" x14ac:dyDescent="0.2">
      <c r="S561" s="57" t="s">
        <v>60</v>
      </c>
      <c r="T561" s="57" t="s">
        <v>18</v>
      </c>
      <c r="U561" s="57" t="s">
        <v>61</v>
      </c>
      <c r="V561" s="58">
        <v>12719</v>
      </c>
      <c r="W561" s="57" t="s">
        <v>49</v>
      </c>
      <c r="X561" s="58">
        <v>1</v>
      </c>
      <c r="Y561" s="58">
        <v>12717</v>
      </c>
    </row>
    <row r="562" spans="19:25" x14ac:dyDescent="0.2">
      <c r="S562" s="57" t="s">
        <v>60</v>
      </c>
      <c r="T562" s="57" t="s">
        <v>18</v>
      </c>
      <c r="U562" s="57" t="s">
        <v>61</v>
      </c>
      <c r="V562" s="58">
        <v>12739</v>
      </c>
      <c r="W562" s="57" t="s">
        <v>49</v>
      </c>
      <c r="X562" s="58">
        <v>1</v>
      </c>
      <c r="Y562" s="58">
        <v>12725</v>
      </c>
    </row>
    <row r="563" spans="19:25" x14ac:dyDescent="0.2">
      <c r="S563" s="57" t="s">
        <v>60</v>
      </c>
      <c r="T563" s="57" t="s">
        <v>18</v>
      </c>
      <c r="U563" s="57" t="s">
        <v>61</v>
      </c>
      <c r="V563" s="58">
        <v>12759</v>
      </c>
      <c r="W563" s="57" t="s">
        <v>49</v>
      </c>
      <c r="X563" s="58">
        <v>1</v>
      </c>
      <c r="Y563" s="58">
        <v>12748</v>
      </c>
    </row>
    <row r="564" spans="19:25" x14ac:dyDescent="0.2">
      <c r="S564" s="57" t="s">
        <v>60</v>
      </c>
      <c r="T564" s="57" t="s">
        <v>18</v>
      </c>
      <c r="U564" s="57" t="s">
        <v>61</v>
      </c>
      <c r="V564" s="58">
        <v>12939</v>
      </c>
      <c r="W564" s="57" t="s">
        <v>49</v>
      </c>
      <c r="X564" s="58">
        <v>1</v>
      </c>
      <c r="Y564" s="58">
        <v>12924</v>
      </c>
    </row>
    <row r="565" spans="19:25" x14ac:dyDescent="0.2">
      <c r="S565" s="57" t="s">
        <v>60</v>
      </c>
      <c r="T565" s="57" t="s">
        <v>18</v>
      </c>
      <c r="U565" s="57" t="s">
        <v>61</v>
      </c>
      <c r="V565" s="58">
        <v>12959</v>
      </c>
      <c r="W565" s="57" t="s">
        <v>49</v>
      </c>
      <c r="X565" s="58">
        <v>1</v>
      </c>
      <c r="Y565" s="58">
        <v>12944</v>
      </c>
    </row>
    <row r="566" spans="19:25" x14ac:dyDescent="0.2">
      <c r="S566" s="57" t="s">
        <v>60</v>
      </c>
      <c r="T566" s="57" t="s">
        <v>18</v>
      </c>
      <c r="U566" s="57" t="s">
        <v>61</v>
      </c>
      <c r="V566" s="58">
        <v>12979</v>
      </c>
      <c r="W566" s="57" t="s">
        <v>49</v>
      </c>
      <c r="X566" s="58">
        <v>1</v>
      </c>
      <c r="Y566" s="58">
        <v>12967</v>
      </c>
    </row>
    <row r="567" spans="19:25" x14ac:dyDescent="0.2">
      <c r="S567" s="57" t="s">
        <v>60</v>
      </c>
      <c r="T567" s="57" t="s">
        <v>18</v>
      </c>
      <c r="U567" s="57" t="s">
        <v>61</v>
      </c>
      <c r="V567" s="58">
        <v>13059</v>
      </c>
      <c r="W567" s="57" t="s">
        <v>49</v>
      </c>
      <c r="X567" s="58">
        <v>1</v>
      </c>
      <c r="Y567" s="58">
        <v>13056</v>
      </c>
    </row>
    <row r="568" spans="19:25" x14ac:dyDescent="0.2">
      <c r="S568" s="57" t="s">
        <v>60</v>
      </c>
      <c r="T568" s="57" t="s">
        <v>18</v>
      </c>
      <c r="U568" s="57" t="s">
        <v>61</v>
      </c>
      <c r="V568" s="58">
        <v>13079</v>
      </c>
      <c r="W568" s="57" t="s">
        <v>49</v>
      </c>
      <c r="X568" s="58">
        <v>2</v>
      </c>
      <c r="Y568" s="58">
        <v>26156</v>
      </c>
    </row>
    <row r="569" spans="19:25" x14ac:dyDescent="0.2">
      <c r="S569" s="57" t="s">
        <v>60</v>
      </c>
      <c r="T569" s="57" t="s">
        <v>18</v>
      </c>
      <c r="U569" s="57" t="s">
        <v>61</v>
      </c>
      <c r="V569" s="58">
        <v>13139</v>
      </c>
      <c r="W569" s="57" t="s">
        <v>49</v>
      </c>
      <c r="X569" s="58">
        <v>2</v>
      </c>
      <c r="Y569" s="58">
        <v>26272</v>
      </c>
    </row>
    <row r="570" spans="19:25" x14ac:dyDescent="0.2">
      <c r="S570" s="57" t="s">
        <v>60</v>
      </c>
      <c r="T570" s="57" t="s">
        <v>18</v>
      </c>
      <c r="U570" s="57" t="s">
        <v>61</v>
      </c>
      <c r="V570" s="58">
        <v>13159</v>
      </c>
      <c r="W570" s="57" t="s">
        <v>49</v>
      </c>
      <c r="X570" s="58">
        <v>1</v>
      </c>
      <c r="Y570" s="58">
        <v>13159</v>
      </c>
    </row>
    <row r="571" spans="19:25" x14ac:dyDescent="0.2">
      <c r="S571" s="57" t="s">
        <v>60</v>
      </c>
      <c r="T571" s="57" t="s">
        <v>18</v>
      </c>
      <c r="U571" s="57" t="s">
        <v>61</v>
      </c>
      <c r="V571" s="58">
        <v>13179</v>
      </c>
      <c r="W571" s="57" t="s">
        <v>49</v>
      </c>
      <c r="X571" s="58">
        <v>2</v>
      </c>
      <c r="Y571" s="58">
        <v>26355</v>
      </c>
    </row>
    <row r="572" spans="19:25" x14ac:dyDescent="0.2">
      <c r="S572" s="57" t="s">
        <v>60</v>
      </c>
      <c r="T572" s="57" t="s">
        <v>18</v>
      </c>
      <c r="U572" s="57" t="s">
        <v>61</v>
      </c>
      <c r="V572" s="58">
        <v>13259</v>
      </c>
      <c r="W572" s="57" t="s">
        <v>49</v>
      </c>
      <c r="X572" s="58">
        <v>1</v>
      </c>
      <c r="Y572" s="58">
        <v>13257</v>
      </c>
    </row>
    <row r="573" spans="19:25" x14ac:dyDescent="0.2">
      <c r="S573" s="57" t="s">
        <v>60</v>
      </c>
      <c r="T573" s="57" t="s">
        <v>18</v>
      </c>
      <c r="U573" s="57" t="s">
        <v>61</v>
      </c>
      <c r="V573" s="58">
        <v>13359</v>
      </c>
      <c r="W573" s="57" t="s">
        <v>49</v>
      </c>
      <c r="X573" s="58">
        <v>1</v>
      </c>
      <c r="Y573" s="58">
        <v>13358</v>
      </c>
    </row>
    <row r="574" spans="19:25" x14ac:dyDescent="0.2">
      <c r="S574" s="57" t="s">
        <v>60</v>
      </c>
      <c r="T574" s="57" t="s">
        <v>18</v>
      </c>
      <c r="U574" s="57" t="s">
        <v>61</v>
      </c>
      <c r="V574" s="58">
        <v>13379</v>
      </c>
      <c r="W574" s="57" t="s">
        <v>49</v>
      </c>
      <c r="X574" s="58">
        <v>1</v>
      </c>
      <c r="Y574" s="58">
        <v>13367</v>
      </c>
    </row>
    <row r="575" spans="19:25" x14ac:dyDescent="0.2">
      <c r="S575" s="57" t="s">
        <v>60</v>
      </c>
      <c r="T575" s="57" t="s">
        <v>18</v>
      </c>
      <c r="U575" s="57" t="s">
        <v>61</v>
      </c>
      <c r="V575" s="58">
        <v>13419</v>
      </c>
      <c r="W575" s="57" t="s">
        <v>49</v>
      </c>
      <c r="X575" s="58">
        <v>1</v>
      </c>
      <c r="Y575" s="58">
        <v>13415</v>
      </c>
    </row>
    <row r="576" spans="19:25" x14ac:dyDescent="0.2">
      <c r="S576" s="57" t="s">
        <v>60</v>
      </c>
      <c r="T576" s="57" t="s">
        <v>18</v>
      </c>
      <c r="U576" s="57" t="s">
        <v>61</v>
      </c>
      <c r="V576" s="58">
        <v>13539</v>
      </c>
      <c r="W576" s="57" t="s">
        <v>49</v>
      </c>
      <c r="X576" s="58">
        <v>1</v>
      </c>
      <c r="Y576" s="58">
        <v>13521</v>
      </c>
    </row>
    <row r="577" spans="19:25" x14ac:dyDescent="0.2">
      <c r="S577" s="57" t="s">
        <v>60</v>
      </c>
      <c r="T577" s="57" t="s">
        <v>18</v>
      </c>
      <c r="U577" s="57" t="s">
        <v>61</v>
      </c>
      <c r="V577" s="58">
        <v>13579</v>
      </c>
      <c r="W577" s="57" t="s">
        <v>49</v>
      </c>
      <c r="X577" s="58">
        <v>1</v>
      </c>
      <c r="Y577" s="58">
        <v>13561</v>
      </c>
    </row>
    <row r="578" spans="19:25" x14ac:dyDescent="0.2">
      <c r="S578" s="57" t="s">
        <v>60</v>
      </c>
      <c r="T578" s="57" t="s">
        <v>18</v>
      </c>
      <c r="U578" s="57" t="s">
        <v>61</v>
      </c>
      <c r="V578" s="58">
        <v>13599</v>
      </c>
      <c r="W578" s="57" t="s">
        <v>49</v>
      </c>
      <c r="X578" s="58">
        <v>2</v>
      </c>
      <c r="Y578" s="58">
        <v>27170</v>
      </c>
    </row>
    <row r="579" spans="19:25" x14ac:dyDescent="0.2">
      <c r="S579" s="57" t="s">
        <v>60</v>
      </c>
      <c r="T579" s="57" t="s">
        <v>18</v>
      </c>
      <c r="U579" s="57" t="s">
        <v>61</v>
      </c>
      <c r="V579" s="58">
        <v>13619</v>
      </c>
      <c r="W579" s="57" t="s">
        <v>49</v>
      </c>
      <c r="X579" s="58">
        <v>3</v>
      </c>
      <c r="Y579" s="58">
        <v>40828</v>
      </c>
    </row>
    <row r="580" spans="19:25" x14ac:dyDescent="0.2">
      <c r="S580" s="57" t="s">
        <v>60</v>
      </c>
      <c r="T580" s="57" t="s">
        <v>18</v>
      </c>
      <c r="U580" s="57" t="s">
        <v>61</v>
      </c>
      <c r="V580" s="58">
        <v>13779</v>
      </c>
      <c r="W580" s="57" t="s">
        <v>49</v>
      </c>
      <c r="X580" s="58">
        <v>1</v>
      </c>
      <c r="Y580" s="58">
        <v>13767</v>
      </c>
    </row>
    <row r="581" spans="19:25" x14ac:dyDescent="0.2">
      <c r="S581" s="57" t="s">
        <v>60</v>
      </c>
      <c r="T581" s="57" t="s">
        <v>18</v>
      </c>
      <c r="U581" s="57" t="s">
        <v>61</v>
      </c>
      <c r="V581" s="58">
        <v>13799</v>
      </c>
      <c r="W581" s="57" t="s">
        <v>49</v>
      </c>
      <c r="X581" s="58">
        <v>2</v>
      </c>
      <c r="Y581" s="58">
        <v>27577</v>
      </c>
    </row>
    <row r="582" spans="19:25" x14ac:dyDescent="0.2">
      <c r="S582" s="57" t="s">
        <v>60</v>
      </c>
      <c r="T582" s="57" t="s">
        <v>18</v>
      </c>
      <c r="U582" s="57" t="s">
        <v>61</v>
      </c>
      <c r="V582" s="58">
        <v>13839</v>
      </c>
      <c r="W582" s="57" t="s">
        <v>49</v>
      </c>
      <c r="X582" s="58">
        <v>1</v>
      </c>
      <c r="Y582" s="58">
        <v>13822</v>
      </c>
    </row>
    <row r="583" spans="19:25" x14ac:dyDescent="0.2">
      <c r="S583" s="57" t="s">
        <v>60</v>
      </c>
      <c r="T583" s="57" t="s">
        <v>18</v>
      </c>
      <c r="U583" s="57" t="s">
        <v>61</v>
      </c>
      <c r="V583" s="58">
        <v>13859</v>
      </c>
      <c r="W583" s="57" t="s">
        <v>49</v>
      </c>
      <c r="X583" s="58">
        <v>1</v>
      </c>
      <c r="Y583" s="58">
        <v>13853</v>
      </c>
    </row>
    <row r="584" spans="19:25" x14ac:dyDescent="0.2">
      <c r="S584" s="57" t="s">
        <v>60</v>
      </c>
      <c r="T584" s="57" t="s">
        <v>18</v>
      </c>
      <c r="U584" s="57" t="s">
        <v>61</v>
      </c>
      <c r="V584" s="58">
        <v>13899</v>
      </c>
      <c r="W584" s="57" t="s">
        <v>49</v>
      </c>
      <c r="X584" s="58">
        <v>1</v>
      </c>
      <c r="Y584" s="58">
        <v>13884</v>
      </c>
    </row>
    <row r="585" spans="19:25" x14ac:dyDescent="0.2">
      <c r="S585" s="57" t="s">
        <v>60</v>
      </c>
      <c r="T585" s="57" t="s">
        <v>18</v>
      </c>
      <c r="U585" s="57" t="s">
        <v>61</v>
      </c>
      <c r="V585" s="58">
        <v>13919</v>
      </c>
      <c r="W585" s="57" t="s">
        <v>49</v>
      </c>
      <c r="X585" s="58">
        <v>2</v>
      </c>
      <c r="Y585" s="58">
        <v>27832</v>
      </c>
    </row>
    <row r="586" spans="19:25" x14ac:dyDescent="0.2">
      <c r="S586" s="57" t="s">
        <v>60</v>
      </c>
      <c r="T586" s="57" t="s">
        <v>18</v>
      </c>
      <c r="U586" s="57" t="s">
        <v>61</v>
      </c>
      <c r="V586" s="58">
        <v>13959</v>
      </c>
      <c r="W586" s="57" t="s">
        <v>49</v>
      </c>
      <c r="X586" s="58">
        <v>1</v>
      </c>
      <c r="Y586" s="58">
        <v>13942</v>
      </c>
    </row>
    <row r="587" spans="19:25" x14ac:dyDescent="0.2">
      <c r="S587" s="57" t="s">
        <v>60</v>
      </c>
      <c r="T587" s="57" t="s">
        <v>18</v>
      </c>
      <c r="U587" s="57" t="s">
        <v>61</v>
      </c>
      <c r="V587" s="58">
        <v>13999</v>
      </c>
      <c r="W587" s="57" t="s">
        <v>49</v>
      </c>
      <c r="X587" s="58">
        <v>1</v>
      </c>
      <c r="Y587" s="58">
        <v>13981</v>
      </c>
    </row>
    <row r="588" spans="19:25" x14ac:dyDescent="0.2">
      <c r="S588" s="57" t="s">
        <v>60</v>
      </c>
      <c r="T588" s="57" t="s">
        <v>18</v>
      </c>
      <c r="U588" s="57" t="s">
        <v>61</v>
      </c>
      <c r="V588" s="58">
        <v>14059</v>
      </c>
      <c r="W588" s="57" t="s">
        <v>49</v>
      </c>
      <c r="X588" s="58">
        <v>1</v>
      </c>
      <c r="Y588" s="58">
        <v>14047</v>
      </c>
    </row>
    <row r="589" spans="19:25" x14ac:dyDescent="0.2">
      <c r="S589" s="57" t="s">
        <v>60</v>
      </c>
      <c r="T589" s="57" t="s">
        <v>18</v>
      </c>
      <c r="U589" s="57" t="s">
        <v>61</v>
      </c>
      <c r="V589" s="58">
        <v>14079</v>
      </c>
      <c r="W589" s="57" t="s">
        <v>49</v>
      </c>
      <c r="X589" s="58">
        <v>1</v>
      </c>
      <c r="Y589" s="58">
        <v>14073</v>
      </c>
    </row>
    <row r="590" spans="19:25" x14ac:dyDescent="0.2">
      <c r="S590" s="57" t="s">
        <v>60</v>
      </c>
      <c r="T590" s="57" t="s">
        <v>18</v>
      </c>
      <c r="U590" s="57" t="s">
        <v>61</v>
      </c>
      <c r="V590" s="58">
        <v>14119</v>
      </c>
      <c r="W590" s="57" t="s">
        <v>49</v>
      </c>
      <c r="X590" s="58">
        <v>1</v>
      </c>
      <c r="Y590" s="58">
        <v>14117</v>
      </c>
    </row>
    <row r="591" spans="19:25" x14ac:dyDescent="0.2">
      <c r="S591" s="57" t="s">
        <v>60</v>
      </c>
      <c r="T591" s="57" t="s">
        <v>18</v>
      </c>
      <c r="U591" s="57" t="s">
        <v>61</v>
      </c>
      <c r="V591" s="58">
        <v>14179</v>
      </c>
      <c r="W591" s="57" t="s">
        <v>49</v>
      </c>
      <c r="X591" s="58">
        <v>1</v>
      </c>
      <c r="Y591" s="58">
        <v>14169</v>
      </c>
    </row>
    <row r="592" spans="19:25" x14ac:dyDescent="0.2">
      <c r="S592" s="57" t="s">
        <v>60</v>
      </c>
      <c r="T592" s="57" t="s">
        <v>18</v>
      </c>
      <c r="U592" s="57" t="s">
        <v>61</v>
      </c>
      <c r="V592" s="58">
        <v>14199</v>
      </c>
      <c r="W592" s="57" t="s">
        <v>49</v>
      </c>
      <c r="X592" s="58">
        <v>1</v>
      </c>
      <c r="Y592" s="58">
        <v>14180</v>
      </c>
    </row>
    <row r="593" spans="19:25" x14ac:dyDescent="0.2">
      <c r="S593" s="57" t="s">
        <v>60</v>
      </c>
      <c r="T593" s="57" t="s">
        <v>18</v>
      </c>
      <c r="U593" s="57" t="s">
        <v>61</v>
      </c>
      <c r="V593" s="58">
        <v>14219</v>
      </c>
      <c r="W593" s="57" t="s">
        <v>49</v>
      </c>
      <c r="X593" s="58">
        <v>1</v>
      </c>
      <c r="Y593" s="58">
        <v>14208</v>
      </c>
    </row>
    <row r="594" spans="19:25" x14ac:dyDescent="0.2">
      <c r="S594" s="57" t="s">
        <v>60</v>
      </c>
      <c r="T594" s="57" t="s">
        <v>18</v>
      </c>
      <c r="U594" s="57" t="s">
        <v>61</v>
      </c>
      <c r="V594" s="58">
        <v>14239</v>
      </c>
      <c r="W594" s="57" t="s">
        <v>49</v>
      </c>
      <c r="X594" s="58">
        <v>1</v>
      </c>
      <c r="Y594" s="58">
        <v>14225</v>
      </c>
    </row>
    <row r="595" spans="19:25" x14ac:dyDescent="0.2">
      <c r="S595" s="57" t="s">
        <v>60</v>
      </c>
      <c r="T595" s="57" t="s">
        <v>18</v>
      </c>
      <c r="U595" s="57" t="s">
        <v>61</v>
      </c>
      <c r="V595" s="58">
        <v>14279</v>
      </c>
      <c r="W595" s="57" t="s">
        <v>49</v>
      </c>
      <c r="X595" s="58">
        <v>1</v>
      </c>
      <c r="Y595" s="58">
        <v>14272</v>
      </c>
    </row>
    <row r="596" spans="19:25" x14ac:dyDescent="0.2">
      <c r="S596" s="57" t="s">
        <v>60</v>
      </c>
      <c r="T596" s="57" t="s">
        <v>18</v>
      </c>
      <c r="U596" s="57" t="s">
        <v>61</v>
      </c>
      <c r="V596" s="58">
        <v>14399</v>
      </c>
      <c r="W596" s="57" t="s">
        <v>49</v>
      </c>
      <c r="X596" s="58">
        <v>1</v>
      </c>
      <c r="Y596" s="58">
        <v>14383</v>
      </c>
    </row>
    <row r="597" spans="19:25" x14ac:dyDescent="0.2">
      <c r="S597" s="57" t="s">
        <v>60</v>
      </c>
      <c r="T597" s="57" t="s">
        <v>18</v>
      </c>
      <c r="U597" s="57" t="s">
        <v>61</v>
      </c>
      <c r="V597" s="58">
        <v>14419</v>
      </c>
      <c r="W597" s="57" t="s">
        <v>49</v>
      </c>
      <c r="X597" s="58">
        <v>1</v>
      </c>
      <c r="Y597" s="58">
        <v>14415</v>
      </c>
    </row>
    <row r="598" spans="19:25" x14ac:dyDescent="0.2">
      <c r="S598" s="57" t="s">
        <v>60</v>
      </c>
      <c r="T598" s="57" t="s">
        <v>18</v>
      </c>
      <c r="U598" s="57" t="s">
        <v>61</v>
      </c>
      <c r="V598" s="58">
        <v>14439</v>
      </c>
      <c r="W598" s="57" t="s">
        <v>49</v>
      </c>
      <c r="X598" s="58">
        <v>1</v>
      </c>
      <c r="Y598" s="58">
        <v>14431</v>
      </c>
    </row>
    <row r="599" spans="19:25" x14ac:dyDescent="0.2">
      <c r="S599" s="57" t="s">
        <v>60</v>
      </c>
      <c r="T599" s="57" t="s">
        <v>18</v>
      </c>
      <c r="U599" s="57" t="s">
        <v>61</v>
      </c>
      <c r="V599" s="58">
        <v>14519</v>
      </c>
      <c r="W599" s="57" t="s">
        <v>49</v>
      </c>
      <c r="X599" s="58">
        <v>1</v>
      </c>
      <c r="Y599" s="58">
        <v>14519</v>
      </c>
    </row>
    <row r="600" spans="19:25" x14ac:dyDescent="0.2">
      <c r="S600" s="57" t="s">
        <v>60</v>
      </c>
      <c r="T600" s="57" t="s">
        <v>18</v>
      </c>
      <c r="U600" s="57" t="s">
        <v>61</v>
      </c>
      <c r="V600" s="58">
        <v>14559</v>
      </c>
      <c r="W600" s="57" t="s">
        <v>49</v>
      </c>
      <c r="X600" s="58">
        <v>1</v>
      </c>
      <c r="Y600" s="58">
        <v>14553</v>
      </c>
    </row>
    <row r="601" spans="19:25" x14ac:dyDescent="0.2">
      <c r="S601" s="57" t="s">
        <v>60</v>
      </c>
      <c r="T601" s="57" t="s">
        <v>18</v>
      </c>
      <c r="U601" s="57" t="s">
        <v>61</v>
      </c>
      <c r="V601" s="58">
        <v>14799</v>
      </c>
      <c r="W601" s="57" t="s">
        <v>49</v>
      </c>
      <c r="X601" s="58">
        <v>1</v>
      </c>
      <c r="Y601" s="58">
        <v>14795</v>
      </c>
    </row>
    <row r="602" spans="19:25" x14ac:dyDescent="0.2">
      <c r="S602" s="57" t="s">
        <v>60</v>
      </c>
      <c r="T602" s="57" t="s">
        <v>18</v>
      </c>
      <c r="U602" s="57" t="s">
        <v>61</v>
      </c>
      <c r="V602" s="58">
        <v>14859</v>
      </c>
      <c r="W602" s="57" t="s">
        <v>49</v>
      </c>
      <c r="X602" s="58">
        <v>1</v>
      </c>
      <c r="Y602" s="58">
        <v>14854</v>
      </c>
    </row>
    <row r="603" spans="19:25" x14ac:dyDescent="0.2">
      <c r="S603" s="57" t="s">
        <v>60</v>
      </c>
      <c r="T603" s="57" t="s">
        <v>18</v>
      </c>
      <c r="U603" s="57" t="s">
        <v>61</v>
      </c>
      <c r="V603" s="58">
        <v>14939</v>
      </c>
      <c r="W603" s="57" t="s">
        <v>49</v>
      </c>
      <c r="X603" s="58">
        <v>1</v>
      </c>
      <c r="Y603" s="58">
        <v>14932</v>
      </c>
    </row>
    <row r="604" spans="19:25" x14ac:dyDescent="0.2">
      <c r="S604" s="57" t="s">
        <v>60</v>
      </c>
      <c r="T604" s="57" t="s">
        <v>18</v>
      </c>
      <c r="U604" s="57" t="s">
        <v>61</v>
      </c>
      <c r="V604" s="58">
        <v>14979</v>
      </c>
      <c r="W604" s="57" t="s">
        <v>49</v>
      </c>
      <c r="X604" s="58">
        <v>2</v>
      </c>
      <c r="Y604" s="58">
        <v>29939</v>
      </c>
    </row>
    <row r="605" spans="19:25" x14ac:dyDescent="0.2">
      <c r="S605" s="57" t="s">
        <v>60</v>
      </c>
      <c r="T605" s="57" t="s">
        <v>18</v>
      </c>
      <c r="U605" s="57" t="s">
        <v>61</v>
      </c>
      <c r="V605" s="58">
        <v>14999</v>
      </c>
      <c r="W605" s="57" t="s">
        <v>49</v>
      </c>
      <c r="X605" s="58">
        <v>1</v>
      </c>
      <c r="Y605" s="58">
        <v>14997</v>
      </c>
    </row>
    <row r="606" spans="19:25" x14ac:dyDescent="0.2">
      <c r="S606" s="57" t="s">
        <v>60</v>
      </c>
      <c r="T606" s="57" t="s">
        <v>18</v>
      </c>
      <c r="U606" s="57" t="s">
        <v>61</v>
      </c>
      <c r="V606" s="58">
        <v>15079</v>
      </c>
      <c r="W606" s="57" t="s">
        <v>49</v>
      </c>
      <c r="X606" s="58">
        <v>1</v>
      </c>
      <c r="Y606" s="58">
        <v>15073</v>
      </c>
    </row>
    <row r="607" spans="19:25" x14ac:dyDescent="0.2">
      <c r="S607" s="57" t="s">
        <v>60</v>
      </c>
      <c r="T607" s="57" t="s">
        <v>18</v>
      </c>
      <c r="U607" s="57" t="s">
        <v>61</v>
      </c>
      <c r="V607" s="58">
        <v>15259</v>
      </c>
      <c r="W607" s="57" t="s">
        <v>49</v>
      </c>
      <c r="X607" s="58">
        <v>1</v>
      </c>
      <c r="Y607" s="58">
        <v>15249</v>
      </c>
    </row>
    <row r="608" spans="19:25" x14ac:dyDescent="0.2">
      <c r="S608" s="57" t="s">
        <v>60</v>
      </c>
      <c r="T608" s="57" t="s">
        <v>18</v>
      </c>
      <c r="U608" s="57" t="s">
        <v>61</v>
      </c>
      <c r="V608" s="58">
        <v>15299</v>
      </c>
      <c r="W608" s="57" t="s">
        <v>49</v>
      </c>
      <c r="X608" s="58">
        <v>1</v>
      </c>
      <c r="Y608" s="58">
        <v>15280</v>
      </c>
    </row>
    <row r="609" spans="19:25" x14ac:dyDescent="0.2">
      <c r="S609" s="57" t="s">
        <v>60</v>
      </c>
      <c r="T609" s="57" t="s">
        <v>18</v>
      </c>
      <c r="U609" s="57" t="s">
        <v>61</v>
      </c>
      <c r="V609" s="58">
        <v>15319</v>
      </c>
      <c r="W609" s="57" t="s">
        <v>49</v>
      </c>
      <c r="X609" s="58">
        <v>1</v>
      </c>
      <c r="Y609" s="58">
        <v>15311</v>
      </c>
    </row>
    <row r="610" spans="19:25" x14ac:dyDescent="0.2">
      <c r="S610" s="57" t="s">
        <v>60</v>
      </c>
      <c r="T610" s="57" t="s">
        <v>18</v>
      </c>
      <c r="U610" s="57" t="s">
        <v>61</v>
      </c>
      <c r="V610" s="58">
        <v>15339</v>
      </c>
      <c r="W610" s="57" t="s">
        <v>49</v>
      </c>
      <c r="X610" s="58">
        <v>1</v>
      </c>
      <c r="Y610" s="58">
        <v>15331</v>
      </c>
    </row>
    <row r="611" spans="19:25" x14ac:dyDescent="0.2">
      <c r="S611" s="57" t="s">
        <v>60</v>
      </c>
      <c r="T611" s="57" t="s">
        <v>18</v>
      </c>
      <c r="U611" s="57" t="s">
        <v>61</v>
      </c>
      <c r="V611" s="58">
        <v>15419</v>
      </c>
      <c r="W611" s="57" t="s">
        <v>49</v>
      </c>
      <c r="X611" s="58">
        <v>1</v>
      </c>
      <c r="Y611" s="58">
        <v>15413</v>
      </c>
    </row>
    <row r="612" spans="19:25" x14ac:dyDescent="0.2">
      <c r="S612" s="57" t="s">
        <v>60</v>
      </c>
      <c r="T612" s="57" t="s">
        <v>18</v>
      </c>
      <c r="U612" s="57" t="s">
        <v>61</v>
      </c>
      <c r="V612" s="58">
        <v>15439</v>
      </c>
      <c r="W612" s="57" t="s">
        <v>49</v>
      </c>
      <c r="X612" s="58">
        <v>2</v>
      </c>
      <c r="Y612" s="58">
        <v>30862</v>
      </c>
    </row>
    <row r="613" spans="19:25" x14ac:dyDescent="0.2">
      <c r="S613" s="57" t="s">
        <v>60</v>
      </c>
      <c r="T613" s="57" t="s">
        <v>18</v>
      </c>
      <c r="U613" s="57" t="s">
        <v>61</v>
      </c>
      <c r="V613" s="58">
        <v>15519</v>
      </c>
      <c r="W613" s="57" t="s">
        <v>49</v>
      </c>
      <c r="X613" s="58">
        <v>1</v>
      </c>
      <c r="Y613" s="58">
        <v>15511</v>
      </c>
    </row>
    <row r="614" spans="19:25" x14ac:dyDescent="0.2">
      <c r="S614" s="57" t="s">
        <v>60</v>
      </c>
      <c r="T614" s="57" t="s">
        <v>18</v>
      </c>
      <c r="U614" s="57" t="s">
        <v>61</v>
      </c>
      <c r="V614" s="58">
        <v>15559</v>
      </c>
      <c r="W614" s="57" t="s">
        <v>49</v>
      </c>
      <c r="X614" s="58">
        <v>1</v>
      </c>
      <c r="Y614" s="58">
        <v>15548</v>
      </c>
    </row>
    <row r="615" spans="19:25" x14ac:dyDescent="0.2">
      <c r="S615" s="57" t="s">
        <v>60</v>
      </c>
      <c r="T615" s="57" t="s">
        <v>18</v>
      </c>
      <c r="U615" s="57" t="s">
        <v>61</v>
      </c>
      <c r="V615" s="58">
        <v>15599</v>
      </c>
      <c r="W615" s="57" t="s">
        <v>49</v>
      </c>
      <c r="X615" s="58">
        <v>1</v>
      </c>
      <c r="Y615" s="58">
        <v>15586</v>
      </c>
    </row>
    <row r="616" spans="19:25" x14ac:dyDescent="0.2">
      <c r="S616" s="57" t="s">
        <v>60</v>
      </c>
      <c r="T616" s="57" t="s">
        <v>18</v>
      </c>
      <c r="U616" s="57" t="s">
        <v>61</v>
      </c>
      <c r="V616" s="58">
        <v>15759</v>
      </c>
      <c r="W616" s="57" t="s">
        <v>49</v>
      </c>
      <c r="X616" s="58">
        <v>1</v>
      </c>
      <c r="Y616" s="58">
        <v>15742</v>
      </c>
    </row>
    <row r="617" spans="19:25" x14ac:dyDescent="0.2">
      <c r="S617" s="57" t="s">
        <v>60</v>
      </c>
      <c r="T617" s="57" t="s">
        <v>18</v>
      </c>
      <c r="U617" s="57" t="s">
        <v>61</v>
      </c>
      <c r="V617" s="58">
        <v>15779</v>
      </c>
      <c r="W617" s="57" t="s">
        <v>49</v>
      </c>
      <c r="X617" s="58">
        <v>1</v>
      </c>
      <c r="Y617" s="58">
        <v>15761</v>
      </c>
    </row>
    <row r="618" spans="19:25" x14ac:dyDescent="0.2">
      <c r="S618" s="57" t="s">
        <v>60</v>
      </c>
      <c r="T618" s="57" t="s">
        <v>18</v>
      </c>
      <c r="U618" s="57" t="s">
        <v>61</v>
      </c>
      <c r="V618" s="58">
        <v>15939</v>
      </c>
      <c r="W618" s="57" t="s">
        <v>49</v>
      </c>
      <c r="X618" s="58">
        <v>2</v>
      </c>
      <c r="Y618" s="58">
        <v>31856</v>
      </c>
    </row>
    <row r="619" spans="19:25" x14ac:dyDescent="0.2">
      <c r="S619" s="57" t="s">
        <v>60</v>
      </c>
      <c r="T619" s="57" t="s">
        <v>18</v>
      </c>
      <c r="U619" s="57" t="s">
        <v>61</v>
      </c>
      <c r="V619" s="58">
        <v>15979</v>
      </c>
      <c r="W619" s="57" t="s">
        <v>49</v>
      </c>
      <c r="X619" s="58">
        <v>1</v>
      </c>
      <c r="Y619" s="58">
        <v>15961</v>
      </c>
    </row>
    <row r="620" spans="19:25" x14ac:dyDescent="0.2">
      <c r="S620" s="57" t="s">
        <v>60</v>
      </c>
      <c r="T620" s="57" t="s">
        <v>18</v>
      </c>
      <c r="U620" s="57" t="s">
        <v>61</v>
      </c>
      <c r="V620" s="58">
        <v>16079</v>
      </c>
      <c r="W620" s="57" t="s">
        <v>49</v>
      </c>
      <c r="X620" s="58">
        <v>1</v>
      </c>
      <c r="Y620" s="58">
        <v>16073</v>
      </c>
    </row>
    <row r="621" spans="19:25" x14ac:dyDescent="0.2">
      <c r="S621" s="57" t="s">
        <v>60</v>
      </c>
      <c r="T621" s="57" t="s">
        <v>18</v>
      </c>
      <c r="U621" s="57" t="s">
        <v>61</v>
      </c>
      <c r="V621" s="58">
        <v>16099</v>
      </c>
      <c r="W621" s="57" t="s">
        <v>49</v>
      </c>
      <c r="X621" s="58">
        <v>1</v>
      </c>
      <c r="Y621" s="58">
        <v>16089</v>
      </c>
    </row>
    <row r="622" spans="19:25" x14ac:dyDescent="0.2">
      <c r="S622" s="57" t="s">
        <v>60</v>
      </c>
      <c r="T622" s="57" t="s">
        <v>18</v>
      </c>
      <c r="U622" s="57" t="s">
        <v>61</v>
      </c>
      <c r="V622" s="58">
        <v>16139</v>
      </c>
      <c r="W622" s="57" t="s">
        <v>49</v>
      </c>
      <c r="X622" s="58">
        <v>2</v>
      </c>
      <c r="Y622" s="58">
        <v>32241</v>
      </c>
    </row>
    <row r="623" spans="19:25" x14ac:dyDescent="0.2">
      <c r="S623" s="57" t="s">
        <v>60</v>
      </c>
      <c r="T623" s="57" t="s">
        <v>18</v>
      </c>
      <c r="U623" s="57" t="s">
        <v>61</v>
      </c>
      <c r="V623" s="58">
        <v>16159</v>
      </c>
      <c r="W623" s="57" t="s">
        <v>49</v>
      </c>
      <c r="X623" s="58">
        <v>1</v>
      </c>
      <c r="Y623" s="58">
        <v>16156</v>
      </c>
    </row>
    <row r="624" spans="19:25" x14ac:dyDescent="0.2">
      <c r="S624" s="57" t="s">
        <v>60</v>
      </c>
      <c r="T624" s="57" t="s">
        <v>18</v>
      </c>
      <c r="U624" s="57" t="s">
        <v>61</v>
      </c>
      <c r="V624" s="58">
        <v>16219</v>
      </c>
      <c r="W624" s="57" t="s">
        <v>49</v>
      </c>
      <c r="X624" s="58">
        <v>2</v>
      </c>
      <c r="Y624" s="58">
        <v>32410</v>
      </c>
    </row>
    <row r="625" spans="19:25" x14ac:dyDescent="0.2">
      <c r="S625" s="57" t="s">
        <v>60</v>
      </c>
      <c r="T625" s="57" t="s">
        <v>18</v>
      </c>
      <c r="U625" s="57" t="s">
        <v>61</v>
      </c>
      <c r="V625" s="58">
        <v>16279</v>
      </c>
      <c r="W625" s="57" t="s">
        <v>49</v>
      </c>
      <c r="X625" s="58">
        <v>1</v>
      </c>
      <c r="Y625" s="58">
        <v>16276</v>
      </c>
    </row>
    <row r="626" spans="19:25" x14ac:dyDescent="0.2">
      <c r="S626" s="57" t="s">
        <v>60</v>
      </c>
      <c r="T626" s="57" t="s">
        <v>18</v>
      </c>
      <c r="U626" s="57" t="s">
        <v>61</v>
      </c>
      <c r="V626" s="58">
        <v>16359</v>
      </c>
      <c r="W626" s="57" t="s">
        <v>49</v>
      </c>
      <c r="X626" s="58">
        <v>2</v>
      </c>
      <c r="Y626" s="58">
        <v>32685</v>
      </c>
    </row>
    <row r="627" spans="19:25" x14ac:dyDescent="0.2">
      <c r="S627" s="57" t="s">
        <v>60</v>
      </c>
      <c r="T627" s="57" t="s">
        <v>18</v>
      </c>
      <c r="U627" s="57" t="s">
        <v>61</v>
      </c>
      <c r="V627" s="58">
        <v>16459</v>
      </c>
      <c r="W627" s="57" t="s">
        <v>49</v>
      </c>
      <c r="X627" s="58">
        <v>1</v>
      </c>
      <c r="Y627" s="58">
        <v>16444</v>
      </c>
    </row>
    <row r="628" spans="19:25" x14ac:dyDescent="0.2">
      <c r="S628" s="57" t="s">
        <v>60</v>
      </c>
      <c r="T628" s="57" t="s">
        <v>18</v>
      </c>
      <c r="U628" s="57" t="s">
        <v>61</v>
      </c>
      <c r="V628" s="58">
        <v>16519</v>
      </c>
      <c r="W628" s="57" t="s">
        <v>49</v>
      </c>
      <c r="X628" s="58">
        <v>1</v>
      </c>
      <c r="Y628" s="58">
        <v>16500</v>
      </c>
    </row>
    <row r="629" spans="19:25" x14ac:dyDescent="0.2">
      <c r="S629" s="57" t="s">
        <v>60</v>
      </c>
      <c r="T629" s="57" t="s">
        <v>18</v>
      </c>
      <c r="U629" s="57" t="s">
        <v>61</v>
      </c>
      <c r="V629" s="58">
        <v>16559</v>
      </c>
      <c r="W629" s="57" t="s">
        <v>49</v>
      </c>
      <c r="X629" s="58">
        <v>1</v>
      </c>
      <c r="Y629" s="58">
        <v>16541</v>
      </c>
    </row>
    <row r="630" spans="19:25" x14ac:dyDescent="0.2">
      <c r="S630" s="57" t="s">
        <v>60</v>
      </c>
      <c r="T630" s="57" t="s">
        <v>18</v>
      </c>
      <c r="U630" s="57" t="s">
        <v>61</v>
      </c>
      <c r="V630" s="58">
        <v>16579</v>
      </c>
      <c r="W630" s="57" t="s">
        <v>49</v>
      </c>
      <c r="X630" s="58">
        <v>1</v>
      </c>
      <c r="Y630" s="58">
        <v>16565</v>
      </c>
    </row>
    <row r="631" spans="19:25" x14ac:dyDescent="0.2">
      <c r="S631" s="57" t="s">
        <v>60</v>
      </c>
      <c r="T631" s="57" t="s">
        <v>18</v>
      </c>
      <c r="U631" s="57" t="s">
        <v>61</v>
      </c>
      <c r="V631" s="58">
        <v>16619</v>
      </c>
      <c r="W631" s="57" t="s">
        <v>49</v>
      </c>
      <c r="X631" s="58">
        <v>1</v>
      </c>
      <c r="Y631" s="58">
        <v>16606</v>
      </c>
    </row>
    <row r="632" spans="19:25" x14ac:dyDescent="0.2">
      <c r="S632" s="57" t="s">
        <v>60</v>
      </c>
      <c r="T632" s="57" t="s">
        <v>18</v>
      </c>
      <c r="U632" s="57" t="s">
        <v>61</v>
      </c>
      <c r="V632" s="58">
        <v>16639</v>
      </c>
      <c r="W632" s="57" t="s">
        <v>49</v>
      </c>
      <c r="X632" s="58">
        <v>1</v>
      </c>
      <c r="Y632" s="58">
        <v>16630</v>
      </c>
    </row>
    <row r="633" spans="19:25" x14ac:dyDescent="0.2">
      <c r="S633" s="57" t="s">
        <v>60</v>
      </c>
      <c r="T633" s="57" t="s">
        <v>18</v>
      </c>
      <c r="U633" s="57" t="s">
        <v>61</v>
      </c>
      <c r="V633" s="58">
        <v>16759</v>
      </c>
      <c r="W633" s="57" t="s">
        <v>49</v>
      </c>
      <c r="X633" s="58">
        <v>1</v>
      </c>
      <c r="Y633" s="58">
        <v>16745</v>
      </c>
    </row>
    <row r="634" spans="19:25" x14ac:dyDescent="0.2">
      <c r="S634" s="57" t="s">
        <v>60</v>
      </c>
      <c r="T634" s="57" t="s">
        <v>18</v>
      </c>
      <c r="U634" s="57" t="s">
        <v>61</v>
      </c>
      <c r="V634" s="58">
        <v>16859</v>
      </c>
      <c r="W634" s="57" t="s">
        <v>49</v>
      </c>
      <c r="X634" s="58">
        <v>1</v>
      </c>
      <c r="Y634" s="58">
        <v>16840</v>
      </c>
    </row>
    <row r="635" spans="19:25" x14ac:dyDescent="0.2">
      <c r="S635" s="57" t="s">
        <v>60</v>
      </c>
      <c r="T635" s="57" t="s">
        <v>18</v>
      </c>
      <c r="U635" s="57" t="s">
        <v>61</v>
      </c>
      <c r="V635" s="58">
        <v>17339</v>
      </c>
      <c r="W635" s="57" t="s">
        <v>49</v>
      </c>
      <c r="X635" s="58">
        <v>1</v>
      </c>
      <c r="Y635" s="58">
        <v>17322</v>
      </c>
    </row>
    <row r="636" spans="19:25" x14ac:dyDescent="0.2">
      <c r="S636" s="57" t="s">
        <v>60</v>
      </c>
      <c r="T636" s="57" t="s">
        <v>18</v>
      </c>
      <c r="U636" s="57" t="s">
        <v>61</v>
      </c>
      <c r="V636" s="58">
        <v>17359</v>
      </c>
      <c r="W636" s="57" t="s">
        <v>49</v>
      </c>
      <c r="X636" s="58">
        <v>1</v>
      </c>
      <c r="Y636" s="58">
        <v>17358</v>
      </c>
    </row>
    <row r="637" spans="19:25" x14ac:dyDescent="0.2">
      <c r="S637" s="57" t="s">
        <v>60</v>
      </c>
      <c r="T637" s="57" t="s">
        <v>18</v>
      </c>
      <c r="U637" s="57" t="s">
        <v>61</v>
      </c>
      <c r="V637" s="58">
        <v>17499</v>
      </c>
      <c r="W637" s="57" t="s">
        <v>49</v>
      </c>
      <c r="X637" s="58">
        <v>1</v>
      </c>
      <c r="Y637" s="58">
        <v>17499</v>
      </c>
    </row>
    <row r="638" spans="19:25" x14ac:dyDescent="0.2">
      <c r="S638" s="57" t="s">
        <v>60</v>
      </c>
      <c r="T638" s="57" t="s">
        <v>18</v>
      </c>
      <c r="U638" s="57" t="s">
        <v>61</v>
      </c>
      <c r="V638" s="58">
        <v>17539</v>
      </c>
      <c r="W638" s="57" t="s">
        <v>49</v>
      </c>
      <c r="X638" s="58">
        <v>1</v>
      </c>
      <c r="Y638" s="58">
        <v>17522</v>
      </c>
    </row>
    <row r="639" spans="19:25" x14ac:dyDescent="0.2">
      <c r="S639" s="57" t="s">
        <v>60</v>
      </c>
      <c r="T639" s="57" t="s">
        <v>18</v>
      </c>
      <c r="U639" s="57" t="s">
        <v>61</v>
      </c>
      <c r="V639" s="58">
        <v>17559</v>
      </c>
      <c r="W639" s="57" t="s">
        <v>49</v>
      </c>
      <c r="X639" s="58">
        <v>1</v>
      </c>
      <c r="Y639" s="58">
        <v>17549</v>
      </c>
    </row>
    <row r="640" spans="19:25" x14ac:dyDescent="0.2">
      <c r="S640" s="57" t="s">
        <v>60</v>
      </c>
      <c r="T640" s="57" t="s">
        <v>18</v>
      </c>
      <c r="U640" s="57" t="s">
        <v>61</v>
      </c>
      <c r="V640" s="58">
        <v>17679</v>
      </c>
      <c r="W640" s="57" t="s">
        <v>49</v>
      </c>
      <c r="X640" s="58">
        <v>1</v>
      </c>
      <c r="Y640" s="58">
        <v>17663</v>
      </c>
    </row>
    <row r="641" spans="19:25" x14ac:dyDescent="0.2">
      <c r="S641" s="57" t="s">
        <v>60</v>
      </c>
      <c r="T641" s="57" t="s">
        <v>18</v>
      </c>
      <c r="U641" s="57" t="s">
        <v>61</v>
      </c>
      <c r="V641" s="58">
        <v>17759</v>
      </c>
      <c r="W641" s="57" t="s">
        <v>49</v>
      </c>
      <c r="X641" s="58">
        <v>1</v>
      </c>
      <c r="Y641" s="58">
        <v>17759</v>
      </c>
    </row>
    <row r="642" spans="19:25" x14ac:dyDescent="0.2">
      <c r="S642" s="57" t="s">
        <v>60</v>
      </c>
      <c r="T642" s="57" t="s">
        <v>18</v>
      </c>
      <c r="U642" s="57" t="s">
        <v>61</v>
      </c>
      <c r="V642" s="58">
        <v>17779</v>
      </c>
      <c r="W642" s="57" t="s">
        <v>49</v>
      </c>
      <c r="X642" s="58">
        <v>2</v>
      </c>
      <c r="Y642" s="58">
        <v>35534</v>
      </c>
    </row>
    <row r="643" spans="19:25" x14ac:dyDescent="0.2">
      <c r="S643" s="57" t="s">
        <v>60</v>
      </c>
      <c r="T643" s="57" t="s">
        <v>18</v>
      </c>
      <c r="U643" s="57" t="s">
        <v>61</v>
      </c>
      <c r="V643" s="58">
        <v>17799</v>
      </c>
      <c r="W643" s="57" t="s">
        <v>49</v>
      </c>
      <c r="X643" s="58">
        <v>1</v>
      </c>
      <c r="Y643" s="58">
        <v>17799</v>
      </c>
    </row>
    <row r="644" spans="19:25" x14ac:dyDescent="0.2">
      <c r="S644" s="57" t="s">
        <v>60</v>
      </c>
      <c r="T644" s="57" t="s">
        <v>18</v>
      </c>
      <c r="U644" s="57" t="s">
        <v>61</v>
      </c>
      <c r="V644" s="58">
        <v>17819</v>
      </c>
      <c r="W644" s="57" t="s">
        <v>49</v>
      </c>
      <c r="X644" s="58">
        <v>1</v>
      </c>
      <c r="Y644" s="58">
        <v>17809</v>
      </c>
    </row>
    <row r="645" spans="19:25" x14ac:dyDescent="0.2">
      <c r="S645" s="57" t="s">
        <v>60</v>
      </c>
      <c r="T645" s="57" t="s">
        <v>18</v>
      </c>
      <c r="U645" s="57" t="s">
        <v>61</v>
      </c>
      <c r="V645" s="58">
        <v>17919</v>
      </c>
      <c r="W645" s="57" t="s">
        <v>49</v>
      </c>
      <c r="X645" s="58">
        <v>1</v>
      </c>
      <c r="Y645" s="58">
        <v>17904</v>
      </c>
    </row>
    <row r="646" spans="19:25" x14ac:dyDescent="0.2">
      <c r="S646" s="57" t="s">
        <v>60</v>
      </c>
      <c r="T646" s="57" t="s">
        <v>18</v>
      </c>
      <c r="U646" s="57" t="s">
        <v>61</v>
      </c>
      <c r="V646" s="58">
        <v>18019</v>
      </c>
      <c r="W646" s="57" t="s">
        <v>49</v>
      </c>
      <c r="X646" s="58">
        <v>1</v>
      </c>
      <c r="Y646" s="58">
        <v>18002</v>
      </c>
    </row>
    <row r="647" spans="19:25" x14ac:dyDescent="0.2">
      <c r="S647" s="57" t="s">
        <v>60</v>
      </c>
      <c r="T647" s="57" t="s">
        <v>18</v>
      </c>
      <c r="U647" s="57" t="s">
        <v>61</v>
      </c>
      <c r="V647" s="58">
        <v>18039</v>
      </c>
      <c r="W647" s="57" t="s">
        <v>49</v>
      </c>
      <c r="X647" s="58">
        <v>1</v>
      </c>
      <c r="Y647" s="58">
        <v>18038</v>
      </c>
    </row>
    <row r="648" spans="19:25" x14ac:dyDescent="0.2">
      <c r="S648" s="57" t="s">
        <v>60</v>
      </c>
      <c r="T648" s="57" t="s">
        <v>18</v>
      </c>
      <c r="U648" s="57" t="s">
        <v>61</v>
      </c>
      <c r="V648" s="58">
        <v>18099</v>
      </c>
      <c r="W648" s="57" t="s">
        <v>49</v>
      </c>
      <c r="X648" s="58">
        <v>1</v>
      </c>
      <c r="Y648" s="58">
        <v>18080</v>
      </c>
    </row>
    <row r="649" spans="19:25" x14ac:dyDescent="0.2">
      <c r="S649" s="57" t="s">
        <v>60</v>
      </c>
      <c r="T649" s="57" t="s">
        <v>18</v>
      </c>
      <c r="U649" s="57" t="s">
        <v>61</v>
      </c>
      <c r="V649" s="58">
        <v>18139</v>
      </c>
      <c r="W649" s="57" t="s">
        <v>49</v>
      </c>
      <c r="X649" s="58">
        <v>1</v>
      </c>
      <c r="Y649" s="58">
        <v>18136</v>
      </c>
    </row>
    <row r="650" spans="19:25" x14ac:dyDescent="0.2">
      <c r="S650" s="57" t="s">
        <v>60</v>
      </c>
      <c r="T650" s="57" t="s">
        <v>18</v>
      </c>
      <c r="U650" s="57" t="s">
        <v>61</v>
      </c>
      <c r="V650" s="58">
        <v>18599</v>
      </c>
      <c r="W650" s="57" t="s">
        <v>49</v>
      </c>
      <c r="X650" s="58">
        <v>1</v>
      </c>
      <c r="Y650" s="58">
        <v>18587</v>
      </c>
    </row>
    <row r="651" spans="19:25" x14ac:dyDescent="0.2">
      <c r="S651" s="57" t="s">
        <v>60</v>
      </c>
      <c r="T651" s="57" t="s">
        <v>18</v>
      </c>
      <c r="U651" s="57" t="s">
        <v>61</v>
      </c>
      <c r="V651" s="58">
        <v>18619</v>
      </c>
      <c r="W651" s="57" t="s">
        <v>49</v>
      </c>
      <c r="X651" s="58">
        <v>1</v>
      </c>
      <c r="Y651" s="58">
        <v>18608</v>
      </c>
    </row>
    <row r="652" spans="19:25" x14ac:dyDescent="0.2">
      <c r="S652" s="57" t="s">
        <v>60</v>
      </c>
      <c r="T652" s="57" t="s">
        <v>18</v>
      </c>
      <c r="U652" s="57" t="s">
        <v>61</v>
      </c>
      <c r="V652" s="58">
        <v>18659</v>
      </c>
      <c r="W652" s="57" t="s">
        <v>49</v>
      </c>
      <c r="X652" s="58">
        <v>2</v>
      </c>
      <c r="Y652" s="58">
        <v>37314</v>
      </c>
    </row>
    <row r="653" spans="19:25" x14ac:dyDescent="0.2">
      <c r="S653" s="57" t="s">
        <v>60</v>
      </c>
      <c r="T653" s="57" t="s">
        <v>18</v>
      </c>
      <c r="U653" s="57" t="s">
        <v>61</v>
      </c>
      <c r="V653" s="58">
        <v>19019</v>
      </c>
      <c r="W653" s="57" t="s">
        <v>49</v>
      </c>
      <c r="X653" s="58">
        <v>1</v>
      </c>
      <c r="Y653" s="58">
        <v>19018</v>
      </c>
    </row>
    <row r="654" spans="19:25" x14ac:dyDescent="0.2">
      <c r="S654" s="57" t="s">
        <v>60</v>
      </c>
      <c r="T654" s="57" t="s">
        <v>18</v>
      </c>
      <c r="U654" s="57" t="s">
        <v>61</v>
      </c>
      <c r="V654" s="58">
        <v>19059</v>
      </c>
      <c r="W654" s="57" t="s">
        <v>49</v>
      </c>
      <c r="X654" s="58">
        <v>1</v>
      </c>
      <c r="Y654" s="58">
        <v>19040</v>
      </c>
    </row>
    <row r="655" spans="19:25" x14ac:dyDescent="0.2">
      <c r="S655" s="57" t="s">
        <v>60</v>
      </c>
      <c r="T655" s="57" t="s">
        <v>18</v>
      </c>
      <c r="U655" s="57" t="s">
        <v>61</v>
      </c>
      <c r="V655" s="58">
        <v>19179</v>
      </c>
      <c r="W655" s="57" t="s">
        <v>49</v>
      </c>
      <c r="X655" s="58">
        <v>1</v>
      </c>
      <c r="Y655" s="58">
        <v>19163</v>
      </c>
    </row>
    <row r="656" spans="19:25" x14ac:dyDescent="0.2">
      <c r="S656" s="57" t="s">
        <v>60</v>
      </c>
      <c r="T656" s="57" t="s">
        <v>18</v>
      </c>
      <c r="U656" s="57" t="s">
        <v>61</v>
      </c>
      <c r="V656" s="58">
        <v>19239</v>
      </c>
      <c r="W656" s="57" t="s">
        <v>49</v>
      </c>
      <c r="X656" s="58">
        <v>1</v>
      </c>
      <c r="Y656" s="58">
        <v>19238</v>
      </c>
    </row>
    <row r="657" spans="19:25" x14ac:dyDescent="0.2">
      <c r="S657" s="57" t="s">
        <v>60</v>
      </c>
      <c r="T657" s="57" t="s">
        <v>18</v>
      </c>
      <c r="U657" s="57" t="s">
        <v>61</v>
      </c>
      <c r="V657" s="58">
        <v>19379</v>
      </c>
      <c r="W657" s="57" t="s">
        <v>49</v>
      </c>
      <c r="X657" s="58">
        <v>1</v>
      </c>
      <c r="Y657" s="58">
        <v>19370</v>
      </c>
    </row>
    <row r="658" spans="19:25" x14ac:dyDescent="0.2">
      <c r="S658" s="57" t="s">
        <v>60</v>
      </c>
      <c r="T658" s="57" t="s">
        <v>18</v>
      </c>
      <c r="U658" s="57" t="s">
        <v>61</v>
      </c>
      <c r="V658" s="58">
        <v>19479</v>
      </c>
      <c r="W658" s="57" t="s">
        <v>49</v>
      </c>
      <c r="X658" s="58">
        <v>1</v>
      </c>
      <c r="Y658" s="58">
        <v>19467</v>
      </c>
    </row>
    <row r="659" spans="19:25" x14ac:dyDescent="0.2">
      <c r="S659" s="57" t="s">
        <v>60</v>
      </c>
      <c r="T659" s="57" t="s">
        <v>18</v>
      </c>
      <c r="U659" s="57" t="s">
        <v>61</v>
      </c>
      <c r="V659" s="58">
        <v>19519</v>
      </c>
      <c r="W659" s="57" t="s">
        <v>49</v>
      </c>
      <c r="X659" s="58">
        <v>1</v>
      </c>
      <c r="Y659" s="58">
        <v>19503</v>
      </c>
    </row>
    <row r="660" spans="19:25" x14ac:dyDescent="0.2">
      <c r="S660" s="57" t="s">
        <v>60</v>
      </c>
      <c r="T660" s="57" t="s">
        <v>18</v>
      </c>
      <c r="U660" s="57" t="s">
        <v>61</v>
      </c>
      <c r="V660" s="58">
        <v>19539</v>
      </c>
      <c r="W660" s="57" t="s">
        <v>49</v>
      </c>
      <c r="X660" s="58">
        <v>1</v>
      </c>
      <c r="Y660" s="58">
        <v>19521</v>
      </c>
    </row>
    <row r="661" spans="19:25" x14ac:dyDescent="0.2">
      <c r="S661" s="57" t="s">
        <v>60</v>
      </c>
      <c r="T661" s="57" t="s">
        <v>18</v>
      </c>
      <c r="U661" s="57" t="s">
        <v>61</v>
      </c>
      <c r="V661" s="58">
        <v>19639</v>
      </c>
      <c r="W661" s="57" t="s">
        <v>49</v>
      </c>
      <c r="X661" s="58">
        <v>1</v>
      </c>
      <c r="Y661" s="58">
        <v>19623</v>
      </c>
    </row>
    <row r="662" spans="19:25" x14ac:dyDescent="0.2">
      <c r="S662" s="57" t="s">
        <v>60</v>
      </c>
      <c r="T662" s="57" t="s">
        <v>18</v>
      </c>
      <c r="U662" s="57" t="s">
        <v>61</v>
      </c>
      <c r="V662" s="58">
        <v>19739</v>
      </c>
      <c r="W662" s="57" t="s">
        <v>49</v>
      </c>
      <c r="X662" s="58">
        <v>1</v>
      </c>
      <c r="Y662" s="58">
        <v>19724</v>
      </c>
    </row>
    <row r="663" spans="19:25" x14ac:dyDescent="0.2">
      <c r="S663" s="57" t="s">
        <v>60</v>
      </c>
      <c r="T663" s="57" t="s">
        <v>18</v>
      </c>
      <c r="U663" s="57" t="s">
        <v>61</v>
      </c>
      <c r="V663" s="58">
        <v>19759</v>
      </c>
      <c r="W663" s="57" t="s">
        <v>49</v>
      </c>
      <c r="X663" s="58">
        <v>1</v>
      </c>
      <c r="Y663" s="58">
        <v>19758</v>
      </c>
    </row>
    <row r="664" spans="19:25" x14ac:dyDescent="0.2">
      <c r="S664" s="57" t="s">
        <v>60</v>
      </c>
      <c r="T664" s="57" t="s">
        <v>18</v>
      </c>
      <c r="U664" s="57" t="s">
        <v>61</v>
      </c>
      <c r="V664" s="58">
        <v>19879</v>
      </c>
      <c r="W664" s="57" t="s">
        <v>49</v>
      </c>
      <c r="X664" s="58">
        <v>1</v>
      </c>
      <c r="Y664" s="58">
        <v>19868</v>
      </c>
    </row>
    <row r="665" spans="19:25" x14ac:dyDescent="0.2">
      <c r="S665" s="57" t="s">
        <v>60</v>
      </c>
      <c r="T665" s="57" t="s">
        <v>18</v>
      </c>
      <c r="U665" s="57" t="s">
        <v>61</v>
      </c>
      <c r="V665" s="58">
        <v>19919</v>
      </c>
      <c r="W665" s="57" t="s">
        <v>49</v>
      </c>
      <c r="X665" s="58">
        <v>1</v>
      </c>
      <c r="Y665" s="58">
        <v>19912</v>
      </c>
    </row>
    <row r="666" spans="19:25" x14ac:dyDescent="0.2">
      <c r="S666" s="57" t="s">
        <v>60</v>
      </c>
      <c r="T666" s="57" t="s">
        <v>18</v>
      </c>
      <c r="U666" s="57" t="s">
        <v>61</v>
      </c>
      <c r="V666" s="58">
        <v>20019</v>
      </c>
      <c r="W666" s="57" t="s">
        <v>49</v>
      </c>
      <c r="X666" s="58">
        <v>1</v>
      </c>
      <c r="Y666" s="58">
        <v>20019</v>
      </c>
    </row>
    <row r="667" spans="19:25" x14ac:dyDescent="0.2">
      <c r="S667" s="57" t="s">
        <v>60</v>
      </c>
      <c r="T667" s="57" t="s">
        <v>18</v>
      </c>
      <c r="U667" s="57" t="s">
        <v>61</v>
      </c>
      <c r="V667" s="58">
        <v>20099</v>
      </c>
      <c r="W667" s="57" t="s">
        <v>49</v>
      </c>
      <c r="X667" s="58">
        <v>1</v>
      </c>
      <c r="Y667" s="58">
        <v>20088</v>
      </c>
    </row>
    <row r="668" spans="19:25" x14ac:dyDescent="0.2">
      <c r="S668" s="57" t="s">
        <v>60</v>
      </c>
      <c r="T668" s="57" t="s">
        <v>18</v>
      </c>
      <c r="U668" s="57" t="s">
        <v>61</v>
      </c>
      <c r="V668" s="58">
        <v>20319</v>
      </c>
      <c r="W668" s="57" t="s">
        <v>49</v>
      </c>
      <c r="X668" s="58">
        <v>1</v>
      </c>
      <c r="Y668" s="58">
        <v>20316</v>
      </c>
    </row>
    <row r="669" spans="19:25" x14ac:dyDescent="0.2">
      <c r="S669" s="57" t="s">
        <v>60</v>
      </c>
      <c r="T669" s="57" t="s">
        <v>18</v>
      </c>
      <c r="U669" s="57" t="s">
        <v>61</v>
      </c>
      <c r="V669" s="58">
        <v>20399</v>
      </c>
      <c r="W669" s="57" t="s">
        <v>49</v>
      </c>
      <c r="X669" s="58">
        <v>1</v>
      </c>
      <c r="Y669" s="58">
        <v>20388</v>
      </c>
    </row>
    <row r="670" spans="19:25" x14ac:dyDescent="0.2">
      <c r="S670" s="57" t="s">
        <v>60</v>
      </c>
      <c r="T670" s="57" t="s">
        <v>18</v>
      </c>
      <c r="U670" s="57" t="s">
        <v>61</v>
      </c>
      <c r="V670" s="58">
        <v>20739</v>
      </c>
      <c r="W670" s="57" t="s">
        <v>49</v>
      </c>
      <c r="X670" s="58">
        <v>1</v>
      </c>
      <c r="Y670" s="58">
        <v>20721</v>
      </c>
    </row>
    <row r="671" spans="19:25" x14ac:dyDescent="0.2">
      <c r="S671" s="57" t="s">
        <v>60</v>
      </c>
      <c r="T671" s="57" t="s">
        <v>18</v>
      </c>
      <c r="U671" s="57" t="s">
        <v>61</v>
      </c>
      <c r="V671" s="58">
        <v>20899</v>
      </c>
      <c r="W671" s="57" t="s">
        <v>49</v>
      </c>
      <c r="X671" s="58">
        <v>1</v>
      </c>
      <c r="Y671" s="58">
        <v>20890</v>
      </c>
    </row>
    <row r="672" spans="19:25" x14ac:dyDescent="0.2">
      <c r="S672" s="57" t="s">
        <v>60</v>
      </c>
      <c r="T672" s="57" t="s">
        <v>18</v>
      </c>
      <c r="U672" s="57" t="s">
        <v>61</v>
      </c>
      <c r="V672" s="58">
        <v>21039</v>
      </c>
      <c r="W672" s="57" t="s">
        <v>49</v>
      </c>
      <c r="X672" s="58">
        <v>2</v>
      </c>
      <c r="Y672" s="58">
        <v>42049</v>
      </c>
    </row>
    <row r="673" spans="19:25" x14ac:dyDescent="0.2">
      <c r="S673" s="57" t="s">
        <v>60</v>
      </c>
      <c r="T673" s="57" t="s">
        <v>18</v>
      </c>
      <c r="U673" s="57" t="s">
        <v>61</v>
      </c>
      <c r="V673" s="58">
        <v>21199</v>
      </c>
      <c r="W673" s="57" t="s">
        <v>49</v>
      </c>
      <c r="X673" s="58">
        <v>1</v>
      </c>
      <c r="Y673" s="58">
        <v>21189</v>
      </c>
    </row>
    <row r="674" spans="19:25" x14ac:dyDescent="0.2">
      <c r="S674" s="57" t="s">
        <v>60</v>
      </c>
      <c r="T674" s="57" t="s">
        <v>18</v>
      </c>
      <c r="U674" s="57" t="s">
        <v>61</v>
      </c>
      <c r="V674" s="58">
        <v>21319</v>
      </c>
      <c r="W674" s="57" t="s">
        <v>49</v>
      </c>
      <c r="X674" s="58">
        <v>1</v>
      </c>
      <c r="Y674" s="58">
        <v>21312</v>
      </c>
    </row>
    <row r="675" spans="19:25" x14ac:dyDescent="0.2">
      <c r="S675" s="57" t="s">
        <v>60</v>
      </c>
      <c r="T675" s="57" t="s">
        <v>18</v>
      </c>
      <c r="U675" s="57" t="s">
        <v>61</v>
      </c>
      <c r="V675" s="58">
        <v>21499</v>
      </c>
      <c r="W675" s="57" t="s">
        <v>49</v>
      </c>
      <c r="X675" s="58">
        <v>1</v>
      </c>
      <c r="Y675" s="58">
        <v>21483</v>
      </c>
    </row>
    <row r="676" spans="19:25" x14ac:dyDescent="0.2">
      <c r="S676" s="57" t="s">
        <v>60</v>
      </c>
      <c r="T676" s="57" t="s">
        <v>18</v>
      </c>
      <c r="U676" s="57" t="s">
        <v>61</v>
      </c>
      <c r="V676" s="58">
        <v>21519</v>
      </c>
      <c r="W676" s="57" t="s">
        <v>49</v>
      </c>
      <c r="X676" s="58">
        <v>1</v>
      </c>
      <c r="Y676" s="58">
        <v>21505</v>
      </c>
    </row>
    <row r="677" spans="19:25" x14ac:dyDescent="0.2">
      <c r="S677" s="57" t="s">
        <v>60</v>
      </c>
      <c r="T677" s="57" t="s">
        <v>18</v>
      </c>
      <c r="U677" s="57" t="s">
        <v>61</v>
      </c>
      <c r="V677" s="58">
        <v>21559</v>
      </c>
      <c r="W677" s="57" t="s">
        <v>49</v>
      </c>
      <c r="X677" s="58">
        <v>1</v>
      </c>
      <c r="Y677" s="58">
        <v>21556</v>
      </c>
    </row>
    <row r="678" spans="19:25" x14ac:dyDescent="0.2">
      <c r="S678" s="57" t="s">
        <v>60</v>
      </c>
      <c r="T678" s="57" t="s">
        <v>18</v>
      </c>
      <c r="U678" s="57" t="s">
        <v>61</v>
      </c>
      <c r="V678" s="58">
        <v>21859</v>
      </c>
      <c r="W678" s="57" t="s">
        <v>49</v>
      </c>
      <c r="X678" s="58">
        <v>1</v>
      </c>
      <c r="Y678" s="58">
        <v>21852</v>
      </c>
    </row>
    <row r="679" spans="19:25" x14ac:dyDescent="0.2">
      <c r="S679" s="57" t="s">
        <v>60</v>
      </c>
      <c r="T679" s="57" t="s">
        <v>18</v>
      </c>
      <c r="U679" s="57" t="s">
        <v>61</v>
      </c>
      <c r="V679" s="58">
        <v>21899</v>
      </c>
      <c r="W679" s="57" t="s">
        <v>49</v>
      </c>
      <c r="X679" s="58">
        <v>1</v>
      </c>
      <c r="Y679" s="58">
        <v>21889</v>
      </c>
    </row>
    <row r="680" spans="19:25" x14ac:dyDescent="0.2">
      <c r="S680" s="57" t="s">
        <v>60</v>
      </c>
      <c r="T680" s="57" t="s">
        <v>18</v>
      </c>
      <c r="U680" s="57" t="s">
        <v>61</v>
      </c>
      <c r="V680" s="58">
        <v>21999</v>
      </c>
      <c r="W680" s="57" t="s">
        <v>49</v>
      </c>
      <c r="X680" s="58">
        <v>1</v>
      </c>
      <c r="Y680" s="58">
        <v>21986</v>
      </c>
    </row>
    <row r="681" spans="19:25" x14ac:dyDescent="0.2">
      <c r="S681" s="57" t="s">
        <v>60</v>
      </c>
      <c r="T681" s="57" t="s">
        <v>18</v>
      </c>
      <c r="U681" s="57" t="s">
        <v>61</v>
      </c>
      <c r="V681" s="58">
        <v>22099</v>
      </c>
      <c r="W681" s="57" t="s">
        <v>49</v>
      </c>
      <c r="X681" s="58">
        <v>1</v>
      </c>
      <c r="Y681" s="58">
        <v>22081</v>
      </c>
    </row>
    <row r="682" spans="19:25" x14ac:dyDescent="0.2">
      <c r="S682" s="57" t="s">
        <v>60</v>
      </c>
      <c r="T682" s="57" t="s">
        <v>18</v>
      </c>
      <c r="U682" s="57" t="s">
        <v>61</v>
      </c>
      <c r="V682" s="58">
        <v>22279</v>
      </c>
      <c r="W682" s="57" t="s">
        <v>49</v>
      </c>
      <c r="X682" s="58">
        <v>1</v>
      </c>
      <c r="Y682" s="58">
        <v>22273</v>
      </c>
    </row>
    <row r="683" spans="19:25" x14ac:dyDescent="0.2">
      <c r="S683" s="57" t="s">
        <v>60</v>
      </c>
      <c r="T683" s="57" t="s">
        <v>18</v>
      </c>
      <c r="U683" s="57" t="s">
        <v>61</v>
      </c>
      <c r="V683" s="58">
        <v>22339</v>
      </c>
      <c r="W683" s="57" t="s">
        <v>49</v>
      </c>
      <c r="X683" s="58">
        <v>1</v>
      </c>
      <c r="Y683" s="58">
        <v>22334</v>
      </c>
    </row>
    <row r="684" spans="19:25" x14ac:dyDescent="0.2">
      <c r="S684" s="57" t="s">
        <v>60</v>
      </c>
      <c r="T684" s="57" t="s">
        <v>18</v>
      </c>
      <c r="U684" s="57" t="s">
        <v>61</v>
      </c>
      <c r="V684" s="58">
        <v>22579</v>
      </c>
      <c r="W684" s="57" t="s">
        <v>49</v>
      </c>
      <c r="X684" s="58">
        <v>1</v>
      </c>
      <c r="Y684" s="58">
        <v>22566</v>
      </c>
    </row>
    <row r="685" spans="19:25" x14ac:dyDescent="0.2">
      <c r="S685" s="57" t="s">
        <v>60</v>
      </c>
      <c r="T685" s="57" t="s">
        <v>18</v>
      </c>
      <c r="U685" s="57" t="s">
        <v>61</v>
      </c>
      <c r="V685" s="58">
        <v>22719</v>
      </c>
      <c r="W685" s="57" t="s">
        <v>49</v>
      </c>
      <c r="X685" s="58">
        <v>1</v>
      </c>
      <c r="Y685" s="58">
        <v>22713</v>
      </c>
    </row>
    <row r="686" spans="19:25" x14ac:dyDescent="0.2">
      <c r="S686" s="57" t="s">
        <v>60</v>
      </c>
      <c r="T686" s="57" t="s">
        <v>18</v>
      </c>
      <c r="U686" s="57" t="s">
        <v>61</v>
      </c>
      <c r="V686" s="58">
        <v>23099</v>
      </c>
      <c r="W686" s="57" t="s">
        <v>49</v>
      </c>
      <c r="X686" s="58">
        <v>1</v>
      </c>
      <c r="Y686" s="58">
        <v>23090</v>
      </c>
    </row>
    <row r="687" spans="19:25" x14ac:dyDescent="0.2">
      <c r="S687" s="57" t="s">
        <v>60</v>
      </c>
      <c r="T687" s="57" t="s">
        <v>18</v>
      </c>
      <c r="U687" s="57" t="s">
        <v>61</v>
      </c>
      <c r="V687" s="58">
        <v>23699</v>
      </c>
      <c r="W687" s="57" t="s">
        <v>49</v>
      </c>
      <c r="X687" s="58">
        <v>1</v>
      </c>
      <c r="Y687" s="58">
        <v>23688</v>
      </c>
    </row>
    <row r="688" spans="19:25" x14ac:dyDescent="0.2">
      <c r="S688" s="57" t="s">
        <v>60</v>
      </c>
      <c r="T688" s="57" t="s">
        <v>18</v>
      </c>
      <c r="U688" s="57" t="s">
        <v>61</v>
      </c>
      <c r="V688" s="58">
        <v>23719</v>
      </c>
      <c r="W688" s="57" t="s">
        <v>49</v>
      </c>
      <c r="X688" s="58">
        <v>1</v>
      </c>
      <c r="Y688" s="58">
        <v>23705</v>
      </c>
    </row>
    <row r="689" spans="19:25" x14ac:dyDescent="0.2">
      <c r="S689" s="57" t="s">
        <v>60</v>
      </c>
      <c r="T689" s="57" t="s">
        <v>18</v>
      </c>
      <c r="U689" s="57" t="s">
        <v>61</v>
      </c>
      <c r="V689" s="58">
        <v>24039</v>
      </c>
      <c r="W689" s="57" t="s">
        <v>49</v>
      </c>
      <c r="X689" s="58">
        <v>1</v>
      </c>
      <c r="Y689" s="58">
        <v>24035</v>
      </c>
    </row>
    <row r="690" spans="19:25" x14ac:dyDescent="0.2">
      <c r="S690" s="57" t="s">
        <v>60</v>
      </c>
      <c r="T690" s="57" t="s">
        <v>18</v>
      </c>
      <c r="U690" s="57" t="s">
        <v>61</v>
      </c>
      <c r="V690" s="58">
        <v>24139</v>
      </c>
      <c r="W690" s="57" t="s">
        <v>49</v>
      </c>
      <c r="X690" s="58">
        <v>1</v>
      </c>
      <c r="Y690" s="58">
        <v>24126</v>
      </c>
    </row>
    <row r="691" spans="19:25" x14ac:dyDescent="0.2">
      <c r="S691" s="57" t="s">
        <v>60</v>
      </c>
      <c r="T691" s="57" t="s">
        <v>18</v>
      </c>
      <c r="U691" s="57" t="s">
        <v>61</v>
      </c>
      <c r="V691" s="58">
        <v>24279</v>
      </c>
      <c r="W691" s="57" t="s">
        <v>49</v>
      </c>
      <c r="X691" s="58">
        <v>1</v>
      </c>
      <c r="Y691" s="58">
        <v>24267</v>
      </c>
    </row>
    <row r="692" spans="19:25" x14ac:dyDescent="0.2">
      <c r="S692" s="57" t="s">
        <v>60</v>
      </c>
      <c r="T692" s="57" t="s">
        <v>18</v>
      </c>
      <c r="U692" s="57" t="s">
        <v>61</v>
      </c>
      <c r="V692" s="58">
        <v>24459</v>
      </c>
      <c r="W692" s="57" t="s">
        <v>49</v>
      </c>
      <c r="X692" s="58">
        <v>1</v>
      </c>
      <c r="Y692" s="58">
        <v>24445</v>
      </c>
    </row>
    <row r="693" spans="19:25" x14ac:dyDescent="0.2">
      <c r="S693" s="57" t="s">
        <v>60</v>
      </c>
      <c r="T693" s="57" t="s">
        <v>18</v>
      </c>
      <c r="U693" s="57" t="s">
        <v>61</v>
      </c>
      <c r="V693" s="58">
        <v>24559</v>
      </c>
      <c r="W693" s="57" t="s">
        <v>49</v>
      </c>
      <c r="X693" s="58">
        <v>1</v>
      </c>
      <c r="Y693" s="58">
        <v>24543</v>
      </c>
    </row>
    <row r="694" spans="19:25" x14ac:dyDescent="0.2">
      <c r="S694" s="57" t="s">
        <v>60</v>
      </c>
      <c r="T694" s="57" t="s">
        <v>18</v>
      </c>
      <c r="U694" s="57" t="s">
        <v>61</v>
      </c>
      <c r="V694" s="58">
        <v>24859</v>
      </c>
      <c r="W694" s="57" t="s">
        <v>49</v>
      </c>
      <c r="X694" s="58">
        <v>1</v>
      </c>
      <c r="Y694" s="58">
        <v>24853</v>
      </c>
    </row>
    <row r="695" spans="19:25" x14ac:dyDescent="0.2">
      <c r="S695" s="57" t="s">
        <v>60</v>
      </c>
      <c r="T695" s="57" t="s">
        <v>18</v>
      </c>
      <c r="U695" s="57" t="s">
        <v>61</v>
      </c>
      <c r="V695" s="58">
        <v>25439</v>
      </c>
      <c r="W695" s="57" t="s">
        <v>49</v>
      </c>
      <c r="X695" s="58">
        <v>1</v>
      </c>
      <c r="Y695" s="58">
        <v>25431</v>
      </c>
    </row>
    <row r="696" spans="19:25" x14ac:dyDescent="0.2">
      <c r="S696" s="57" t="s">
        <v>60</v>
      </c>
      <c r="T696" s="57" t="s">
        <v>18</v>
      </c>
      <c r="U696" s="57" t="s">
        <v>61</v>
      </c>
      <c r="V696" s="58">
        <v>26259</v>
      </c>
      <c r="W696" s="57" t="s">
        <v>49</v>
      </c>
      <c r="X696" s="58">
        <v>1</v>
      </c>
      <c r="Y696" s="58">
        <v>26257</v>
      </c>
    </row>
    <row r="697" spans="19:25" x14ac:dyDescent="0.2">
      <c r="S697" s="57" t="s">
        <v>60</v>
      </c>
      <c r="T697" s="57" t="s">
        <v>18</v>
      </c>
      <c r="U697" s="57" t="s">
        <v>61</v>
      </c>
      <c r="V697" s="58">
        <v>26719</v>
      </c>
      <c r="W697" s="57" t="s">
        <v>49</v>
      </c>
      <c r="X697" s="58">
        <v>1</v>
      </c>
      <c r="Y697" s="58">
        <v>26717</v>
      </c>
    </row>
    <row r="698" spans="19:25" x14ac:dyDescent="0.2">
      <c r="S698" s="57" t="s">
        <v>60</v>
      </c>
      <c r="T698" s="57" t="s">
        <v>18</v>
      </c>
      <c r="U698" s="57" t="s">
        <v>61</v>
      </c>
      <c r="V698" s="58">
        <v>26939</v>
      </c>
      <c r="W698" s="57" t="s">
        <v>49</v>
      </c>
      <c r="X698" s="58">
        <v>1</v>
      </c>
      <c r="Y698" s="58">
        <v>26931</v>
      </c>
    </row>
    <row r="699" spans="19:25" x14ac:dyDescent="0.2">
      <c r="S699" s="57" t="s">
        <v>60</v>
      </c>
      <c r="T699" s="57" t="s">
        <v>18</v>
      </c>
      <c r="U699" s="57" t="s">
        <v>61</v>
      </c>
      <c r="V699" s="58">
        <v>27319</v>
      </c>
      <c r="W699" s="57" t="s">
        <v>49</v>
      </c>
      <c r="X699" s="58">
        <v>1</v>
      </c>
      <c r="Y699" s="58">
        <v>27317</v>
      </c>
    </row>
    <row r="700" spans="19:25" x14ac:dyDescent="0.2">
      <c r="S700" s="57" t="s">
        <v>60</v>
      </c>
      <c r="T700" s="57" t="s">
        <v>18</v>
      </c>
      <c r="U700" s="57" t="s">
        <v>61</v>
      </c>
      <c r="V700" s="58">
        <v>27599</v>
      </c>
      <c r="W700" s="57" t="s">
        <v>49</v>
      </c>
      <c r="X700" s="58">
        <v>1</v>
      </c>
      <c r="Y700" s="58">
        <v>27599</v>
      </c>
    </row>
    <row r="701" spans="19:25" x14ac:dyDescent="0.2">
      <c r="S701" s="57" t="s">
        <v>60</v>
      </c>
      <c r="T701" s="57" t="s">
        <v>18</v>
      </c>
      <c r="U701" s="57" t="s">
        <v>61</v>
      </c>
      <c r="V701" s="58">
        <v>28139</v>
      </c>
      <c r="W701" s="57" t="s">
        <v>49</v>
      </c>
      <c r="X701" s="58">
        <v>1</v>
      </c>
      <c r="Y701" s="58">
        <v>28130</v>
      </c>
    </row>
    <row r="702" spans="19:25" x14ac:dyDescent="0.2">
      <c r="S702" s="57" t="s">
        <v>60</v>
      </c>
      <c r="T702" s="57" t="s">
        <v>18</v>
      </c>
      <c r="U702" s="57" t="s">
        <v>61</v>
      </c>
      <c r="V702" s="58">
        <v>28679</v>
      </c>
      <c r="W702" s="57" t="s">
        <v>49</v>
      </c>
      <c r="X702" s="58">
        <v>1</v>
      </c>
      <c r="Y702" s="58">
        <v>28678</v>
      </c>
    </row>
    <row r="703" spans="19:25" x14ac:dyDescent="0.2">
      <c r="S703" s="57" t="s">
        <v>60</v>
      </c>
      <c r="T703" s="57" t="s">
        <v>18</v>
      </c>
      <c r="U703" s="57" t="s">
        <v>61</v>
      </c>
      <c r="V703" s="58">
        <v>32079</v>
      </c>
      <c r="W703" s="57" t="s">
        <v>49</v>
      </c>
      <c r="X703" s="58">
        <v>1</v>
      </c>
      <c r="Y703" s="58">
        <v>32066</v>
      </c>
    </row>
    <row r="704" spans="19:25" x14ac:dyDescent="0.2">
      <c r="S704" s="57" t="s">
        <v>60</v>
      </c>
      <c r="T704" s="57" t="s">
        <v>18</v>
      </c>
      <c r="U704" s="57" t="s">
        <v>61</v>
      </c>
      <c r="V704" s="58">
        <v>32159</v>
      </c>
      <c r="W704" s="57" t="s">
        <v>49</v>
      </c>
      <c r="X704" s="58">
        <v>1</v>
      </c>
      <c r="Y704" s="58">
        <v>32156</v>
      </c>
    </row>
    <row r="705" spans="19:25" x14ac:dyDescent="0.2">
      <c r="S705" s="57" t="s">
        <v>60</v>
      </c>
      <c r="T705" s="57" t="s">
        <v>18</v>
      </c>
      <c r="U705" s="57" t="s">
        <v>61</v>
      </c>
      <c r="V705" s="58">
        <v>39419</v>
      </c>
      <c r="W705" s="57" t="s">
        <v>49</v>
      </c>
      <c r="X705" s="58">
        <v>1</v>
      </c>
      <c r="Y705" s="58">
        <v>39415</v>
      </c>
    </row>
    <row r="706" spans="19:25" x14ac:dyDescent="0.2">
      <c r="S706" s="57" t="s">
        <v>60</v>
      </c>
      <c r="T706" s="57" t="s">
        <v>18</v>
      </c>
      <c r="U706" s="57" t="s">
        <v>61</v>
      </c>
      <c r="V706" s="58">
        <v>55839</v>
      </c>
      <c r="W706" s="57" t="s">
        <v>49</v>
      </c>
      <c r="X706" s="58">
        <v>1</v>
      </c>
      <c r="Y706" s="58">
        <v>55833</v>
      </c>
    </row>
    <row r="707" spans="19:25" x14ac:dyDescent="0.2">
      <c r="S707" s="57" t="s">
        <v>60</v>
      </c>
      <c r="T707" s="57" t="s">
        <v>18</v>
      </c>
      <c r="U707" s="57" t="s">
        <v>61</v>
      </c>
      <c r="V707" s="58">
        <v>57199</v>
      </c>
      <c r="W707" s="57" t="s">
        <v>49</v>
      </c>
      <c r="X707" s="58">
        <v>1</v>
      </c>
      <c r="Y707" s="58">
        <v>57199</v>
      </c>
    </row>
    <row r="708" spans="19:25" x14ac:dyDescent="0.2">
      <c r="S708" s="57" t="s">
        <v>60</v>
      </c>
      <c r="T708" s="57" t="s">
        <v>18</v>
      </c>
      <c r="U708" s="57" t="s">
        <v>61</v>
      </c>
      <c r="V708" s="58">
        <v>60099</v>
      </c>
      <c r="W708" s="57" t="s">
        <v>49</v>
      </c>
      <c r="X708" s="58">
        <v>1</v>
      </c>
      <c r="Y708" s="58">
        <v>60082</v>
      </c>
    </row>
    <row r="709" spans="19:25" x14ac:dyDescent="0.2">
      <c r="S709" s="57" t="s">
        <v>60</v>
      </c>
      <c r="T709" s="57" t="s">
        <v>18</v>
      </c>
      <c r="U709" s="57" t="s">
        <v>61</v>
      </c>
      <c r="V709" s="58">
        <v>63779</v>
      </c>
      <c r="W709" s="57" t="s">
        <v>49</v>
      </c>
      <c r="X709" s="58">
        <v>1</v>
      </c>
      <c r="Y709" s="58">
        <v>63767</v>
      </c>
    </row>
    <row r="710" spans="19:25" x14ac:dyDescent="0.2">
      <c r="S710" s="57" t="s">
        <v>60</v>
      </c>
      <c r="T710" s="57" t="s">
        <v>18</v>
      </c>
      <c r="U710" s="57" t="s">
        <v>61</v>
      </c>
      <c r="V710" s="58">
        <v>67979</v>
      </c>
      <c r="W710" s="57" t="s">
        <v>49</v>
      </c>
      <c r="X710" s="58">
        <v>1</v>
      </c>
      <c r="Y710" s="58">
        <v>67977</v>
      </c>
    </row>
    <row r="711" spans="19:25" x14ac:dyDescent="0.2">
      <c r="S711" s="57" t="s">
        <v>60</v>
      </c>
      <c r="T711" s="57" t="s">
        <v>18</v>
      </c>
      <c r="U711" s="57" t="s">
        <v>61</v>
      </c>
      <c r="V711" s="58">
        <v>68819</v>
      </c>
      <c r="W711" s="57" t="s">
        <v>49</v>
      </c>
      <c r="X711" s="58">
        <v>1</v>
      </c>
      <c r="Y711" s="58">
        <v>68803</v>
      </c>
    </row>
    <row r="712" spans="19:25" x14ac:dyDescent="0.2">
      <c r="S712" s="57" t="s">
        <v>60</v>
      </c>
      <c r="T712" s="57" t="s">
        <v>18</v>
      </c>
      <c r="U712" s="57" t="s">
        <v>61</v>
      </c>
      <c r="V712" s="58">
        <v>74939</v>
      </c>
      <c r="W712" s="57" t="s">
        <v>49</v>
      </c>
      <c r="X712" s="58">
        <v>1</v>
      </c>
      <c r="Y712" s="58">
        <v>74923</v>
      </c>
    </row>
    <row r="713" spans="19:25" x14ac:dyDescent="0.2">
      <c r="S713" s="72" t="s">
        <v>60</v>
      </c>
      <c r="T713" s="72" t="s">
        <v>18</v>
      </c>
      <c r="U713" s="72" t="s">
        <v>61</v>
      </c>
      <c r="V713" s="87">
        <v>91919</v>
      </c>
      <c r="W713" s="72" t="s">
        <v>49</v>
      </c>
      <c r="X713" s="87">
        <v>1</v>
      </c>
      <c r="Y713" s="87">
        <v>91918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4F3E-62C7-4C54-8811-9500D6DE61F2}">
  <dimension ref="B1:O112"/>
  <sheetViews>
    <sheetView zoomScaleNormal="100" workbookViewId="0">
      <selection activeCell="D26" sqref="D26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74</v>
      </c>
      <c r="C2" s="57"/>
      <c r="D2" s="57"/>
      <c r="E2" s="57"/>
      <c r="F2" s="57"/>
      <c r="G2" s="63" t="s">
        <v>78</v>
      </c>
      <c r="H2" s="79"/>
      <c r="I2" s="78">
        <f>'All Residential'!L2</f>
        <v>25.291190238105589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64">
        <f>'All Residential'!I4</f>
        <v>0</v>
      </c>
      <c r="C6" s="65">
        <f>B6*(Rates!$C$9+Rates!$C$11)+Rates!$C$19+SUM(Rates!$C$22:$C$27)</f>
        <v>14.15</v>
      </c>
      <c r="D6" s="65">
        <f>IF('NEG Res NonWin'!B6&gt;20,20*(Rates!$D$9+Rates!$D$14)+('NEG Res NonWin'!B6-20)*(Rates!$D$9+Rates!$D$17),'NEG Res NonWin'!B6*(Rates!$D$9+Rates!$D$14))+Rates!$D$19+Rates!$D$22+Rates!$D$23</f>
        <v>15.69</v>
      </c>
      <c r="E6" s="66">
        <f>D6-C6</f>
        <v>1.5399999999999991</v>
      </c>
      <c r="F6" s="67">
        <f>E6/C6</f>
        <v>0.10883392226148404</v>
      </c>
      <c r="G6" s="71">
        <f>'All Residential'!K4</f>
        <v>80712</v>
      </c>
      <c r="H6" s="68">
        <f>G6/SUM($G$6:$G$76)</f>
        <v>6.1562634672077066E-2</v>
      </c>
      <c r="I6" s="68">
        <f>H6</f>
        <v>6.1562634672077066E-2</v>
      </c>
    </row>
    <row r="7" spans="2:15" x14ac:dyDescent="0.2">
      <c r="B7" s="64">
        <f>'All Residential'!I5</f>
        <v>2</v>
      </c>
      <c r="C7" s="65">
        <f>B7*(Rates!$C$9+Rates!$C$11)+Rates!$C$19+SUM(Rates!$C$22:$C$27)</f>
        <v>15.389478868789555</v>
      </c>
      <c r="D7" s="65">
        <f>IF('NEG Res NonWin'!B7&gt;20,20*(Rates!$D$9+Rates!$D$14)+('NEG Res NonWin'!B7-20)*(Rates!$D$9+Rates!$D$17),'NEG Res NonWin'!B7*(Rates!$D$9+Rates!$D$14))+Rates!$D$19+Rates!$D$22+Rates!$D$23</f>
        <v>17.556638868789552</v>
      </c>
      <c r="E7" s="66">
        <f t="shared" ref="E7:E70" si="0">D7-C7</f>
        <v>2.1671599999999973</v>
      </c>
      <c r="F7" s="67">
        <f t="shared" ref="F7:F70" si="1">E7/C7</f>
        <v>0.14082088279123472</v>
      </c>
      <c r="G7" s="71">
        <f>'All Residential'!K5</f>
        <v>34721</v>
      </c>
      <c r="H7" s="68">
        <f t="shared" ref="H7:H70" si="2">G7/SUM($G$6:$G$76)</f>
        <v>2.6483252037481263E-2</v>
      </c>
      <c r="I7" s="68">
        <f>H7+I6</f>
        <v>8.8045886709558333E-2</v>
      </c>
      <c r="L7" s="69"/>
      <c r="M7" s="69"/>
      <c r="N7" s="70"/>
      <c r="O7" s="70"/>
    </row>
    <row r="8" spans="2:15" x14ac:dyDescent="0.2">
      <c r="B8" s="64">
        <f>'All Residential'!I6</f>
        <v>4</v>
      </c>
      <c r="C8" s="65">
        <f>B8*(Rates!$C$9+Rates!$C$11)+Rates!$C$19+SUM(Rates!$C$22:$C$27)</f>
        <v>16.62895773757911</v>
      </c>
      <c r="D8" s="65">
        <f>IF('NEG Res NonWin'!B8&gt;20,20*(Rates!$D$9+Rates!$D$14)+('NEG Res NonWin'!B8-20)*(Rates!$D$9+Rates!$D$17),'NEG Res NonWin'!B8*(Rates!$D$9+Rates!$D$14))+Rates!$D$19+Rates!$D$22+Rates!$D$23</f>
        <v>19.423277737579109</v>
      </c>
      <c r="E8" s="66">
        <f t="shared" si="0"/>
        <v>2.794319999999999</v>
      </c>
      <c r="F8" s="67">
        <f t="shared" si="1"/>
        <v>0.16803939513811067</v>
      </c>
      <c r="G8" s="71">
        <f>'All Residential'!K6</f>
        <v>33011</v>
      </c>
      <c r="H8" s="68">
        <f t="shared" si="2"/>
        <v>2.5178958930022005E-2</v>
      </c>
      <c r="I8" s="68">
        <f t="shared" ref="I8:I71" si="3">H8+I7</f>
        <v>0.11322484563958034</v>
      </c>
      <c r="L8" s="69"/>
      <c r="M8" s="69"/>
      <c r="N8" s="70"/>
      <c r="O8" s="70"/>
    </row>
    <row r="9" spans="2:15" x14ac:dyDescent="0.2">
      <c r="B9" s="64">
        <f>'All Residential'!I7</f>
        <v>6</v>
      </c>
      <c r="C9" s="65">
        <f>B9*(Rates!$C$9+Rates!$C$11)+Rates!$C$19+SUM(Rates!$C$22:$C$27)</f>
        <v>17.868436606368665</v>
      </c>
      <c r="D9" s="65">
        <f>IF('NEG Res NonWin'!B9&gt;20,20*(Rates!$D$9+Rates!$D$14)+('NEG Res NonWin'!B9-20)*(Rates!$D$9+Rates!$D$17),'NEG Res NonWin'!B9*(Rates!$D$9+Rates!$D$14))+Rates!$D$19+Rates!$D$22+Rates!$D$23</f>
        <v>21.289916606368664</v>
      </c>
      <c r="E9" s="66">
        <f t="shared" si="0"/>
        <v>3.421479999999999</v>
      </c>
      <c r="F9" s="67">
        <f t="shared" si="1"/>
        <v>0.1914817773582114</v>
      </c>
      <c r="G9" s="71">
        <f>'All Residential'!K7</f>
        <v>64227</v>
      </c>
      <c r="H9" s="68">
        <f t="shared" si="2"/>
        <v>4.8988791469465429E-2</v>
      </c>
      <c r="I9" s="68">
        <f t="shared" si="3"/>
        <v>0.16221363710904577</v>
      </c>
    </row>
    <row r="10" spans="2:15" x14ac:dyDescent="0.2">
      <c r="B10" s="64">
        <f>'All Residential'!I8</f>
        <v>8</v>
      </c>
      <c r="C10" s="65">
        <f>B10*(Rates!$C$9+Rates!$C$11)+Rates!$C$19+SUM(Rates!$C$22:$C$27)</f>
        <v>19.107915475158219</v>
      </c>
      <c r="D10" s="65">
        <f>IF('NEG Res NonWin'!B10&gt;20,20*(Rates!$D$9+Rates!$D$14)+('NEG Res NonWin'!B10-20)*(Rates!$D$9+Rates!$D$17),'NEG Res NonWin'!B10*(Rates!$D$9+Rates!$D$14))+Rates!$D$19+Rates!$D$22+Rates!$D$23</f>
        <v>23.156555475158218</v>
      </c>
      <c r="E10" s="66">
        <f t="shared" si="0"/>
        <v>4.0486399999999989</v>
      </c>
      <c r="F10" s="67">
        <f t="shared" si="1"/>
        <v>0.21188287153894661</v>
      </c>
      <c r="G10" s="71">
        <f>'All Residential'!K8</f>
        <v>88855</v>
      </c>
      <c r="H10" s="68">
        <f t="shared" si="2"/>
        <v>6.7773663194907921E-2</v>
      </c>
      <c r="I10" s="68">
        <f t="shared" si="3"/>
        <v>0.2299873003039537</v>
      </c>
    </row>
    <row r="11" spans="2:15" x14ac:dyDescent="0.2">
      <c r="B11" s="64">
        <f>'All Residential'!I9</f>
        <v>10</v>
      </c>
      <c r="C11" s="65">
        <f>B11*(Rates!$C$9+Rates!$C$11)+Rates!$C$19+SUM(Rates!$C$22:$C$27)</f>
        <v>20.347394343947773</v>
      </c>
      <c r="D11" s="65">
        <f>IF('NEG Res NonWin'!B11&gt;20,20*(Rates!$D$9+Rates!$D$14)+('NEG Res NonWin'!B11-20)*(Rates!$D$9+Rates!$D$17),'NEG Res NonWin'!B11*(Rates!$D$9+Rates!$D$14))+Rates!$D$19+Rates!$D$22+Rates!$D$23</f>
        <v>25.023194343947772</v>
      </c>
      <c r="E11" s="66">
        <f t="shared" si="0"/>
        <v>4.6757999999999988</v>
      </c>
      <c r="F11" s="67">
        <f t="shared" si="1"/>
        <v>0.22979846563944889</v>
      </c>
      <c r="G11" s="71">
        <f>'All Residential'!K9</f>
        <v>93362</v>
      </c>
      <c r="H11" s="68">
        <f t="shared" si="2"/>
        <v>7.1211352689246443E-2</v>
      </c>
      <c r="I11" s="68">
        <f t="shared" si="3"/>
        <v>0.30119865299320014</v>
      </c>
    </row>
    <row r="12" spans="2:15" x14ac:dyDescent="0.2">
      <c r="B12" s="64">
        <f>'All Residential'!I10</f>
        <v>12</v>
      </c>
      <c r="C12" s="65">
        <f>B12*(Rates!$C$9+Rates!$C$11)+Rates!$C$19+SUM(Rates!$C$22:$C$27)</f>
        <v>21.586873212737331</v>
      </c>
      <c r="D12" s="65">
        <f>IF('NEG Res NonWin'!B12&gt;20,20*(Rates!$D$9+Rates!$D$14)+('NEG Res NonWin'!B12-20)*(Rates!$D$9+Rates!$D$17),'NEG Res NonWin'!B12*(Rates!$D$9+Rates!$D$14))+Rates!$D$19+Rates!$D$22+Rates!$D$23</f>
        <v>26.889833212737326</v>
      </c>
      <c r="E12" s="66">
        <f t="shared" si="0"/>
        <v>5.3029599999999952</v>
      </c>
      <c r="F12" s="67">
        <f t="shared" si="1"/>
        <v>0.24565669829713849</v>
      </c>
      <c r="G12" s="71">
        <f>'All Residential'!K10</f>
        <v>83972</v>
      </c>
      <c r="H12" s="68">
        <f t="shared" si="2"/>
        <v>6.4049181765829813E-2</v>
      </c>
      <c r="I12" s="68">
        <f t="shared" si="3"/>
        <v>0.36524783475902994</v>
      </c>
    </row>
    <row r="13" spans="2:15" x14ac:dyDescent="0.2">
      <c r="B13" s="64">
        <f>'All Residential'!I11</f>
        <v>14</v>
      </c>
      <c r="C13" s="65">
        <f>B13*(Rates!$C$9+Rates!$C$11)+Rates!$C$19+SUM(Rates!$C$22:$C$27)</f>
        <v>22.826352081526885</v>
      </c>
      <c r="D13" s="65">
        <f>IF('NEG Res NonWin'!B13&gt;20,20*(Rates!$D$9+Rates!$D$14)+('NEG Res NonWin'!B13-20)*(Rates!$D$9+Rates!$D$17),'NEG Res NonWin'!B13*(Rates!$D$9+Rates!$D$14))+Rates!$D$19+Rates!$D$22+Rates!$D$23</f>
        <v>28.756472081526883</v>
      </c>
      <c r="E13" s="66">
        <f t="shared" si="0"/>
        <v>5.9301199999999987</v>
      </c>
      <c r="F13" s="67">
        <f t="shared" si="1"/>
        <v>0.25979271584088021</v>
      </c>
      <c r="G13" s="71">
        <f>'All Residential'!K11</f>
        <v>82086</v>
      </c>
      <c r="H13" s="68">
        <f t="shared" si="2"/>
        <v>6.2610645625088196E-2</v>
      </c>
      <c r="I13" s="68">
        <f t="shared" si="3"/>
        <v>0.42785848038411811</v>
      </c>
    </row>
    <row r="14" spans="2:15" x14ac:dyDescent="0.2">
      <c r="B14" s="64">
        <f>'All Residential'!I12</f>
        <v>16</v>
      </c>
      <c r="C14" s="65">
        <f>B14*(Rates!$C$9+Rates!$C$11)+Rates!$C$19+SUM(Rates!$C$22:$C$27)</f>
        <v>24.065830950316439</v>
      </c>
      <c r="D14" s="65">
        <f>IF('NEG Res NonWin'!B14&gt;20,20*(Rates!$D$9+Rates!$D$14)+('NEG Res NonWin'!B14-20)*(Rates!$D$9+Rates!$D$17),'NEG Res NonWin'!B14*(Rates!$D$9+Rates!$D$14))+Rates!$D$19+Rates!$D$22+Rates!$D$23</f>
        <v>30.623110950316438</v>
      </c>
      <c r="E14" s="66">
        <f t="shared" si="0"/>
        <v>6.5572799999999987</v>
      </c>
      <c r="F14" s="67">
        <f t="shared" si="1"/>
        <v>0.2724726195217364</v>
      </c>
      <c r="G14" s="71">
        <f>'All Residential'!K12</f>
        <v>80082</v>
      </c>
      <c r="H14" s="68">
        <f t="shared" si="2"/>
        <v>6.1082105632486818E-2</v>
      </c>
      <c r="I14" s="68">
        <f t="shared" si="3"/>
        <v>0.48894058601660495</v>
      </c>
    </row>
    <row r="15" spans="2:15" x14ac:dyDescent="0.2">
      <c r="B15" s="64">
        <f>'All Residential'!I13</f>
        <v>18</v>
      </c>
      <c r="C15" s="65">
        <f>B15*(Rates!$C$9+Rates!$C$11)+Rates!$C$19+SUM(Rates!$C$22:$C$27)</f>
        <v>25.305309819105993</v>
      </c>
      <c r="D15" s="65">
        <f>IF('NEG Res NonWin'!B15&gt;20,20*(Rates!$D$9+Rates!$D$14)+('NEG Res NonWin'!B15-20)*(Rates!$D$9+Rates!$D$17),'NEG Res NonWin'!B15*(Rates!$D$9+Rates!$D$14))+Rates!$D$19+Rates!$D$22+Rates!$D$23</f>
        <v>32.489749819105995</v>
      </c>
      <c r="E15" s="66">
        <f t="shared" si="0"/>
        <v>7.1844400000000022</v>
      </c>
      <c r="F15" s="67">
        <f t="shared" si="1"/>
        <v>0.28391037499077021</v>
      </c>
      <c r="G15" s="71">
        <f>'All Residential'!K13</f>
        <v>63357</v>
      </c>
      <c r="H15" s="68">
        <f t="shared" si="2"/>
        <v>4.8325203748126509E-2</v>
      </c>
      <c r="I15" s="68">
        <f t="shared" si="3"/>
        <v>0.53726578976473149</v>
      </c>
    </row>
    <row r="16" spans="2:15" x14ac:dyDescent="0.2">
      <c r="B16" s="64">
        <f>'All Residential'!I14</f>
        <v>20</v>
      </c>
      <c r="C16" s="65">
        <f>B16*(Rates!$C$9+Rates!$C$11)+Rates!$C$19+SUM(Rates!$C$22:$C$27)</f>
        <v>26.544788687895547</v>
      </c>
      <c r="D16" s="65">
        <f>IF('NEG Res NonWin'!B16&gt;20,20*(Rates!$D$9+Rates!$D$14)+('NEG Res NonWin'!B16-20)*(Rates!$D$9+Rates!$D$17),'NEG Res NonWin'!B16*(Rates!$D$9+Rates!$D$14))+Rates!$D$19+Rates!$D$22+Rates!$D$23</f>
        <v>34.356388687895553</v>
      </c>
      <c r="E16" s="66">
        <f t="shared" si="0"/>
        <v>7.8116000000000057</v>
      </c>
      <c r="F16" s="67">
        <f t="shared" si="1"/>
        <v>0.29427998436326236</v>
      </c>
      <c r="G16" s="71">
        <f>'All Residential'!K14</f>
        <v>61169</v>
      </c>
      <c r="H16" s="68">
        <f t="shared" si="2"/>
        <v>4.6656318766184486E-2</v>
      </c>
      <c r="I16" s="68">
        <f t="shared" si="3"/>
        <v>0.58392210853091597</v>
      </c>
    </row>
    <row r="17" spans="2:9" x14ac:dyDescent="0.2">
      <c r="B17" s="81">
        <f>'All Residential'!I15</f>
        <v>40</v>
      </c>
      <c r="C17" s="82">
        <f>B17*(Rates!$C$9+Rates!$C$11)+Rates!$C$19+SUM(Rates!$C$22:$C$27)</f>
        <v>38.939577375791096</v>
      </c>
      <c r="D17" s="82">
        <f>IF('NEG Res NonWin'!B17&gt;20,20*(Rates!$D$9+Rates!$D$14)+('NEG Res NonWin'!B17-20)*(Rates!$D$9+Rates!$D$17),'NEG Res NonWin'!B17*(Rates!$D$9+Rates!$D$14))+Rates!$D$19+Rates!$D$22+Rates!$D$23</f>
        <v>45.851177375791103</v>
      </c>
      <c r="E17" s="83">
        <f t="shared" si="0"/>
        <v>6.9116000000000071</v>
      </c>
      <c r="F17" s="84">
        <f t="shared" si="1"/>
        <v>0.177495506263429</v>
      </c>
      <c r="G17" s="85">
        <f>'All Residential'!K15</f>
        <v>315274</v>
      </c>
      <c r="H17" s="86">
        <f t="shared" si="2"/>
        <v>0.24047351179012322</v>
      </c>
      <c r="I17" s="86">
        <f t="shared" si="3"/>
        <v>0.82439562032103919</v>
      </c>
    </row>
    <row r="18" spans="2:9" x14ac:dyDescent="0.2">
      <c r="B18" s="64">
        <f>'All Residential'!I16</f>
        <v>60</v>
      </c>
      <c r="C18" s="65">
        <f>B18*(Rates!$C$9+Rates!$C$11)+Rates!$C$19+SUM(Rates!$C$22:$C$27)</f>
        <v>51.334366063686652</v>
      </c>
      <c r="D18" s="65">
        <f>IF('NEG Res NonWin'!B18&gt;20,20*(Rates!$D$9+Rates!$D$14)+('NEG Res NonWin'!B18-20)*(Rates!$D$9+Rates!$D$17),'NEG Res NonWin'!B18*(Rates!$D$9+Rates!$D$14))+Rates!$D$19+Rates!$D$22+Rates!$D$23</f>
        <v>57.345966063686653</v>
      </c>
      <c r="E18" s="66">
        <f t="shared" si="0"/>
        <v>6.0116000000000014</v>
      </c>
      <c r="F18" s="67">
        <f t="shared" si="1"/>
        <v>0.11710673494130357</v>
      </c>
      <c r="G18" s="71">
        <f>'All Residential'!K16</f>
        <v>114827</v>
      </c>
      <c r="H18" s="68">
        <f t="shared" si="2"/>
        <v>8.7583663538142939E-2</v>
      </c>
      <c r="I18" s="68">
        <f t="shared" si="3"/>
        <v>0.91197928385918214</v>
      </c>
    </row>
    <row r="19" spans="2:9" x14ac:dyDescent="0.2">
      <c r="B19" s="64">
        <f>'All Residential'!I17</f>
        <v>80</v>
      </c>
      <c r="C19" s="65">
        <f>B19*(Rates!$C$9+Rates!$C$11)+Rates!$C$19+SUM(Rates!$C$22:$C$27)</f>
        <v>63.7291547515822</v>
      </c>
      <c r="D19" s="65">
        <f>IF('NEG Res NonWin'!B19&gt;20,20*(Rates!$D$9+Rates!$D$14)+('NEG Res NonWin'!B19-20)*(Rates!$D$9+Rates!$D$17),'NEG Res NonWin'!B19*(Rates!$D$9+Rates!$D$14))+Rates!$D$19+Rates!$D$22+Rates!$D$23</f>
        <v>68.84075475158221</v>
      </c>
      <c r="E19" s="66">
        <f t="shared" si="0"/>
        <v>5.1116000000000099</v>
      </c>
      <c r="F19" s="67">
        <f t="shared" si="1"/>
        <v>8.0208187601501252E-2</v>
      </c>
      <c r="G19" s="71">
        <f>'All Residential'!K17</f>
        <v>53941</v>
      </c>
      <c r="H19" s="68">
        <f t="shared" si="2"/>
        <v>4.1143201467520429E-2</v>
      </c>
      <c r="I19" s="68">
        <f t="shared" si="3"/>
        <v>0.95312248532670263</v>
      </c>
    </row>
    <row r="20" spans="2:9" x14ac:dyDescent="0.2">
      <c r="B20" s="64">
        <f>'All Residential'!I18</f>
        <v>100</v>
      </c>
      <c r="C20" s="65">
        <f>B20*(Rates!$C$9+Rates!$C$11)+Rates!$C$19+SUM(Rates!$C$22:$C$27)</f>
        <v>76.123943439477756</v>
      </c>
      <c r="D20" s="65">
        <f>IF('NEG Res NonWin'!B20&gt;20,20*(Rates!$D$9+Rates!$D$14)+('NEG Res NonWin'!B20-20)*(Rates!$D$9+Rates!$D$17),'NEG Res NonWin'!B20*(Rates!$D$9+Rates!$D$14))+Rates!$D$19+Rates!$D$22+Rates!$D$23</f>
        <v>80.33554343947776</v>
      </c>
      <c r="E20" s="66">
        <f t="shared" si="0"/>
        <v>4.2116000000000042</v>
      </c>
      <c r="F20" s="67">
        <f t="shared" si="1"/>
        <v>5.5325562624700744E-2</v>
      </c>
      <c r="G20" s="71">
        <f>'All Residential'!K18</f>
        <v>28482</v>
      </c>
      <c r="H20" s="68">
        <f t="shared" si="2"/>
        <v>2.1724489056523182E-2</v>
      </c>
      <c r="I20" s="68">
        <f t="shared" si="3"/>
        <v>0.97484697438322576</v>
      </c>
    </row>
    <row r="21" spans="2:9" x14ac:dyDescent="0.2">
      <c r="B21" s="64">
        <f>'All Residential'!I19</f>
        <v>120</v>
      </c>
      <c r="C21" s="65">
        <f>B21*(Rates!$C$9+Rates!$C$11)+Rates!$C$19+SUM(Rates!$C$22:$C$27)</f>
        <v>88.518732127373312</v>
      </c>
      <c r="D21" s="65">
        <f>IF('NEG Res NonWin'!B21&gt;20,20*(Rates!$D$9+Rates!$D$14)+('NEG Res NonWin'!B21-20)*(Rates!$D$9+Rates!$D$17),'NEG Res NonWin'!B21*(Rates!$D$9+Rates!$D$14))+Rates!$D$19+Rates!$D$22+Rates!$D$23</f>
        <v>91.83033212737331</v>
      </c>
      <c r="E21" s="66">
        <f t="shared" si="0"/>
        <v>3.3115999999999985</v>
      </c>
      <c r="F21" s="67">
        <f t="shared" si="1"/>
        <v>3.741129047391685E-2</v>
      </c>
      <c r="G21" s="71">
        <f>'All Residential'!K19</f>
        <v>14767</v>
      </c>
      <c r="H21" s="68">
        <f t="shared" si="2"/>
        <v>1.1263448139094087E-2</v>
      </c>
      <c r="I21" s="68">
        <f t="shared" si="3"/>
        <v>0.98611042252231984</v>
      </c>
    </row>
    <row r="22" spans="2:9" x14ac:dyDescent="0.2">
      <c r="B22" s="64">
        <f>'All Residential'!I20</f>
        <v>140</v>
      </c>
      <c r="C22" s="65">
        <f>B22*(Rates!$C$9+Rates!$C$11)+Rates!$C$19+SUM(Rates!$C$22:$C$27)</f>
        <v>100.91352081526885</v>
      </c>
      <c r="D22" s="65">
        <f>IF('NEG Res NonWin'!B22&gt;20,20*(Rates!$D$9+Rates!$D$14)+('NEG Res NonWin'!B22-20)*(Rates!$D$9+Rates!$D$17),'NEG Res NonWin'!B22*(Rates!$D$9+Rates!$D$14))+Rates!$D$19+Rates!$D$22+Rates!$D$23</f>
        <v>103.32512081526886</v>
      </c>
      <c r="E22" s="66">
        <f t="shared" si="0"/>
        <v>2.4116000000000071</v>
      </c>
      <c r="F22" s="67">
        <f t="shared" si="1"/>
        <v>2.3897689630853876E-2</v>
      </c>
      <c r="G22" s="71">
        <f>'All Residential'!K20</f>
        <v>9283</v>
      </c>
      <c r="H22" s="68">
        <f t="shared" si="2"/>
        <v>7.0805572611370229E-3</v>
      </c>
      <c r="I22" s="68">
        <f t="shared" si="3"/>
        <v>0.99319097978345683</v>
      </c>
    </row>
    <row r="23" spans="2:9" x14ac:dyDescent="0.2">
      <c r="B23" s="64">
        <f>'All Residential'!I21</f>
        <v>160</v>
      </c>
      <c r="C23" s="65">
        <f>B23*(Rates!$C$9+Rates!$C$11)+Rates!$C$19+SUM(Rates!$C$22:$C$27)</f>
        <v>113.30830950316441</v>
      </c>
      <c r="D23" s="65">
        <f>IF('NEG Res NonWin'!B23&gt;20,20*(Rates!$D$9+Rates!$D$14)+('NEG Res NonWin'!B23-20)*(Rates!$D$9+Rates!$D$17),'NEG Res NonWin'!B23*(Rates!$D$9+Rates!$D$14))+Rates!$D$19+Rates!$D$22+Rates!$D$23</f>
        <v>114.81990950316441</v>
      </c>
      <c r="E23" s="66">
        <f t="shared" si="0"/>
        <v>1.5116000000000014</v>
      </c>
      <c r="F23" s="67">
        <f t="shared" si="1"/>
        <v>1.3340592641687821E-2</v>
      </c>
      <c r="G23" s="71">
        <f>'All Residential'!K21</f>
        <v>3752</v>
      </c>
      <c r="H23" s="68">
        <f t="shared" si="2"/>
        <v>2.8618173913375106E-3</v>
      </c>
      <c r="I23" s="68">
        <f t="shared" si="3"/>
        <v>0.99605279717479434</v>
      </c>
    </row>
    <row r="24" spans="2:9" x14ac:dyDescent="0.2">
      <c r="B24" s="64">
        <f>'All Residential'!I22</f>
        <v>180</v>
      </c>
      <c r="C24" s="65">
        <f>B24*(Rates!$C$9+Rates!$C$11)+Rates!$C$19+SUM(Rates!$C$22:$C$27)</f>
        <v>125.70309819105996</v>
      </c>
      <c r="D24" s="65">
        <f>IF('NEG Res NonWin'!B24&gt;20,20*(Rates!$D$9+Rates!$D$14)+('NEG Res NonWin'!B24-20)*(Rates!$D$9+Rates!$D$17),'NEG Res NonWin'!B24*(Rates!$D$9+Rates!$D$14))+Rates!$D$19+Rates!$D$22+Rates!$D$23</f>
        <v>126.31469819105996</v>
      </c>
      <c r="E24" s="66">
        <f t="shared" si="0"/>
        <v>0.6115999999999957</v>
      </c>
      <c r="F24" s="67">
        <f t="shared" si="1"/>
        <v>4.8654329829675817E-3</v>
      </c>
      <c r="G24" s="71">
        <f>'All Residential'!K22</f>
        <v>1898</v>
      </c>
      <c r="H24" s="68">
        <f t="shared" si="2"/>
        <v>1.4476890748290499E-3</v>
      </c>
      <c r="I24" s="68">
        <f t="shared" si="3"/>
        <v>0.9975004862496234</v>
      </c>
    </row>
    <row r="25" spans="2:9" x14ac:dyDescent="0.2">
      <c r="B25" s="64">
        <f>'All Residential'!I23</f>
        <v>200</v>
      </c>
      <c r="C25" s="65">
        <f>B25*(Rates!$C$9+Rates!$C$11)+Rates!$C$19+SUM(Rates!$C$22:$C$27)</f>
        <v>138.09788687895551</v>
      </c>
      <c r="D25" s="65">
        <f>IF('NEG Res NonWin'!B25&gt;20,20*(Rates!$D$9+Rates!$D$14)+('NEG Res NonWin'!B25-20)*(Rates!$D$9+Rates!$D$17),'NEG Res NonWin'!B25*(Rates!$D$9+Rates!$D$14))+Rates!$D$19+Rates!$D$22+Rates!$D$23</f>
        <v>137.80948687895551</v>
      </c>
      <c r="E25" s="66">
        <f t="shared" si="0"/>
        <v>-0.28839999999999577</v>
      </c>
      <c r="F25" s="67">
        <f t="shared" si="1"/>
        <v>-2.088373736325031E-3</v>
      </c>
      <c r="G25" s="71">
        <f>'All Residential'!K23</f>
        <v>956</v>
      </c>
      <c r="H25" s="68">
        <f t="shared" si="2"/>
        <v>7.2918374896552773E-4</v>
      </c>
      <c r="I25" s="68">
        <f t="shared" si="3"/>
        <v>0.99822966999858898</v>
      </c>
    </row>
    <row r="26" spans="2:9" x14ac:dyDescent="0.2">
      <c r="B26" s="64">
        <f>'All Residential'!I24</f>
        <v>220</v>
      </c>
      <c r="C26" s="65">
        <f>B26*(Rates!$C$9+Rates!$C$11)+Rates!$C$19+SUM(Rates!$C$22:$C$27)</f>
        <v>150.49267556685106</v>
      </c>
      <c r="D26" s="65">
        <f>IF('NEG Res NonWin'!B26&gt;20,20*(Rates!$D$9+Rates!$D$14)+('NEG Res NonWin'!B26-20)*(Rates!$D$9+Rates!$D$17),'NEG Res NonWin'!B26*(Rates!$D$9+Rates!$D$14))+Rates!$D$19+Rates!$D$22+Rates!$D$23</f>
        <v>149.30427556685106</v>
      </c>
      <c r="E26" s="66">
        <f t="shared" si="0"/>
        <v>-1.1884000000000015</v>
      </c>
      <c r="F26" s="67">
        <f t="shared" si="1"/>
        <v>-7.8967298277057788E-3</v>
      </c>
      <c r="G26" s="71">
        <f>'All Residential'!K24</f>
        <v>598</v>
      </c>
      <c r="H26" s="68">
        <f t="shared" si="2"/>
        <v>4.5612121535709791E-4</v>
      </c>
      <c r="I26" s="68">
        <f t="shared" si="3"/>
        <v>0.99868579121394607</v>
      </c>
    </row>
    <row r="27" spans="2:9" x14ac:dyDescent="0.2">
      <c r="B27" s="64">
        <f>'All Residential'!I25</f>
        <v>240</v>
      </c>
      <c r="C27" s="65">
        <f>B27*(Rates!$C$9+Rates!$C$11)+Rates!$C$19+SUM(Rates!$C$22:$C$27)</f>
        <v>162.88746425474662</v>
      </c>
      <c r="D27" s="65">
        <f>IF('NEG Res NonWin'!B27&gt;20,20*(Rates!$D$9+Rates!$D$14)+('NEG Res NonWin'!B27-20)*(Rates!$D$9+Rates!$D$17),'NEG Res NonWin'!B27*(Rates!$D$9+Rates!$D$14))+Rates!$D$19+Rates!$D$22+Rates!$D$23</f>
        <v>160.79906425474661</v>
      </c>
      <c r="E27" s="66">
        <f t="shared" si="0"/>
        <v>-2.0884000000000071</v>
      </c>
      <c r="F27" s="67">
        <f t="shared" si="1"/>
        <v>-1.2821121683949046E-2</v>
      </c>
      <c r="G27" s="71">
        <f>'All Residential'!K25</f>
        <v>429</v>
      </c>
      <c r="H27" s="68">
        <f t="shared" si="2"/>
        <v>3.2721739362574418E-4</v>
      </c>
      <c r="I27" s="68">
        <f t="shared" si="3"/>
        <v>0.99901300860757181</v>
      </c>
    </row>
    <row r="28" spans="2:9" x14ac:dyDescent="0.2">
      <c r="B28" s="64">
        <f>'All Residential'!I26</f>
        <v>260</v>
      </c>
      <c r="C28" s="65">
        <f>B28*(Rates!$C$9+Rates!$C$11)+Rates!$C$19+SUM(Rates!$C$22:$C$27)</f>
        <v>175.28225294264217</v>
      </c>
      <c r="D28" s="65">
        <f>IF('NEG Res NonWin'!B28&gt;20,20*(Rates!$D$9+Rates!$D$14)+('NEG Res NonWin'!B28-20)*(Rates!$D$9+Rates!$D$17),'NEG Res NonWin'!B28*(Rates!$D$9+Rates!$D$14))+Rates!$D$19+Rates!$D$22+Rates!$D$23</f>
        <v>172.29385294264216</v>
      </c>
      <c r="E28" s="66">
        <f t="shared" si="0"/>
        <v>-2.9884000000000128</v>
      </c>
      <c r="F28" s="67">
        <f t="shared" si="1"/>
        <v>-1.7049073422041823E-2</v>
      </c>
      <c r="G28" s="71">
        <f>'All Residential'!K26</f>
        <v>266</v>
      </c>
      <c r="H28" s="68">
        <f t="shared" si="2"/>
        <v>2.0289003893810711E-4</v>
      </c>
      <c r="I28" s="68">
        <f t="shared" si="3"/>
        <v>0.99921589864650995</v>
      </c>
    </row>
    <row r="29" spans="2:9" x14ac:dyDescent="0.2">
      <c r="B29" s="64">
        <f>'All Residential'!I27</f>
        <v>280</v>
      </c>
      <c r="C29" s="65">
        <f>B29*(Rates!$C$9+Rates!$C$11)+Rates!$C$19+SUM(Rates!$C$22:$C$27)</f>
        <v>187.6770416305377</v>
      </c>
      <c r="D29" s="65">
        <f>IF('NEG Res NonWin'!B29&gt;20,20*(Rates!$D$9+Rates!$D$14)+('NEG Res NonWin'!B29-20)*(Rates!$D$9+Rates!$D$17),'NEG Res NonWin'!B29*(Rates!$D$9+Rates!$D$14))+Rates!$D$19+Rates!$D$22+Rates!$D$23</f>
        <v>183.78864163053771</v>
      </c>
      <c r="E29" s="66">
        <f t="shared" si="0"/>
        <v>-3.8883999999999901</v>
      </c>
      <c r="F29" s="67">
        <f t="shared" si="1"/>
        <v>-2.0718570402738556E-2</v>
      </c>
      <c r="G29" s="71">
        <f>'All Residential'!K27</f>
        <v>191</v>
      </c>
      <c r="H29" s="68">
        <f t="shared" si="2"/>
        <v>1.4568420089164832E-4</v>
      </c>
      <c r="I29" s="68">
        <f t="shared" si="3"/>
        <v>0.99936158284740162</v>
      </c>
    </row>
    <row r="30" spans="2:9" x14ac:dyDescent="0.2">
      <c r="B30" s="64">
        <f>'All Residential'!I28</f>
        <v>300</v>
      </c>
      <c r="C30" s="65">
        <f>B30*(Rates!$C$9+Rates!$C$11)+Rates!$C$19+SUM(Rates!$C$22:$C$27)</f>
        <v>200.07183031843326</v>
      </c>
      <c r="D30" s="65">
        <f>IF('NEG Res NonWin'!B30&gt;20,20*(Rates!$D$9+Rates!$D$14)+('NEG Res NonWin'!B30-20)*(Rates!$D$9+Rates!$D$17),'NEG Res NonWin'!B30*(Rates!$D$9+Rates!$D$14))+Rates!$D$19+Rates!$D$22+Rates!$D$23</f>
        <v>195.28343031843326</v>
      </c>
      <c r="E30" s="66">
        <f t="shared" si="0"/>
        <v>-4.7883999999999958</v>
      </c>
      <c r="F30" s="67">
        <f t="shared" si="1"/>
        <v>-2.393340427974695E-2</v>
      </c>
      <c r="G30" s="71">
        <f>'All Residential'!K28</f>
        <v>131</v>
      </c>
      <c r="H30" s="68">
        <f t="shared" si="2"/>
        <v>9.9919530454481315E-5</v>
      </c>
      <c r="I30" s="68">
        <f t="shared" si="3"/>
        <v>0.99946150237785614</v>
      </c>
    </row>
    <row r="31" spans="2:9" x14ac:dyDescent="0.2">
      <c r="B31" s="64">
        <f>'All Residential'!I29</f>
        <v>320</v>
      </c>
      <c r="C31" s="65">
        <f>B31*(Rates!$C$9+Rates!$C$11)+Rates!$C$19+SUM(Rates!$C$22:$C$27)</f>
        <v>212.46661900632881</v>
      </c>
      <c r="D31" s="65">
        <f>IF('NEG Res NonWin'!B31&gt;20,20*(Rates!$D$9+Rates!$D$14)+('NEG Res NonWin'!B31-20)*(Rates!$D$9+Rates!$D$17),'NEG Res NonWin'!B31*(Rates!$D$9+Rates!$D$14))+Rates!$D$19+Rates!$D$22+Rates!$D$23</f>
        <v>206.77821900632881</v>
      </c>
      <c r="E31" s="66">
        <f t="shared" si="0"/>
        <v>-5.6884000000000015</v>
      </c>
      <c r="F31" s="67">
        <f t="shared" si="1"/>
        <v>-2.677314689057371E-2</v>
      </c>
      <c r="G31" s="71">
        <f>'All Residential'!K29</f>
        <v>122</v>
      </c>
      <c r="H31" s="68">
        <f t="shared" si="2"/>
        <v>9.305482988890626E-5</v>
      </c>
      <c r="I31" s="68">
        <f t="shared" si="3"/>
        <v>0.999554557207745</v>
      </c>
    </row>
    <row r="32" spans="2:9" x14ac:dyDescent="0.2">
      <c r="B32" s="64">
        <f>'All Residential'!I30</f>
        <v>340</v>
      </c>
      <c r="C32" s="65">
        <f>B32*(Rates!$C$9+Rates!$C$11)+Rates!$C$19+SUM(Rates!$C$22:$C$27)</f>
        <v>224.86140769422437</v>
      </c>
      <c r="D32" s="65">
        <f>IF('NEG Res NonWin'!B32&gt;20,20*(Rates!$D$9+Rates!$D$14)+('NEG Res NonWin'!B32-20)*(Rates!$D$9+Rates!$D$17),'NEG Res NonWin'!B32*(Rates!$D$9+Rates!$D$14))+Rates!$D$19+Rates!$D$22+Rates!$D$23</f>
        <v>218.27300769422436</v>
      </c>
      <c r="E32" s="66">
        <f t="shared" si="0"/>
        <v>-6.5884000000000071</v>
      </c>
      <c r="F32" s="67">
        <f t="shared" si="1"/>
        <v>-2.9299825468313265E-2</v>
      </c>
      <c r="G32" s="71">
        <f>'All Residential'!K30</f>
        <v>92</v>
      </c>
      <c r="H32" s="68">
        <f t="shared" si="2"/>
        <v>7.0172494670322762E-5</v>
      </c>
      <c r="I32" s="68">
        <f t="shared" si="3"/>
        <v>0.99962472970241534</v>
      </c>
    </row>
    <row r="33" spans="2:9" x14ac:dyDescent="0.2">
      <c r="B33" s="64">
        <f>'All Residential'!I31</f>
        <v>360</v>
      </c>
      <c r="C33" s="65">
        <f>B33*(Rates!$C$9+Rates!$C$11)+Rates!$C$19+SUM(Rates!$C$22:$C$27)</f>
        <v>237.25619638211992</v>
      </c>
      <c r="D33" s="65">
        <f>IF('NEG Res NonWin'!B33&gt;20,20*(Rates!$D$9+Rates!$D$14)+('NEG Res NonWin'!B33-20)*(Rates!$D$9+Rates!$D$17),'NEG Res NonWin'!B33*(Rates!$D$9+Rates!$D$14))+Rates!$D$19+Rates!$D$22+Rates!$D$23</f>
        <v>229.76779638211991</v>
      </c>
      <c r="E33" s="66">
        <f t="shared" si="0"/>
        <v>-7.4884000000000128</v>
      </c>
      <c r="F33" s="67">
        <f t="shared" si="1"/>
        <v>-3.1562505486429325E-2</v>
      </c>
      <c r="G33" s="71">
        <f>'All Residential'!K31</f>
        <v>71</v>
      </c>
      <c r="H33" s="68">
        <f t="shared" si="2"/>
        <v>5.4154860017314298E-5</v>
      </c>
      <c r="I33" s="68">
        <f t="shared" si="3"/>
        <v>0.9996788845624327</v>
      </c>
    </row>
    <row r="34" spans="2:9" x14ac:dyDescent="0.2">
      <c r="B34" s="64">
        <f>'All Residential'!I32</f>
        <v>380</v>
      </c>
      <c r="C34" s="65">
        <f>B34*(Rates!$C$9+Rates!$C$11)+Rates!$C$19+SUM(Rates!$C$22:$C$27)</f>
        <v>249.65098507001545</v>
      </c>
      <c r="D34" s="65">
        <f>IF('NEG Res NonWin'!B34&gt;20,20*(Rates!$D$9+Rates!$D$14)+('NEG Res NonWin'!B34-20)*(Rates!$D$9+Rates!$D$17),'NEG Res NonWin'!B34*(Rates!$D$9+Rates!$D$14))+Rates!$D$19+Rates!$D$22+Rates!$D$23</f>
        <v>241.26258507001546</v>
      </c>
      <c r="E34" s="66">
        <f t="shared" si="0"/>
        <v>-8.3883999999999901</v>
      </c>
      <c r="F34" s="67">
        <f t="shared" si="1"/>
        <v>-3.3600508316229696E-2</v>
      </c>
      <c r="G34" s="71">
        <f>'All Residential'!K32</f>
        <v>56</v>
      </c>
      <c r="H34" s="68">
        <f t="shared" si="2"/>
        <v>4.2713692408022549E-5</v>
      </c>
      <c r="I34" s="68">
        <f t="shared" si="3"/>
        <v>0.99972159825484075</v>
      </c>
    </row>
    <row r="35" spans="2:9" x14ac:dyDescent="0.2">
      <c r="B35" s="64">
        <f>'All Residential'!I33</f>
        <v>400</v>
      </c>
      <c r="C35" s="65">
        <f>B35*(Rates!$C$9+Rates!$C$11)+Rates!$C$19+SUM(Rates!$C$22:$C$27)</f>
        <v>262.04577375791098</v>
      </c>
      <c r="D35" s="65">
        <f>IF('NEG Res NonWin'!B35&gt;20,20*(Rates!$D$9+Rates!$D$14)+('NEG Res NonWin'!B35-20)*(Rates!$D$9+Rates!$D$17),'NEG Res NonWin'!B35*(Rates!$D$9+Rates!$D$14))+Rates!$D$19+Rates!$D$22+Rates!$D$23</f>
        <v>252.75737375791101</v>
      </c>
      <c r="E35" s="66">
        <f t="shared" si="0"/>
        <v>-9.2883999999999673</v>
      </c>
      <c r="F35" s="67">
        <f t="shared" si="1"/>
        <v>-3.5445715711412258E-2</v>
      </c>
      <c r="G35" s="71">
        <f>'All Residential'!K33</f>
        <v>67</v>
      </c>
      <c r="H35" s="68">
        <f t="shared" si="2"/>
        <v>5.1103881988169831E-5</v>
      </c>
      <c r="I35" s="68">
        <f t="shared" si="3"/>
        <v>0.99977270213682889</v>
      </c>
    </row>
    <row r="36" spans="2:9" x14ac:dyDescent="0.2">
      <c r="B36" s="64">
        <f>'All Residential'!I34</f>
        <v>420</v>
      </c>
      <c r="C36" s="65">
        <f>B36*(Rates!$C$9+Rates!$C$11)+Rates!$C$19+SUM(Rates!$C$22:$C$27)</f>
        <v>274.44056244580656</v>
      </c>
      <c r="D36" s="65">
        <f>IF('NEG Res NonWin'!B36&gt;20,20*(Rates!$D$9+Rates!$D$14)+('NEG Res NonWin'!B36-20)*(Rates!$D$9+Rates!$D$17),'NEG Res NonWin'!B36*(Rates!$D$9+Rates!$D$14))+Rates!$D$19+Rates!$D$22+Rates!$D$23</f>
        <v>264.2521624458065</v>
      </c>
      <c r="E36" s="66">
        <f t="shared" si="0"/>
        <v>-10.188400000000058</v>
      </c>
      <c r="F36" s="67">
        <f t="shared" si="1"/>
        <v>-3.7124249816431379E-2</v>
      </c>
      <c r="G36" s="71">
        <f>'All Residential'!K34</f>
        <v>34</v>
      </c>
      <c r="H36" s="68">
        <f t="shared" si="2"/>
        <v>2.5933313247727976E-5</v>
      </c>
      <c r="I36" s="68">
        <f t="shared" si="3"/>
        <v>0.99979863545007663</v>
      </c>
    </row>
    <row r="37" spans="2:9" x14ac:dyDescent="0.2">
      <c r="B37" s="64">
        <f>'All Residential'!I35</f>
        <v>440</v>
      </c>
      <c r="C37" s="65">
        <f>B37*(Rates!$C$9+Rates!$C$11)+Rates!$C$19+SUM(Rates!$C$22:$C$27)</f>
        <v>286.83535113370209</v>
      </c>
      <c r="D37" s="65">
        <f>IF('NEG Res NonWin'!B37&gt;20,20*(Rates!$D$9+Rates!$D$14)+('NEG Res NonWin'!B37-20)*(Rates!$D$9+Rates!$D$17),'NEG Res NonWin'!B37*(Rates!$D$9+Rates!$D$14))+Rates!$D$19+Rates!$D$22+Rates!$D$23</f>
        <v>275.74695113370205</v>
      </c>
      <c r="E37" s="66">
        <f t="shared" si="0"/>
        <v>-11.088400000000036</v>
      </c>
      <c r="F37" s="67">
        <f t="shared" si="1"/>
        <v>-3.8657717593642837E-2</v>
      </c>
      <c r="G37" s="71">
        <f>'All Residential'!K35</f>
        <v>30</v>
      </c>
      <c r="H37" s="68">
        <f t="shared" si="2"/>
        <v>2.2882335218583508E-5</v>
      </c>
      <c r="I37" s="68">
        <f t="shared" si="3"/>
        <v>0.99982151778529527</v>
      </c>
    </row>
    <row r="38" spans="2:9" x14ac:dyDescent="0.2">
      <c r="B38" s="64">
        <f>'All Residential'!I36</f>
        <v>460</v>
      </c>
      <c r="C38" s="65">
        <f>B38*(Rates!$C$9+Rates!$C$11)+Rates!$C$19+SUM(Rates!$C$22:$C$27)</f>
        <v>299.23013982159762</v>
      </c>
      <c r="D38" s="65">
        <f>IF('NEG Res NonWin'!B38&gt;20,20*(Rates!$D$9+Rates!$D$14)+('NEG Res NonWin'!B38-20)*(Rates!$D$9+Rates!$D$17),'NEG Res NonWin'!B38*(Rates!$D$9+Rates!$D$14))+Rates!$D$19+Rates!$D$22+Rates!$D$23</f>
        <v>287.2417398215976</v>
      </c>
      <c r="E38" s="66">
        <f t="shared" si="0"/>
        <v>-11.988400000000013</v>
      </c>
      <c r="F38" s="67">
        <f t="shared" si="1"/>
        <v>-4.0064145968542984E-2</v>
      </c>
      <c r="G38" s="71">
        <f>'All Residential'!K36</f>
        <v>33</v>
      </c>
      <c r="H38" s="68">
        <f t="shared" si="2"/>
        <v>2.5170568740441859E-5</v>
      </c>
      <c r="I38" s="68">
        <f t="shared" si="3"/>
        <v>0.99984668835403567</v>
      </c>
    </row>
    <row r="39" spans="2:9" x14ac:dyDescent="0.2">
      <c r="B39" s="64">
        <f>'All Residential'!I37</f>
        <v>480</v>
      </c>
      <c r="C39" s="65">
        <f>B39*(Rates!$C$9+Rates!$C$11)+Rates!$C$19+SUM(Rates!$C$22:$C$27)</f>
        <v>311.6249285094932</v>
      </c>
      <c r="D39" s="65">
        <f>IF('NEG Res NonWin'!B39&gt;20,20*(Rates!$D$9+Rates!$D$14)+('NEG Res NonWin'!B39-20)*(Rates!$D$9+Rates!$D$17),'NEG Res NonWin'!B39*(Rates!$D$9+Rates!$D$14))+Rates!$D$19+Rates!$D$22+Rates!$D$23</f>
        <v>298.73652850949316</v>
      </c>
      <c r="E39" s="66">
        <f t="shared" si="0"/>
        <v>-12.888400000000047</v>
      </c>
      <c r="F39" s="67">
        <f t="shared" si="1"/>
        <v>-4.135869380426483E-2</v>
      </c>
      <c r="G39" s="71">
        <f>'All Residential'!K37</f>
        <v>25</v>
      </c>
      <c r="H39" s="68">
        <f t="shared" si="2"/>
        <v>1.9068612682152924E-5</v>
      </c>
      <c r="I39" s="68">
        <f t="shared" si="3"/>
        <v>0.99986575696671787</v>
      </c>
    </row>
    <row r="40" spans="2:9" x14ac:dyDescent="0.2">
      <c r="B40" s="64">
        <f>'All Residential'!I38</f>
        <v>500</v>
      </c>
      <c r="C40" s="65">
        <f>B40*(Rates!$C$9+Rates!$C$11)+Rates!$C$19+SUM(Rates!$C$22:$C$27)</f>
        <v>324.01971719738873</v>
      </c>
      <c r="D40" s="65">
        <f>IF('NEG Res NonWin'!B40&gt;20,20*(Rates!$D$9+Rates!$D$14)+('NEG Res NonWin'!B40-20)*(Rates!$D$9+Rates!$D$17),'NEG Res NonWin'!B40*(Rates!$D$9+Rates!$D$14))+Rates!$D$19+Rates!$D$22+Rates!$D$23</f>
        <v>310.23131719738871</v>
      </c>
      <c r="E40" s="66">
        <f t="shared" si="0"/>
        <v>-13.788400000000024</v>
      </c>
      <c r="F40" s="67">
        <f t="shared" si="1"/>
        <v>-4.255420046428935E-2</v>
      </c>
      <c r="G40" s="71">
        <f>'All Residential'!K38</f>
        <v>19</v>
      </c>
      <c r="H40" s="68">
        <f t="shared" si="2"/>
        <v>1.4492145638436221E-5</v>
      </c>
      <c r="I40" s="68">
        <f t="shared" si="3"/>
        <v>0.99988024911235629</v>
      </c>
    </row>
    <row r="41" spans="2:9" x14ac:dyDescent="0.2">
      <c r="B41" s="64">
        <f>'All Residential'!I39</f>
        <v>520</v>
      </c>
      <c r="C41" s="65">
        <f>B41*(Rates!$C$9+Rates!$C$11)+Rates!$C$19+SUM(Rates!$C$22:$C$27)</f>
        <v>336.41450588528431</v>
      </c>
      <c r="D41" s="65">
        <f>IF('NEG Res NonWin'!B41&gt;20,20*(Rates!$D$9+Rates!$D$14)+('NEG Res NonWin'!B41-20)*(Rates!$D$9+Rates!$D$17),'NEG Res NonWin'!B41*(Rates!$D$9+Rates!$D$14))+Rates!$D$19+Rates!$D$22+Rates!$D$23</f>
        <v>321.72610588528426</v>
      </c>
      <c r="E41" s="66">
        <f t="shared" si="0"/>
        <v>-14.688400000000058</v>
      </c>
      <c r="F41" s="67">
        <f t="shared" si="1"/>
        <v>-4.3661613108350122E-2</v>
      </c>
      <c r="G41" s="71">
        <f>'All Residential'!K39</f>
        <v>15</v>
      </c>
      <c r="H41" s="68">
        <f t="shared" si="2"/>
        <v>1.1441167609291754E-5</v>
      </c>
      <c r="I41" s="68">
        <f t="shared" si="3"/>
        <v>0.99989169027996561</v>
      </c>
    </row>
    <row r="42" spans="2:9" x14ac:dyDescent="0.2">
      <c r="B42" s="64">
        <f>'All Residential'!I40</f>
        <v>540</v>
      </c>
      <c r="C42" s="65">
        <f>B42*(Rates!$C$9+Rates!$C$11)+Rates!$C$19+SUM(Rates!$C$22:$C$27)</f>
        <v>348.80929457317984</v>
      </c>
      <c r="D42" s="65">
        <f>IF('NEG Res NonWin'!B42&gt;20,20*(Rates!$D$9+Rates!$D$14)+('NEG Res NonWin'!B42-20)*(Rates!$D$9+Rates!$D$17),'NEG Res NonWin'!B42*(Rates!$D$9+Rates!$D$14))+Rates!$D$19+Rates!$D$22+Rates!$D$23</f>
        <v>333.22089457317981</v>
      </c>
      <c r="E42" s="66">
        <f t="shared" si="0"/>
        <v>-15.588400000000036</v>
      </c>
      <c r="F42" s="67">
        <f t="shared" si="1"/>
        <v>-4.4690322885675295E-2</v>
      </c>
      <c r="G42" s="71">
        <f>'All Residential'!K40</f>
        <v>19</v>
      </c>
      <c r="H42" s="68">
        <f t="shared" si="2"/>
        <v>1.4492145638436221E-5</v>
      </c>
      <c r="I42" s="68">
        <f t="shared" si="3"/>
        <v>0.99990618242560403</v>
      </c>
    </row>
    <row r="43" spans="2:9" x14ac:dyDescent="0.2">
      <c r="B43" s="64">
        <f>'All Residential'!I41</f>
        <v>560</v>
      </c>
      <c r="C43" s="65">
        <f>B43*(Rates!$C$9+Rates!$C$11)+Rates!$C$19+SUM(Rates!$C$22:$C$27)</f>
        <v>361.20408326107537</v>
      </c>
      <c r="D43" s="65">
        <f>IF('NEG Res NonWin'!B43&gt;20,20*(Rates!$D$9+Rates!$D$14)+('NEG Res NonWin'!B43-20)*(Rates!$D$9+Rates!$D$17),'NEG Res NonWin'!B43*(Rates!$D$9+Rates!$D$14))+Rates!$D$19+Rates!$D$22+Rates!$D$23</f>
        <v>344.71568326107536</v>
      </c>
      <c r="E43" s="66">
        <f t="shared" si="0"/>
        <v>-16.488400000000013</v>
      </c>
      <c r="F43" s="67">
        <f t="shared" si="1"/>
        <v>-4.5648431909011203E-2</v>
      </c>
      <c r="G43" s="71">
        <f>'All Residential'!K41</f>
        <v>16</v>
      </c>
      <c r="H43" s="68">
        <f t="shared" si="2"/>
        <v>1.2203912116577871E-5</v>
      </c>
      <c r="I43" s="68">
        <f t="shared" si="3"/>
        <v>0.99991838633772057</v>
      </c>
    </row>
    <row r="44" spans="2:9" x14ac:dyDescent="0.2">
      <c r="B44" s="64">
        <f>'All Residential'!I42</f>
        <v>580</v>
      </c>
      <c r="C44" s="65">
        <f>B44*(Rates!$C$9+Rates!$C$11)+Rates!$C$19+SUM(Rates!$C$22:$C$27)</f>
        <v>373.59887194897095</v>
      </c>
      <c r="D44" s="65">
        <f>IF('NEG Res NonWin'!B44&gt;20,20*(Rates!$D$9+Rates!$D$14)+('NEG Res NonWin'!B44-20)*(Rates!$D$9+Rates!$D$17),'NEG Res NonWin'!B44*(Rates!$D$9+Rates!$D$14))+Rates!$D$19+Rates!$D$22+Rates!$D$23</f>
        <v>356.21047194897091</v>
      </c>
      <c r="E44" s="66">
        <f t="shared" si="0"/>
        <v>-17.388400000000047</v>
      </c>
      <c r="F44" s="67">
        <f t="shared" si="1"/>
        <v>-4.6542967084694756E-2</v>
      </c>
      <c r="G44" s="71">
        <f>'All Residential'!K42</f>
        <v>15</v>
      </c>
      <c r="H44" s="68">
        <f t="shared" si="2"/>
        <v>1.1441167609291754E-5</v>
      </c>
      <c r="I44" s="68">
        <f t="shared" si="3"/>
        <v>0.99992982750532988</v>
      </c>
    </row>
    <row r="45" spans="2:9" x14ac:dyDescent="0.2">
      <c r="B45" s="64">
        <f>'All Residential'!I43</f>
        <v>600</v>
      </c>
      <c r="C45" s="65">
        <f>B45*(Rates!$C$9+Rates!$C$11)+Rates!$C$19+SUM(Rates!$C$22:$C$27)</f>
        <v>385.99366063686648</v>
      </c>
      <c r="D45" s="65">
        <f>IF('NEG Res NonWin'!B45&gt;20,20*(Rates!$D$9+Rates!$D$14)+('NEG Res NonWin'!B45-20)*(Rates!$D$9+Rates!$D$17),'NEG Res NonWin'!B45*(Rates!$D$9+Rates!$D$14))+Rates!$D$19+Rates!$D$22+Rates!$D$23</f>
        <v>367.70526063686646</v>
      </c>
      <c r="E45" s="66">
        <f t="shared" si="0"/>
        <v>-18.288400000000024</v>
      </c>
      <c r="F45" s="67">
        <f t="shared" si="1"/>
        <v>-4.7380052744455066E-2</v>
      </c>
      <c r="G45" s="71">
        <f>'All Residential'!K43</f>
        <v>8</v>
      </c>
      <c r="H45" s="68">
        <f t="shared" si="2"/>
        <v>6.1019560582889355E-6</v>
      </c>
      <c r="I45" s="68">
        <f t="shared" si="3"/>
        <v>0.99993592946138821</v>
      </c>
    </row>
    <row r="46" spans="2:9" x14ac:dyDescent="0.2">
      <c r="B46" s="64">
        <f>'All Residential'!I44</f>
        <v>620</v>
      </c>
      <c r="C46" s="65">
        <f>B46*(Rates!$C$9+Rates!$C$11)+Rates!$C$19+SUM(Rates!$C$22:$C$27)</f>
        <v>398.38844932476206</v>
      </c>
      <c r="D46" s="65">
        <f>IF('NEG Res NonWin'!B46&gt;20,20*(Rates!$D$9+Rates!$D$14)+('NEG Res NonWin'!B46-20)*(Rates!$D$9+Rates!$D$17),'NEG Res NonWin'!B46*(Rates!$D$9+Rates!$D$14))+Rates!$D$19+Rates!$D$22+Rates!$D$23</f>
        <v>379.20004932476201</v>
      </c>
      <c r="E46" s="66">
        <f t="shared" si="0"/>
        <v>-19.188400000000058</v>
      </c>
      <c r="F46" s="67">
        <f t="shared" si="1"/>
        <v>-4.8165051051361873E-2</v>
      </c>
      <c r="G46" s="71">
        <f>'All Residential'!K44</f>
        <v>13</v>
      </c>
      <c r="H46" s="68">
        <f t="shared" si="2"/>
        <v>9.9156785947195205E-6</v>
      </c>
      <c r="I46" s="68">
        <f t="shared" si="3"/>
        <v>0.99994584513998297</v>
      </c>
    </row>
    <row r="47" spans="2:9" x14ac:dyDescent="0.2">
      <c r="B47" s="64">
        <f>'All Residential'!I45</f>
        <v>640</v>
      </c>
      <c r="C47" s="65">
        <f>B47*(Rates!$C$9+Rates!$C$11)+Rates!$C$19+SUM(Rates!$C$22:$C$27)</f>
        <v>410.78323801265759</v>
      </c>
      <c r="D47" s="65">
        <f>IF('NEG Res NonWin'!B47&gt;20,20*(Rates!$D$9+Rates!$D$14)+('NEG Res NonWin'!B47-20)*(Rates!$D$9+Rates!$D$17),'NEG Res NonWin'!B47*(Rates!$D$9+Rates!$D$14))+Rates!$D$19+Rates!$D$22+Rates!$D$23</f>
        <v>390.69483801265756</v>
      </c>
      <c r="E47" s="66">
        <f t="shared" si="0"/>
        <v>-20.088400000000036</v>
      </c>
      <c r="F47" s="67">
        <f t="shared" si="1"/>
        <v>-4.8902676986496335E-2</v>
      </c>
      <c r="G47" s="71">
        <f>'All Residential'!K45</f>
        <v>6</v>
      </c>
      <c r="H47" s="68">
        <f t="shared" si="2"/>
        <v>4.5764670437167018E-6</v>
      </c>
      <c r="I47" s="68">
        <f t="shared" si="3"/>
        <v>0.99995042160702674</v>
      </c>
    </row>
    <row r="48" spans="2:9" x14ac:dyDescent="0.2">
      <c r="B48" s="64">
        <f>'All Residential'!I46</f>
        <v>660</v>
      </c>
      <c r="C48" s="65">
        <f>B48*(Rates!$C$9+Rates!$C$11)+Rates!$C$19+SUM(Rates!$C$22:$C$27)</f>
        <v>423.17802670055312</v>
      </c>
      <c r="D48" s="65">
        <f>IF('NEG Res NonWin'!B48&gt;20,20*(Rates!$D$9+Rates!$D$14)+('NEG Res NonWin'!B48-20)*(Rates!$D$9+Rates!$D$17),'NEG Res NonWin'!B48*(Rates!$D$9+Rates!$D$14))+Rates!$D$19+Rates!$D$22+Rates!$D$23</f>
        <v>402.18962670055311</v>
      </c>
      <c r="E48" s="66">
        <f t="shared" si="0"/>
        <v>-20.988400000000013</v>
      </c>
      <c r="F48" s="67">
        <f t="shared" si="1"/>
        <v>-4.9597093128022234E-2</v>
      </c>
      <c r="G48" s="71">
        <f>'All Residential'!K46</f>
        <v>3</v>
      </c>
      <c r="H48" s="68">
        <f t="shared" si="2"/>
        <v>2.2882335218583509E-6</v>
      </c>
      <c r="I48" s="68">
        <f t="shared" si="3"/>
        <v>0.99995270984054863</v>
      </c>
    </row>
    <row r="49" spans="2:9" x14ac:dyDescent="0.2">
      <c r="B49" s="64">
        <f>'All Residential'!I47</f>
        <v>680</v>
      </c>
      <c r="C49" s="65">
        <f>B49*(Rates!$C$9+Rates!$C$11)+Rates!$C$19+SUM(Rates!$C$22:$C$27)</f>
        <v>435.5728153884487</v>
      </c>
      <c r="D49" s="65">
        <f>IF('NEG Res NonWin'!B49&gt;20,20*(Rates!$D$9+Rates!$D$14)+('NEG Res NonWin'!B49-20)*(Rates!$D$9+Rates!$D$17),'NEG Res NonWin'!B49*(Rates!$D$9+Rates!$D$14))+Rates!$D$19+Rates!$D$22+Rates!$D$23</f>
        <v>413.68441538844866</v>
      </c>
      <c r="E49" s="66">
        <f t="shared" si="0"/>
        <v>-21.888400000000047</v>
      </c>
      <c r="F49" s="67">
        <f t="shared" si="1"/>
        <v>-5.0251988247888534E-2</v>
      </c>
      <c r="G49" s="71">
        <f>'All Residential'!K47</f>
        <v>5</v>
      </c>
      <c r="H49" s="68">
        <f t="shared" si="2"/>
        <v>3.8137225364305846E-6</v>
      </c>
      <c r="I49" s="68">
        <f t="shared" si="3"/>
        <v>0.99995652356308506</v>
      </c>
    </row>
    <row r="50" spans="2:9" x14ac:dyDescent="0.2">
      <c r="B50" s="64">
        <f>'All Residential'!I48</f>
        <v>700</v>
      </c>
      <c r="C50" s="65">
        <f>B50*(Rates!$C$9+Rates!$C$11)+Rates!$C$19+SUM(Rates!$C$22:$C$27)</f>
        <v>447.96760407634423</v>
      </c>
      <c r="D50" s="65">
        <f>IF('NEG Res NonWin'!B50&gt;20,20*(Rates!$D$9+Rates!$D$14)+('NEG Res NonWin'!B50-20)*(Rates!$D$9+Rates!$D$17),'NEG Res NonWin'!B50*(Rates!$D$9+Rates!$D$14))+Rates!$D$19+Rates!$D$22+Rates!$D$23</f>
        <v>425.17920407634421</v>
      </c>
      <c r="E50" s="66">
        <f t="shared" si="0"/>
        <v>-22.788400000000024</v>
      </c>
      <c r="F50" s="67">
        <f t="shared" si="1"/>
        <v>-5.0870642860407253E-2</v>
      </c>
      <c r="G50" s="71">
        <f>'All Residential'!K48</f>
        <v>9</v>
      </c>
      <c r="H50" s="68">
        <f t="shared" si="2"/>
        <v>6.8647005655750523E-6</v>
      </c>
      <c r="I50" s="68">
        <f t="shared" si="3"/>
        <v>0.99996338826365061</v>
      </c>
    </row>
    <row r="51" spans="2:9" x14ac:dyDescent="0.2">
      <c r="B51" s="64">
        <f>'All Residential'!I49</f>
        <v>720</v>
      </c>
      <c r="C51" s="65">
        <f>B51*(Rates!$C$9+Rates!$C$11)+Rates!$C$19+SUM(Rates!$C$22:$C$27)</f>
        <v>460.36239276423981</v>
      </c>
      <c r="D51" s="65">
        <f>IF('NEG Res NonWin'!B51&gt;20,20*(Rates!$D$9+Rates!$D$14)+('NEG Res NonWin'!B51-20)*(Rates!$D$9+Rates!$D$17),'NEG Res NonWin'!B51*(Rates!$D$9+Rates!$D$14))+Rates!$D$19+Rates!$D$22+Rates!$D$23</f>
        <v>436.67399276423976</v>
      </c>
      <c r="E51" s="66">
        <f t="shared" si="0"/>
        <v>-23.688400000000058</v>
      </c>
      <c r="F51" s="67">
        <f t="shared" si="1"/>
        <v>-5.1455984181860245E-2</v>
      </c>
      <c r="G51" s="71">
        <f>'All Residential'!K49</f>
        <v>5</v>
      </c>
      <c r="H51" s="68">
        <f t="shared" si="2"/>
        <v>3.8137225364305846E-6</v>
      </c>
      <c r="I51" s="68">
        <f t="shared" si="3"/>
        <v>0.99996720198618705</v>
      </c>
    </row>
    <row r="52" spans="2:9" x14ac:dyDescent="0.2">
      <c r="B52" s="64">
        <f>'All Residential'!I50</f>
        <v>740</v>
      </c>
      <c r="C52" s="65">
        <f>B52*(Rates!$C$9+Rates!$C$11)+Rates!$C$19+SUM(Rates!$C$22:$C$27)</f>
        <v>472.75718145213534</v>
      </c>
      <c r="D52" s="65">
        <f>IF('NEG Res NonWin'!B52&gt;20,20*(Rates!$D$9+Rates!$D$14)+('NEG Res NonWin'!B52-20)*(Rates!$D$9+Rates!$D$17),'NEG Res NonWin'!B52*(Rates!$D$9+Rates!$D$14))+Rates!$D$19+Rates!$D$22+Rates!$D$23</f>
        <v>448.16878145213531</v>
      </c>
      <c r="E52" s="66">
        <f t="shared" si="0"/>
        <v>-24.588400000000036</v>
      </c>
      <c r="F52" s="67">
        <f t="shared" si="1"/>
        <v>-5.2010632444489911E-2</v>
      </c>
      <c r="G52" s="71">
        <f>'All Residential'!K50</f>
        <v>4</v>
      </c>
      <c r="H52" s="68">
        <f t="shared" si="2"/>
        <v>3.0509780291444677E-6</v>
      </c>
      <c r="I52" s="68">
        <f t="shared" si="3"/>
        <v>0.99997025296421616</v>
      </c>
    </row>
    <row r="53" spans="2:9" x14ac:dyDescent="0.2">
      <c r="B53" s="64">
        <f>'All Residential'!I51</f>
        <v>760</v>
      </c>
      <c r="C53" s="65">
        <f>B53*(Rates!$C$9+Rates!$C$11)+Rates!$C$19+SUM(Rates!$C$22:$C$27)</f>
        <v>485.15197014003087</v>
      </c>
      <c r="D53" s="65">
        <f>IF('NEG Res NonWin'!B53&gt;20,20*(Rates!$D$9+Rates!$D$14)+('NEG Res NonWin'!B53-20)*(Rates!$D$9+Rates!$D$17),'NEG Res NonWin'!B53*(Rates!$D$9+Rates!$D$14))+Rates!$D$19+Rates!$D$22+Rates!$D$23</f>
        <v>459.66357014003086</v>
      </c>
      <c r="E53" s="66">
        <f t="shared" si="0"/>
        <v>-25.488400000000013</v>
      </c>
      <c r="F53" s="67">
        <f t="shared" si="1"/>
        <v>-5.2536940111040299E-2</v>
      </c>
      <c r="G53" s="71">
        <f>'All Residential'!K51</f>
        <v>5</v>
      </c>
      <c r="H53" s="68">
        <f t="shared" si="2"/>
        <v>3.8137225364305846E-6</v>
      </c>
      <c r="I53" s="68">
        <f t="shared" si="3"/>
        <v>0.99997406668675259</v>
      </c>
    </row>
    <row r="54" spans="2:9" x14ac:dyDescent="0.2">
      <c r="B54" s="64">
        <f>'All Residential'!I52</f>
        <v>780</v>
      </c>
      <c r="C54" s="65">
        <f>B54*(Rates!$C$9+Rates!$C$11)+Rates!$C$19+SUM(Rates!$C$22:$C$27)</f>
        <v>497.54675882792645</v>
      </c>
      <c r="D54" s="65">
        <f>IF('NEG Res NonWin'!B54&gt;20,20*(Rates!$D$9+Rates!$D$14)+('NEG Res NonWin'!B54-20)*(Rates!$D$9+Rates!$D$17),'NEG Res NonWin'!B54*(Rates!$D$9+Rates!$D$14))+Rates!$D$19+Rates!$D$22+Rates!$D$23</f>
        <v>471.15835882792641</v>
      </c>
      <c r="E54" s="66">
        <f t="shared" si="0"/>
        <v>-26.388400000000047</v>
      </c>
      <c r="F54" s="67">
        <f t="shared" si="1"/>
        <v>-5.3037025227866706E-2</v>
      </c>
      <c r="G54" s="71">
        <f>'All Residential'!K52</f>
        <v>2</v>
      </c>
      <c r="H54" s="68">
        <f t="shared" si="2"/>
        <v>1.5254890145722339E-6</v>
      </c>
      <c r="I54" s="68">
        <f t="shared" si="3"/>
        <v>0.99997559217576715</v>
      </c>
    </row>
    <row r="55" spans="2:9" x14ac:dyDescent="0.2">
      <c r="B55" s="64">
        <f>'All Residential'!I53</f>
        <v>800</v>
      </c>
      <c r="C55" s="65">
        <f>B55*(Rates!$C$9+Rates!$C$11)+Rates!$C$19+SUM(Rates!$C$22:$C$27)</f>
        <v>509.94154751582198</v>
      </c>
      <c r="D55" s="65">
        <f>IF('NEG Res NonWin'!B55&gt;20,20*(Rates!$D$9+Rates!$D$14)+('NEG Res NonWin'!B55-20)*(Rates!$D$9+Rates!$D$17),'NEG Res NonWin'!B55*(Rates!$D$9+Rates!$D$14))+Rates!$D$19+Rates!$D$22+Rates!$D$23</f>
        <v>482.65314751582196</v>
      </c>
      <c r="E55" s="66">
        <f t="shared" si="0"/>
        <v>-27.288400000000024</v>
      </c>
      <c r="F55" s="67">
        <f t="shared" si="1"/>
        <v>-5.3512799913902571E-2</v>
      </c>
      <c r="G55" s="71">
        <f>'All Residential'!K53</f>
        <v>3</v>
      </c>
      <c r="H55" s="68">
        <f t="shared" si="2"/>
        <v>2.2882335218583509E-6</v>
      </c>
      <c r="I55" s="68">
        <f t="shared" si="3"/>
        <v>0.99997788040928903</v>
      </c>
    </row>
    <row r="56" spans="2:9" x14ac:dyDescent="0.2">
      <c r="B56" s="64">
        <f>'All Residential'!I54</f>
        <v>820</v>
      </c>
      <c r="C56" s="65">
        <f>B56*(Rates!$C$9+Rates!$C$11)+Rates!$C$19+SUM(Rates!$C$22:$C$27)</f>
        <v>522.33633620371756</v>
      </c>
      <c r="D56" s="65">
        <f>IF('NEG Res NonWin'!B56&gt;20,20*(Rates!$D$9+Rates!$D$14)+('NEG Res NonWin'!B56-20)*(Rates!$D$9+Rates!$D$17),'NEG Res NonWin'!B56*(Rates!$D$9+Rates!$D$14))+Rates!$D$19+Rates!$D$22+Rates!$D$23</f>
        <v>494.14793620371751</v>
      </c>
      <c r="E56" s="66">
        <f t="shared" si="0"/>
        <v>-28.188400000000058</v>
      </c>
      <c r="F56" s="67">
        <f t="shared" si="1"/>
        <v>-5.3965994793450933E-2</v>
      </c>
      <c r="G56" s="71">
        <f>'All Residential'!K54</f>
        <v>2</v>
      </c>
      <c r="H56" s="68">
        <f t="shared" si="2"/>
        <v>1.5254890145722339E-6</v>
      </c>
      <c r="I56" s="68">
        <f t="shared" si="3"/>
        <v>0.99997940589830359</v>
      </c>
    </row>
    <row r="57" spans="2:9" x14ac:dyDescent="0.2">
      <c r="B57" s="64">
        <f>'All Residential'!I55</f>
        <v>840</v>
      </c>
      <c r="C57" s="65">
        <f>B57*(Rates!$C$9+Rates!$C$11)+Rates!$C$19+SUM(Rates!$C$22:$C$27)</f>
        <v>534.73112489161315</v>
      </c>
      <c r="D57" s="65">
        <f>IF('NEG Res NonWin'!B57&gt;20,20*(Rates!$D$9+Rates!$D$14)+('NEG Res NonWin'!B57-20)*(Rates!$D$9+Rates!$D$17),'NEG Res NonWin'!B57*(Rates!$D$9+Rates!$D$14))+Rates!$D$19+Rates!$D$22+Rates!$D$23</f>
        <v>505.64272489161306</v>
      </c>
      <c r="E57" s="66">
        <f t="shared" si="0"/>
        <v>-29.088400000000092</v>
      </c>
      <c r="F57" s="67">
        <f t="shared" si="1"/>
        <v>-5.4398180030938242E-2</v>
      </c>
      <c r="G57" s="71">
        <f>'All Residential'!K55</f>
        <v>1</v>
      </c>
      <c r="H57" s="68">
        <f t="shared" si="2"/>
        <v>7.6274450728611693E-7</v>
      </c>
      <c r="I57" s="68">
        <f t="shared" si="3"/>
        <v>0.99998016864281092</v>
      </c>
    </row>
    <row r="58" spans="2:9" x14ac:dyDescent="0.2">
      <c r="B58" s="64">
        <f>'All Residential'!I56</f>
        <v>860</v>
      </c>
      <c r="C58" s="65">
        <f>B58*(Rates!$C$9+Rates!$C$11)+Rates!$C$19+SUM(Rates!$C$22:$C$27)</f>
        <v>547.12591357950862</v>
      </c>
      <c r="D58" s="65">
        <f>IF('NEG Res NonWin'!B58&gt;20,20*(Rates!$D$9+Rates!$D$14)+('NEG Res NonWin'!B58-20)*(Rates!$D$9+Rates!$D$17),'NEG Res NonWin'!B58*(Rates!$D$9+Rates!$D$14))+Rates!$D$19+Rates!$D$22+Rates!$D$23</f>
        <v>517.13751357950866</v>
      </c>
      <c r="E58" s="66">
        <f t="shared" si="0"/>
        <v>-29.988399999999956</v>
      </c>
      <c r="F58" s="67">
        <f t="shared" si="1"/>
        <v>-5.4810783506495396E-2</v>
      </c>
      <c r="G58" s="71">
        <f>'All Residential'!K56</f>
        <v>2</v>
      </c>
      <c r="H58" s="68">
        <f t="shared" si="2"/>
        <v>1.5254890145722339E-6</v>
      </c>
      <c r="I58" s="68">
        <f t="shared" si="3"/>
        <v>0.99998169413182547</v>
      </c>
    </row>
    <row r="59" spans="2:9" x14ac:dyDescent="0.2">
      <c r="B59" s="64">
        <f>'All Residential'!I57</f>
        <v>880</v>
      </c>
      <c r="C59" s="65">
        <f>B59*(Rates!$C$9+Rates!$C$11)+Rates!$C$19+SUM(Rates!$C$22:$C$27)</f>
        <v>559.5207022674042</v>
      </c>
      <c r="D59" s="65">
        <f>IF('NEG Res NonWin'!B59&gt;20,20*(Rates!$D$9+Rates!$D$14)+('NEG Res NonWin'!B59-20)*(Rates!$D$9+Rates!$D$17),'NEG Res NonWin'!B59*(Rates!$D$9+Rates!$D$14))+Rates!$D$19+Rates!$D$22+Rates!$D$23</f>
        <v>528.63230226740427</v>
      </c>
      <c r="E59" s="66">
        <f t="shared" si="0"/>
        <v>-30.888399999999933</v>
      </c>
      <c r="F59" s="67">
        <f t="shared" si="1"/>
        <v>-5.5205106575731057E-2</v>
      </c>
      <c r="G59" s="71">
        <f>'All Residential'!K57</f>
        <v>2</v>
      </c>
      <c r="H59" s="68">
        <f t="shared" si="2"/>
        <v>1.5254890145722339E-6</v>
      </c>
      <c r="I59" s="68">
        <f t="shared" si="3"/>
        <v>0.99998321962084002</v>
      </c>
    </row>
    <row r="60" spans="2:9" x14ac:dyDescent="0.2">
      <c r="B60" s="64">
        <f>'All Residential'!I58</f>
        <v>900</v>
      </c>
      <c r="C60" s="65">
        <f>B60*(Rates!$C$9+Rates!$C$11)+Rates!$C$19+SUM(Rates!$C$22:$C$27)</f>
        <v>571.91549095529979</v>
      </c>
      <c r="D60" s="65">
        <f>IF('NEG Res NonWin'!B60&gt;20,20*(Rates!$D$9+Rates!$D$14)+('NEG Res NonWin'!B60-20)*(Rates!$D$9+Rates!$D$17),'NEG Res NonWin'!B60*(Rates!$D$9+Rates!$D$14))+Rates!$D$19+Rates!$D$22+Rates!$D$23</f>
        <v>540.12709095529976</v>
      </c>
      <c r="E60" s="66">
        <f t="shared" si="0"/>
        <v>-31.788400000000024</v>
      </c>
      <c r="F60" s="67">
        <f t="shared" si="1"/>
        <v>-5.5582337780188867E-2</v>
      </c>
      <c r="G60" s="71">
        <f>'All Residential'!K58</f>
        <v>3</v>
      </c>
      <c r="H60" s="68">
        <f t="shared" si="2"/>
        <v>2.2882335218583509E-6</v>
      </c>
      <c r="I60" s="68">
        <f t="shared" si="3"/>
        <v>0.99998550785436191</v>
      </c>
    </row>
    <row r="61" spans="2:9" x14ac:dyDescent="0.2">
      <c r="B61" s="64">
        <f>'All Residential'!I59</f>
        <v>940</v>
      </c>
      <c r="C61" s="65">
        <f>B61*(Rates!$C$9+Rates!$C$11)+Rates!$C$19+SUM(Rates!$C$22:$C$27)</f>
        <v>596.70506833109084</v>
      </c>
      <c r="D61" s="65">
        <f>IF('NEG Res NonWin'!B61&gt;20,20*(Rates!$D$9+Rates!$D$14)+('NEG Res NonWin'!B61-20)*(Rates!$D$9+Rates!$D$17),'NEG Res NonWin'!B61*(Rates!$D$9+Rates!$D$14))+Rates!$D$19+Rates!$D$22+Rates!$D$23</f>
        <v>563.11666833109086</v>
      </c>
      <c r="E61" s="66">
        <f t="shared" si="0"/>
        <v>-33.588399999999979</v>
      </c>
      <c r="F61" s="67">
        <f t="shared" si="1"/>
        <v>-5.62897849920104E-2</v>
      </c>
      <c r="G61" s="71">
        <f>'All Residential'!K59</f>
        <v>1</v>
      </c>
      <c r="H61" s="68">
        <f t="shared" si="2"/>
        <v>7.6274450728611693E-7</v>
      </c>
      <c r="I61" s="68">
        <f t="shared" si="3"/>
        <v>0.99998627059886924</v>
      </c>
    </row>
    <row r="62" spans="2:9" x14ac:dyDescent="0.2">
      <c r="B62" s="64">
        <f>'All Residential'!I60</f>
        <v>960</v>
      </c>
      <c r="C62" s="65">
        <f>B62*(Rates!$C$9+Rates!$C$11)+Rates!$C$19+SUM(Rates!$C$22:$C$27)</f>
        <v>609.09985701898643</v>
      </c>
      <c r="D62" s="65">
        <f>IF('NEG Res NonWin'!B62&gt;20,20*(Rates!$D$9+Rates!$D$14)+('NEG Res NonWin'!B62-20)*(Rates!$D$9+Rates!$D$17),'NEG Res NonWin'!B62*(Rates!$D$9+Rates!$D$14))+Rates!$D$19+Rates!$D$22+Rates!$D$23</f>
        <v>574.61145701898636</v>
      </c>
      <c r="E62" s="66">
        <f t="shared" si="0"/>
        <v>-34.48840000000007</v>
      </c>
      <c r="F62" s="67">
        <f t="shared" si="1"/>
        <v>-5.6621914457164323E-2</v>
      </c>
      <c r="G62" s="71">
        <f>'All Residential'!K60</f>
        <v>3</v>
      </c>
      <c r="H62" s="68">
        <f t="shared" si="2"/>
        <v>2.2882335218583509E-6</v>
      </c>
      <c r="I62" s="68">
        <f t="shared" si="3"/>
        <v>0.99998855883239113</v>
      </c>
    </row>
    <row r="63" spans="2:9" x14ac:dyDescent="0.2">
      <c r="B63" s="64">
        <f>'All Residential'!I61</f>
        <v>1000</v>
      </c>
      <c r="C63" s="65">
        <f>B63*(Rates!$C$9+Rates!$C$11)+Rates!$C$19+SUM(Rates!$C$22:$C$27)</f>
        <v>633.88943439477748</v>
      </c>
      <c r="D63" s="65">
        <f>IF('NEG Res NonWin'!B63&gt;20,20*(Rates!$D$9+Rates!$D$14)+('NEG Res NonWin'!B63-20)*(Rates!$D$9+Rates!$D$17),'NEG Res NonWin'!B63*(Rates!$D$9+Rates!$D$14))+Rates!$D$19+Rates!$D$22+Rates!$D$23</f>
        <v>597.60103439477746</v>
      </c>
      <c r="E63" s="66">
        <f t="shared" si="0"/>
        <v>-36.288400000000024</v>
      </c>
      <c r="F63" s="67">
        <f t="shared" si="1"/>
        <v>-5.7247207527046609E-2</v>
      </c>
      <c r="G63" s="71">
        <f>'All Residential'!K61</f>
        <v>1</v>
      </c>
      <c r="H63" s="68">
        <f t="shared" si="2"/>
        <v>7.6274450728611693E-7</v>
      </c>
      <c r="I63" s="68">
        <f t="shared" si="3"/>
        <v>0.99998932157689846</v>
      </c>
    </row>
    <row r="64" spans="2:9" x14ac:dyDescent="0.2">
      <c r="B64" s="64">
        <f>'All Residential'!I62</f>
        <v>1080</v>
      </c>
      <c r="C64" s="65">
        <f>B64*(Rates!$C$9+Rates!$C$11)+Rates!$C$19+SUM(Rates!$C$22:$C$27)</f>
        <v>683.4685891463597</v>
      </c>
      <c r="D64" s="65">
        <f>IF('NEG Res NonWin'!B64&gt;20,20*(Rates!$D$9+Rates!$D$14)+('NEG Res NonWin'!B64-20)*(Rates!$D$9+Rates!$D$17),'NEG Res NonWin'!B64*(Rates!$D$9+Rates!$D$14))+Rates!$D$19+Rates!$D$22+Rates!$D$23</f>
        <v>643.58018914635966</v>
      </c>
      <c r="E64" s="66">
        <f t="shared" si="0"/>
        <v>-39.888400000000047</v>
      </c>
      <c r="F64" s="67">
        <f t="shared" si="1"/>
        <v>-5.8361716446720634E-2</v>
      </c>
      <c r="G64" s="71">
        <f>'All Residential'!K62</f>
        <v>2</v>
      </c>
      <c r="H64" s="68">
        <f t="shared" si="2"/>
        <v>1.5254890145722339E-6</v>
      </c>
      <c r="I64" s="68">
        <f t="shared" si="3"/>
        <v>0.99999084706591301</v>
      </c>
    </row>
    <row r="65" spans="2:9" x14ac:dyDescent="0.2">
      <c r="B65" s="64">
        <f>'All Residential'!I63</f>
        <v>1140</v>
      </c>
      <c r="C65" s="65">
        <f>B65*(Rates!$C$9+Rates!$C$11)+Rates!$C$19+SUM(Rates!$C$22:$C$27)</f>
        <v>720.65295521004634</v>
      </c>
      <c r="D65" s="65">
        <f>IF('NEG Res NonWin'!B65&gt;20,20*(Rates!$D$9+Rates!$D$14)+('NEG Res NonWin'!B65-20)*(Rates!$D$9+Rates!$D$17),'NEG Res NonWin'!B65*(Rates!$D$9+Rates!$D$14))+Rates!$D$19+Rates!$D$22+Rates!$D$23</f>
        <v>678.06455521004636</v>
      </c>
      <c r="E65" s="66">
        <f t="shared" si="0"/>
        <v>-42.588399999999979</v>
      </c>
      <c r="F65" s="67">
        <f t="shared" si="1"/>
        <v>-5.9096961570894939E-2</v>
      </c>
      <c r="G65" s="71">
        <f>'All Residential'!K63</f>
        <v>1</v>
      </c>
      <c r="H65" s="68">
        <f t="shared" si="2"/>
        <v>7.6274450728611693E-7</v>
      </c>
      <c r="I65" s="68">
        <f t="shared" si="3"/>
        <v>0.99999160981042035</v>
      </c>
    </row>
    <row r="66" spans="2:9" x14ac:dyDescent="0.2">
      <c r="B66" s="64">
        <f>'All Residential'!I64</f>
        <v>1160</v>
      </c>
      <c r="C66" s="65">
        <f>B66*(Rates!$C$9+Rates!$C$11)+Rates!$C$19+SUM(Rates!$C$22:$C$27)</f>
        <v>733.04774389794193</v>
      </c>
      <c r="D66" s="65">
        <f>IF('NEG Res NonWin'!B66&gt;20,20*(Rates!$D$9+Rates!$D$14)+('NEG Res NonWin'!B66-20)*(Rates!$D$9+Rates!$D$17),'NEG Res NonWin'!B66*(Rates!$D$9+Rates!$D$14))+Rates!$D$19+Rates!$D$22+Rates!$D$23</f>
        <v>689.55934389794186</v>
      </c>
      <c r="E66" s="66">
        <f t="shared" si="0"/>
        <v>-43.48840000000007</v>
      </c>
      <c r="F66" s="67">
        <f t="shared" si="1"/>
        <v>-5.9325467354626647E-2</v>
      </c>
      <c r="G66" s="71">
        <f>'All Residential'!K64</f>
        <v>1</v>
      </c>
      <c r="H66" s="68">
        <f t="shared" si="2"/>
        <v>7.6274450728611693E-7</v>
      </c>
      <c r="I66" s="68">
        <f t="shared" si="3"/>
        <v>0.99999237255492768</v>
      </c>
    </row>
    <row r="67" spans="2:9" x14ac:dyDescent="0.2">
      <c r="B67" s="64">
        <f>'All Residential'!I65</f>
        <v>1180</v>
      </c>
      <c r="C67" s="65">
        <f>B67*(Rates!$C$9+Rates!$C$11)+Rates!$C$19+SUM(Rates!$C$22:$C$27)</f>
        <v>745.4425325858374</v>
      </c>
      <c r="D67" s="65">
        <f>IF('NEG Res NonWin'!B67&gt;20,20*(Rates!$D$9+Rates!$D$14)+('NEG Res NonWin'!B67-20)*(Rates!$D$9+Rates!$D$17),'NEG Res NonWin'!B67*(Rates!$D$9+Rates!$D$14))+Rates!$D$19+Rates!$D$22+Rates!$D$23</f>
        <v>701.05413258583746</v>
      </c>
      <c r="E67" s="66">
        <f t="shared" si="0"/>
        <v>-44.388399999999933</v>
      </c>
      <c r="F67" s="67">
        <f t="shared" si="1"/>
        <v>-5.9546374213479199E-2</v>
      </c>
      <c r="G67" s="71">
        <f>'All Residential'!K65</f>
        <v>1</v>
      </c>
      <c r="H67" s="68">
        <f t="shared" si="2"/>
        <v>7.6274450728611693E-7</v>
      </c>
      <c r="I67" s="68">
        <f t="shared" si="3"/>
        <v>0.99999313529943501</v>
      </c>
    </row>
    <row r="68" spans="2:9" x14ac:dyDescent="0.2">
      <c r="B68" s="64">
        <f>'All Residential'!I66</f>
        <v>1400</v>
      </c>
      <c r="C68" s="65">
        <f>B68*(Rates!$C$9+Rates!$C$11)+Rates!$C$19+SUM(Rates!$C$22:$C$27)</f>
        <v>881.78520815268848</v>
      </c>
      <c r="D68" s="65">
        <f>IF('NEG Res NonWin'!B68&gt;20,20*(Rates!$D$9+Rates!$D$14)+('NEG Res NonWin'!B68-20)*(Rates!$D$9+Rates!$D$17),'NEG Res NonWin'!B68*(Rates!$D$9+Rates!$D$14))+Rates!$D$19+Rates!$D$22+Rates!$D$23</f>
        <v>827.49680815268846</v>
      </c>
      <c r="E68" s="66">
        <f t="shared" si="0"/>
        <v>-54.288400000000024</v>
      </c>
      <c r="F68" s="67">
        <f t="shared" si="1"/>
        <v>-6.1566467092062552E-2</v>
      </c>
      <c r="G68" s="71">
        <f>'All Residential'!K66</f>
        <v>1</v>
      </c>
      <c r="H68" s="68">
        <f t="shared" si="2"/>
        <v>7.6274450728611693E-7</v>
      </c>
      <c r="I68" s="68">
        <f t="shared" si="3"/>
        <v>0.99999389804394234</v>
      </c>
    </row>
    <row r="69" spans="2:9" x14ac:dyDescent="0.2">
      <c r="B69" s="64">
        <f>'All Residential'!I67</f>
        <v>1580</v>
      </c>
      <c r="C69" s="65">
        <f>B69*(Rates!$C$9+Rates!$C$11)+Rates!$C$19+SUM(Rates!$C$22:$C$27)</f>
        <v>993.33830634374851</v>
      </c>
      <c r="D69" s="65">
        <f>IF('NEG Res NonWin'!B69&gt;20,20*(Rates!$D$9+Rates!$D$14)+('NEG Res NonWin'!B69-20)*(Rates!$D$9+Rates!$D$17),'NEG Res NonWin'!B69*(Rates!$D$9+Rates!$D$14))+Rates!$D$19+Rates!$D$22+Rates!$D$23</f>
        <v>930.94990634374847</v>
      </c>
      <c r="E69" s="66">
        <f t="shared" si="0"/>
        <v>-62.388400000000047</v>
      </c>
      <c r="F69" s="67">
        <f t="shared" si="1"/>
        <v>-6.280679965885691E-2</v>
      </c>
      <c r="G69" s="71">
        <f>'All Residential'!K67</f>
        <v>1</v>
      </c>
      <c r="H69" s="68">
        <f t="shared" si="2"/>
        <v>7.6274450728611693E-7</v>
      </c>
      <c r="I69" s="68">
        <f t="shared" si="3"/>
        <v>0.99999466078844967</v>
      </c>
    </row>
    <row r="70" spans="2:9" x14ac:dyDescent="0.2">
      <c r="B70" s="64">
        <f>'All Residential'!I68</f>
        <v>1640</v>
      </c>
      <c r="C70" s="65">
        <f>B70*(Rates!$C$9+Rates!$C$11)+Rates!$C$19+SUM(Rates!$C$22:$C$27)</f>
        <v>1030.5226724074353</v>
      </c>
      <c r="D70" s="65">
        <f>IF('NEG Res NonWin'!B70&gt;20,20*(Rates!$D$9+Rates!$D$14)+('NEG Res NonWin'!B70-20)*(Rates!$D$9+Rates!$D$17),'NEG Res NonWin'!B70*(Rates!$D$9+Rates!$D$14))+Rates!$D$19+Rates!$D$22+Rates!$D$23</f>
        <v>965.43427240743506</v>
      </c>
      <c r="E70" s="66">
        <f t="shared" si="0"/>
        <v>-65.088400000000206</v>
      </c>
      <c r="F70" s="67">
        <f t="shared" si="1"/>
        <v>-6.3160570594672338E-2</v>
      </c>
      <c r="G70" s="71">
        <f>'All Residential'!K68</f>
        <v>1</v>
      </c>
      <c r="H70" s="68">
        <f t="shared" si="2"/>
        <v>7.6274450728611693E-7</v>
      </c>
      <c r="I70" s="68">
        <f t="shared" si="3"/>
        <v>0.99999542353295701</v>
      </c>
    </row>
    <row r="71" spans="2:9" x14ac:dyDescent="0.2">
      <c r="B71" s="64">
        <f>'All Residential'!I69</f>
        <v>1680</v>
      </c>
      <c r="C71" s="65">
        <f>B71*(Rates!$C$9+Rates!$C$11)+Rates!$C$19+SUM(Rates!$C$22:$C$27)</f>
        <v>1055.3122497832264</v>
      </c>
      <c r="D71" s="65">
        <f>IF('NEG Res NonWin'!B71&gt;20,20*(Rates!$D$9+Rates!$D$14)+('NEG Res NonWin'!B71-20)*(Rates!$D$9+Rates!$D$17),'NEG Res NonWin'!B71*(Rates!$D$9+Rates!$D$14))+Rates!$D$19+Rates!$D$22+Rates!$D$23</f>
        <v>988.42384978322616</v>
      </c>
      <c r="E71" s="66">
        <f t="shared" ref="E71:E76" si="4">D71-C71</f>
        <v>-66.888400000000274</v>
      </c>
      <c r="F71" s="67">
        <f t="shared" ref="F71:F76" si="5">E71/C71</f>
        <v>-6.3382567589583022E-2</v>
      </c>
      <c r="G71" s="71">
        <f>'All Residential'!K69</f>
        <v>1</v>
      </c>
      <c r="H71" s="68">
        <f t="shared" ref="H71:H76" si="6">G71/SUM($G$6:$G$76)</f>
        <v>7.6274450728611693E-7</v>
      </c>
      <c r="I71" s="68">
        <f t="shared" si="3"/>
        <v>0.99999618627746434</v>
      </c>
    </row>
    <row r="72" spans="2:9" x14ac:dyDescent="0.2">
      <c r="B72" s="64">
        <f>'All Residential'!I70</f>
        <v>1940</v>
      </c>
      <c r="C72" s="65">
        <f>B72*(Rates!$C$9+Rates!$C$11)+Rates!$C$19+SUM(Rates!$C$22:$C$27)</f>
        <v>1216.4445027258685</v>
      </c>
      <c r="D72" s="65">
        <f>IF('NEG Res NonWin'!B72&gt;20,20*(Rates!$D$9+Rates!$D$14)+('NEG Res NonWin'!B72-20)*(Rates!$D$9+Rates!$D$17),'NEG Res NonWin'!B72*(Rates!$D$9+Rates!$D$14))+Rates!$D$19+Rates!$D$22+Rates!$D$23</f>
        <v>1137.8561027258684</v>
      </c>
      <c r="E72" s="66">
        <f t="shared" si="4"/>
        <v>-78.588400000000092</v>
      </c>
      <c r="F72" s="67">
        <f t="shared" si="5"/>
        <v>-6.460500238514405E-2</v>
      </c>
      <c r="G72" s="71">
        <f>'All Residential'!K70</f>
        <v>1</v>
      </c>
      <c r="H72" s="68">
        <f t="shared" si="6"/>
        <v>7.6274450728611693E-7</v>
      </c>
      <c r="I72" s="68">
        <f t="shared" ref="I72:I76" si="7">H72+I71</f>
        <v>0.99999694902197167</v>
      </c>
    </row>
    <row r="73" spans="2:9" x14ac:dyDescent="0.2">
      <c r="B73" s="64">
        <f>'All Residential'!I71</f>
        <v>2040</v>
      </c>
      <c r="C73" s="65">
        <f>B73*(Rates!$C$9+Rates!$C$11)+Rates!$C$19+SUM(Rates!$C$22:$C$27)</f>
        <v>1278.4184461653463</v>
      </c>
      <c r="D73" s="65">
        <f>IF('NEG Res NonWin'!B73&gt;20,20*(Rates!$D$9+Rates!$D$14)+('NEG Res NonWin'!B73-20)*(Rates!$D$9+Rates!$D$17),'NEG Res NonWin'!B73*(Rates!$D$9+Rates!$D$14))+Rates!$D$19+Rates!$D$22+Rates!$D$23</f>
        <v>1195.3300461653462</v>
      </c>
      <c r="E73" s="66">
        <f t="shared" si="4"/>
        <v>-83.088400000000092</v>
      </c>
      <c r="F73" s="67">
        <f t="shared" si="5"/>
        <v>-6.4993117276449033E-2</v>
      </c>
      <c r="G73" s="71">
        <f>'All Residential'!K71</f>
        <v>1</v>
      </c>
      <c r="H73" s="68">
        <f t="shared" si="6"/>
        <v>7.6274450728611693E-7</v>
      </c>
      <c r="I73" s="68">
        <f t="shared" si="7"/>
        <v>0.999997711766479</v>
      </c>
    </row>
    <row r="74" spans="2:9" x14ac:dyDescent="0.2">
      <c r="B74" s="64">
        <f>'All Residential'!I72</f>
        <v>2120</v>
      </c>
      <c r="C74" s="65">
        <f>B74*(Rates!$C$9+Rates!$C$11)+Rates!$C$19+SUM(Rates!$C$22:$C$27)</f>
        <v>1327.9976009169284</v>
      </c>
      <c r="D74" s="65">
        <f>IF('NEG Res NonWin'!B74&gt;20,20*(Rates!$D$9+Rates!$D$14)+('NEG Res NonWin'!B74-20)*(Rates!$D$9+Rates!$D$17),'NEG Res NonWin'!B74*(Rates!$D$9+Rates!$D$14))+Rates!$D$19+Rates!$D$22+Rates!$D$23</f>
        <v>1241.3092009169284</v>
      </c>
      <c r="E74" s="66">
        <f t="shared" si="4"/>
        <v>-86.688400000000001</v>
      </c>
      <c r="F74" s="67">
        <f t="shared" si="5"/>
        <v>-6.5277527564918184E-2</v>
      </c>
      <c r="G74" s="71">
        <f>'All Residential'!K72</f>
        <v>1</v>
      </c>
      <c r="H74" s="68">
        <f t="shared" si="6"/>
        <v>7.6274450728611693E-7</v>
      </c>
      <c r="I74" s="68">
        <f t="shared" si="7"/>
        <v>0.99999847451098633</v>
      </c>
    </row>
    <row r="75" spans="2:9" x14ac:dyDescent="0.2">
      <c r="B75" s="64">
        <f>'All Residential'!I73</f>
        <v>2200</v>
      </c>
      <c r="C75" s="65">
        <f>B75*(Rates!$C$9+Rates!$C$11)+Rates!$C$19+SUM(Rates!$C$22:$C$27)</f>
        <v>1377.5767556685107</v>
      </c>
      <c r="D75" s="65">
        <f>IF('NEG Res NonWin'!B75&gt;20,20*(Rates!$D$9+Rates!$D$14)+('NEG Res NonWin'!B75-20)*(Rates!$D$9+Rates!$D$17),'NEG Res NonWin'!B75*(Rates!$D$9+Rates!$D$14))+Rates!$D$19+Rates!$D$22+Rates!$D$23</f>
        <v>1287.2883556685106</v>
      </c>
      <c r="E75" s="66">
        <f t="shared" si="4"/>
        <v>-90.288400000000138</v>
      </c>
      <c r="F75" s="67">
        <f t="shared" si="5"/>
        <v>-6.554146593173675E-2</v>
      </c>
      <c r="G75" s="71">
        <f>'All Residential'!K73</f>
        <v>1</v>
      </c>
      <c r="H75" s="68">
        <f t="shared" si="6"/>
        <v>7.6274450728611693E-7</v>
      </c>
      <c r="I75" s="68">
        <f t="shared" si="7"/>
        <v>0.99999923725549367</v>
      </c>
    </row>
    <row r="76" spans="2:9" x14ac:dyDescent="0.2">
      <c r="B76" s="64">
        <f>'All Residential'!I74</f>
        <v>3640</v>
      </c>
      <c r="C76" s="65">
        <f>B76*(Rates!$C$9+Rates!$C$11)+Rates!$C$19+SUM(Rates!$C$22:$C$27)</f>
        <v>2270.0015411969903</v>
      </c>
      <c r="D76" s="65">
        <f>IF('NEG Res NonWin'!B76&gt;20,20*(Rates!$D$9+Rates!$D$14)+('NEG Res NonWin'!B76-20)*(Rates!$D$9+Rates!$D$17),'NEG Res NonWin'!B76*(Rates!$D$9+Rates!$D$14))+Rates!$D$19+Rates!$D$22+Rates!$D$23</f>
        <v>2114.9131411969902</v>
      </c>
      <c r="E76" s="66">
        <f t="shared" si="4"/>
        <v>-155.08840000000009</v>
      </c>
      <c r="F76" s="67">
        <f t="shared" si="5"/>
        <v>-6.832083467142526E-2</v>
      </c>
      <c r="G76" s="71">
        <f>'All Residential'!K74</f>
        <v>1</v>
      </c>
      <c r="H76" s="68">
        <f t="shared" si="6"/>
        <v>7.6274450728611693E-7</v>
      </c>
      <c r="I76" s="68">
        <f t="shared" si="7"/>
        <v>1.0000000000000009</v>
      </c>
    </row>
    <row r="77" spans="2:9" x14ac:dyDescent="0.2">
      <c r="C77" s="65"/>
      <c r="D77" s="65"/>
      <c r="E77" s="66"/>
      <c r="F77" s="67"/>
    </row>
    <row r="78" spans="2:9" x14ac:dyDescent="0.2">
      <c r="C78" s="65"/>
      <c r="D78" s="65"/>
      <c r="E78" s="66"/>
      <c r="F78" s="67"/>
    </row>
    <row r="79" spans="2:9" x14ac:dyDescent="0.2">
      <c r="C79" s="65"/>
      <c r="D79" s="65"/>
      <c r="E79" s="66"/>
      <c r="F79" s="67"/>
    </row>
    <row r="80" spans="2:9" x14ac:dyDescent="0.2">
      <c r="C80" s="65"/>
      <c r="D80" s="65"/>
      <c r="E80" s="66"/>
      <c r="F80" s="67"/>
    </row>
    <row r="81" spans="3:6" x14ac:dyDescent="0.2">
      <c r="C81" s="65"/>
      <c r="D81" s="65"/>
      <c r="E81" s="66"/>
      <c r="F81" s="67"/>
    </row>
    <row r="82" spans="3:6" x14ac:dyDescent="0.2">
      <c r="C82" s="65"/>
      <c r="D82" s="65"/>
      <c r="E82" s="66"/>
      <c r="F82" s="67"/>
    </row>
    <row r="83" spans="3:6" x14ac:dyDescent="0.2">
      <c r="C83" s="65"/>
      <c r="D83" s="65"/>
      <c r="E83" s="66"/>
      <c r="F83" s="67"/>
    </row>
    <row r="84" spans="3:6" x14ac:dyDescent="0.2">
      <c r="C84" s="65"/>
      <c r="D84" s="65"/>
      <c r="E84" s="66"/>
      <c r="F84" s="67"/>
    </row>
    <row r="85" spans="3:6" x14ac:dyDescent="0.2">
      <c r="C85" s="65"/>
      <c r="D85" s="65"/>
      <c r="E85" s="66"/>
      <c r="F85" s="67"/>
    </row>
    <row r="86" spans="3:6" x14ac:dyDescent="0.2">
      <c r="C86" s="65"/>
      <c r="D86" s="65"/>
      <c r="E86" s="66"/>
      <c r="F86" s="67"/>
    </row>
    <row r="87" spans="3:6" x14ac:dyDescent="0.2">
      <c r="C87" s="65"/>
      <c r="D87" s="65"/>
      <c r="E87" s="66"/>
      <c r="F87" s="67"/>
    </row>
    <row r="88" spans="3:6" x14ac:dyDescent="0.2">
      <c r="C88" s="65"/>
      <c r="D88" s="65"/>
      <c r="E88" s="66"/>
      <c r="F88" s="67"/>
    </row>
    <row r="89" spans="3:6" x14ac:dyDescent="0.2">
      <c r="C89" s="65"/>
      <c r="D89" s="65"/>
      <c r="E89" s="66"/>
      <c r="F89" s="67"/>
    </row>
    <row r="90" spans="3:6" x14ac:dyDescent="0.2">
      <c r="C90" s="65"/>
      <c r="D90" s="65"/>
      <c r="E90" s="66"/>
      <c r="F90" s="67"/>
    </row>
    <row r="91" spans="3:6" x14ac:dyDescent="0.2">
      <c r="C91" s="65"/>
      <c r="D91" s="65"/>
      <c r="E91" s="66"/>
      <c r="F91" s="67"/>
    </row>
    <row r="92" spans="3:6" x14ac:dyDescent="0.2">
      <c r="C92" s="65"/>
      <c r="D92" s="65"/>
      <c r="E92" s="66"/>
      <c r="F92" s="67"/>
    </row>
    <row r="93" spans="3:6" x14ac:dyDescent="0.2">
      <c r="C93" s="65"/>
      <c r="D93" s="65"/>
      <c r="E93" s="66"/>
      <c r="F93" s="67"/>
    </row>
    <row r="94" spans="3:6" x14ac:dyDescent="0.2">
      <c r="C94" s="65"/>
      <c r="D94" s="65"/>
      <c r="E94" s="66"/>
      <c r="F94" s="67"/>
    </row>
    <row r="95" spans="3:6" x14ac:dyDescent="0.2">
      <c r="C95" s="65"/>
      <c r="D95" s="65"/>
      <c r="E95" s="66"/>
      <c r="F95" s="67"/>
    </row>
    <row r="96" spans="3:6" x14ac:dyDescent="0.2">
      <c r="C96" s="65"/>
      <c r="D96" s="65"/>
      <c r="E96" s="66"/>
      <c r="F96" s="67"/>
    </row>
    <row r="97" spans="3:6" x14ac:dyDescent="0.2">
      <c r="C97" s="65"/>
      <c r="D97" s="65"/>
      <c r="E97" s="66"/>
      <c r="F97" s="67"/>
    </row>
    <row r="98" spans="3:6" x14ac:dyDescent="0.2">
      <c r="C98" s="65"/>
      <c r="D98" s="65"/>
      <c r="E98" s="66"/>
      <c r="F98" s="67"/>
    </row>
    <row r="99" spans="3:6" x14ac:dyDescent="0.2">
      <c r="C99" s="65"/>
      <c r="D99" s="65"/>
      <c r="E99" s="66"/>
      <c r="F99" s="67"/>
    </row>
    <row r="100" spans="3:6" x14ac:dyDescent="0.2">
      <c r="C100" s="65"/>
      <c r="D100" s="65"/>
      <c r="E100" s="66"/>
      <c r="F100" s="67"/>
    </row>
    <row r="101" spans="3:6" x14ac:dyDescent="0.2">
      <c r="C101" s="65"/>
      <c r="D101" s="65"/>
      <c r="E101" s="66"/>
      <c r="F101" s="67"/>
    </row>
    <row r="102" spans="3:6" x14ac:dyDescent="0.2">
      <c r="C102" s="65"/>
      <c r="D102" s="65"/>
      <c r="E102" s="66"/>
      <c r="F102" s="67"/>
    </row>
    <row r="103" spans="3:6" x14ac:dyDescent="0.2">
      <c r="C103" s="65"/>
      <c r="D103" s="65"/>
      <c r="E103" s="66"/>
      <c r="F103" s="67"/>
    </row>
    <row r="104" spans="3:6" x14ac:dyDescent="0.2">
      <c r="C104" s="65"/>
      <c r="D104" s="65"/>
      <c r="E104" s="66"/>
      <c r="F104" s="67"/>
    </row>
    <row r="105" spans="3:6" x14ac:dyDescent="0.2">
      <c r="C105" s="65"/>
      <c r="D105" s="65"/>
      <c r="E105" s="66"/>
      <c r="F105" s="67"/>
    </row>
    <row r="106" spans="3:6" x14ac:dyDescent="0.2">
      <c r="C106" s="65"/>
      <c r="D106" s="65"/>
      <c r="E106" s="66"/>
      <c r="F106" s="67"/>
    </row>
    <row r="107" spans="3:6" x14ac:dyDescent="0.2">
      <c r="C107" s="65"/>
      <c r="D107" s="65"/>
      <c r="E107" s="66"/>
      <c r="F107" s="67"/>
    </row>
    <row r="108" spans="3:6" x14ac:dyDescent="0.2">
      <c r="C108" s="65"/>
      <c r="D108" s="65"/>
      <c r="E108" s="66"/>
      <c r="F108" s="67"/>
    </row>
    <row r="109" spans="3:6" x14ac:dyDescent="0.2">
      <c r="C109" s="65"/>
      <c r="D109" s="65"/>
      <c r="E109" s="66"/>
      <c r="F109" s="67"/>
    </row>
    <row r="110" spans="3:6" x14ac:dyDescent="0.2">
      <c r="C110" s="65"/>
      <c r="D110" s="65"/>
      <c r="E110" s="66"/>
      <c r="F110" s="67"/>
    </row>
    <row r="111" spans="3:6" x14ac:dyDescent="0.2">
      <c r="C111" s="65"/>
      <c r="D111" s="65"/>
      <c r="E111" s="66"/>
      <c r="F111" s="67"/>
    </row>
    <row r="112" spans="3:6" x14ac:dyDescent="0.2">
      <c r="C112" s="65"/>
      <c r="D112" s="65"/>
      <c r="E112" s="66"/>
      <c r="F112" s="6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C08F-BE0A-4144-A725-FCFDC0012836}">
  <dimension ref="B1:O128"/>
  <sheetViews>
    <sheetView workbookViewId="0">
      <selection activeCell="H35" sqref="H35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64</v>
      </c>
      <c r="C2" s="57"/>
      <c r="D2" s="57"/>
      <c r="E2" s="57"/>
      <c r="F2" s="57"/>
      <c r="G2" s="63" t="s">
        <v>78</v>
      </c>
      <c r="H2" s="79"/>
      <c r="I2" s="78">
        <f>'All Residential'!S2</f>
        <v>118.21336243221722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64">
        <f>'All Residential'!P4</f>
        <v>0</v>
      </c>
      <c r="C6" s="65">
        <f>IF('NEGD Res Win'!B6&gt;20,20*(Rates!$E$9+Rates!$E$14)+('NEGD Res Win'!B6-20)*(Rates!$E$9+Rates!$E$17),'NEGD Res Win'!B6*(Rates!$E$9+Rates!$E$14))+Rates!$E$19+SUM(Rates!$E$21:$E$27)</f>
        <v>18.79</v>
      </c>
      <c r="D6" s="65">
        <f>IF('NEGD Res Win'!B6&gt;20,20*(Rates!$F$9+Rates!$F$14)+('NEGD Res Win'!B6-20)*(Rates!$F$9+Rates!$F$17),'NEGD Res Win'!B6*(Rates!$F$9+Rates!$F$14))+Rates!$F$19+Rates!$F$22+Rates!$F$23</f>
        <v>15.68</v>
      </c>
      <c r="E6" s="66">
        <f>D6-C6</f>
        <v>-3.1099999999999994</v>
      </c>
      <c r="F6" s="67">
        <f>E6/C6</f>
        <v>-0.16551357104842998</v>
      </c>
      <c r="G6" s="71">
        <f>'All Residential'!R4</f>
        <v>4044</v>
      </c>
      <c r="H6" s="68">
        <f>G6/SUM($G$6:$G$107)</f>
        <v>1.1751919422051994E-2</v>
      </c>
      <c r="I6" s="68">
        <f>H6</f>
        <v>1.1751919422051994E-2</v>
      </c>
    </row>
    <row r="7" spans="2:15" x14ac:dyDescent="0.2">
      <c r="B7" s="64">
        <f>'All Residential'!P5</f>
        <v>2</v>
      </c>
      <c r="C7" s="65">
        <f>IF('NEGD Res Win'!B7&gt;20,20*(Rates!$E$9+Rates!$E$14)+('NEGD Res Win'!B7-20)*(Rates!$E$9+Rates!$E$17),'NEGD Res Win'!B7*(Rates!$E$9+Rates!$E$14))+Rates!$E$19+SUM(Rates!$E$21:$E$27)</f>
        <v>20.574478868789555</v>
      </c>
      <c r="D7" s="65">
        <f>IF('NEGD Res Win'!B7&gt;20,20*(Rates!$F$9+Rates!$F$14)+('NEGD Res Win'!B7-20)*(Rates!$F$9+Rates!$F$17),'NEGD Res Win'!B7*(Rates!$F$9+Rates!$F$14))+Rates!$F$19+Rates!$F$22+Rates!$F$23</f>
        <v>17.546638868789554</v>
      </c>
      <c r="E7" s="66">
        <f t="shared" ref="E7:E70" si="0">D7-C7</f>
        <v>-3.0278400000000012</v>
      </c>
      <c r="F7" s="67">
        <f t="shared" ref="F7:F70" si="1">E7/C7</f>
        <v>-0.14716484530711887</v>
      </c>
      <c r="G7" s="71">
        <f>'All Residential'!R5</f>
        <v>1508</v>
      </c>
      <c r="H7" s="68">
        <f t="shared" ref="H7:H70" si="2">G7/SUM($G$6:$G$107)</f>
        <v>4.382268666779033E-3</v>
      </c>
      <c r="I7" s="68">
        <f>H7+I6</f>
        <v>1.6134188088831027E-2</v>
      </c>
      <c r="L7" s="69"/>
      <c r="M7" s="69"/>
      <c r="N7" s="70"/>
      <c r="O7" s="70"/>
    </row>
    <row r="8" spans="2:15" x14ac:dyDescent="0.2">
      <c r="B8" s="64">
        <f>'All Residential'!P6</f>
        <v>4</v>
      </c>
      <c r="C8" s="65">
        <f>IF('NEGD Res Win'!B8&gt;20,20*(Rates!$E$9+Rates!$E$14)+('NEGD Res Win'!B8-20)*(Rates!$E$9+Rates!$E$17),'NEGD Res Win'!B8*(Rates!$E$9+Rates!$E$14))+Rates!$E$19+SUM(Rates!$E$21:$E$27)</f>
        <v>22.358957737579107</v>
      </c>
      <c r="D8" s="65">
        <f>IF('NEGD Res Win'!B8&gt;20,20*(Rates!$F$9+Rates!$F$14)+('NEGD Res Win'!B8-20)*(Rates!$F$9+Rates!$F$17),'NEGD Res Win'!B8*(Rates!$F$9+Rates!$F$14))+Rates!$F$19+Rates!$F$22+Rates!$F$23</f>
        <v>19.413277737579111</v>
      </c>
      <c r="E8" s="66">
        <f t="shared" si="0"/>
        <v>-2.9456799999999959</v>
      </c>
      <c r="F8" s="67">
        <f t="shared" si="1"/>
        <v>-0.13174496032295538</v>
      </c>
      <c r="G8" s="71">
        <f>'All Residential'!R6</f>
        <v>1091</v>
      </c>
      <c r="H8" s="68">
        <f t="shared" si="2"/>
        <v>3.1704609518938493E-3</v>
      </c>
      <c r="I8" s="68">
        <f t="shared" ref="I8:I71" si="3">H8+I7</f>
        <v>1.9304649040724875E-2</v>
      </c>
      <c r="L8" s="69"/>
      <c r="M8" s="69"/>
      <c r="N8" s="70"/>
      <c r="O8" s="70"/>
    </row>
    <row r="9" spans="2:15" x14ac:dyDescent="0.2">
      <c r="B9" s="64">
        <f>'All Residential'!P7</f>
        <v>6</v>
      </c>
      <c r="C9" s="65">
        <f>IF('NEGD Res Win'!B9&gt;20,20*(Rates!$E$9+Rates!$E$14)+('NEGD Res Win'!B9-20)*(Rates!$E$9+Rates!$E$17),'NEGD Res Win'!B9*(Rates!$E$9+Rates!$E$14))+Rates!$E$19+SUM(Rates!$E$21:$E$27)</f>
        <v>24.143436606368663</v>
      </c>
      <c r="D9" s="65">
        <f>IF('NEGD Res Win'!B9&gt;20,20*(Rates!$F$9+Rates!$F$14)+('NEGD Res Win'!B9-20)*(Rates!$F$9+Rates!$F$17),'NEGD Res Win'!B9*(Rates!$F$9+Rates!$F$14))+Rates!$F$19+Rates!$F$22+Rates!$F$23</f>
        <v>21.279916606368666</v>
      </c>
      <c r="E9" s="66">
        <f t="shared" si="0"/>
        <v>-2.8635199999999976</v>
      </c>
      <c r="F9" s="67">
        <f t="shared" si="1"/>
        <v>-0.11860449059868493</v>
      </c>
      <c r="G9" s="71">
        <f>'All Residential'!R7</f>
        <v>1186</v>
      </c>
      <c r="H9" s="68">
        <f t="shared" si="2"/>
        <v>3.446532253846109E-3</v>
      </c>
      <c r="I9" s="68">
        <f t="shared" si="3"/>
        <v>2.2751181294570984E-2</v>
      </c>
    </row>
    <row r="10" spans="2:15" x14ac:dyDescent="0.2">
      <c r="B10" s="64">
        <f>'All Residential'!P8</f>
        <v>8</v>
      </c>
      <c r="C10" s="65">
        <f>IF('NEGD Res Win'!B10&gt;20,20*(Rates!$E$9+Rates!$E$14)+('NEGD Res Win'!B10-20)*(Rates!$E$9+Rates!$E$17),'NEGD Res Win'!B10*(Rates!$E$9+Rates!$E$14))+Rates!$E$19+SUM(Rates!$E$21:$E$27)</f>
        <v>25.927915475158219</v>
      </c>
      <c r="D10" s="65">
        <f>IF('NEGD Res Win'!B10&gt;20,20*(Rates!$F$9+Rates!$F$14)+('NEGD Res Win'!B10-20)*(Rates!$F$9+Rates!$F$17),'NEGD Res Win'!B10*(Rates!$F$9+Rates!$F$14))+Rates!$F$19+Rates!$F$22+Rates!$F$23</f>
        <v>23.14655547515822</v>
      </c>
      <c r="E10" s="66">
        <f t="shared" si="0"/>
        <v>-2.7813599999999994</v>
      </c>
      <c r="F10" s="67">
        <f t="shared" si="1"/>
        <v>-0.10727279648318996</v>
      </c>
      <c r="G10" s="71">
        <f>'All Residential'!R8</f>
        <v>1449</v>
      </c>
      <c r="H10" s="68">
        <f t="shared" si="2"/>
        <v>4.2108138581981557E-3</v>
      </c>
      <c r="I10" s="68">
        <f t="shared" si="3"/>
        <v>2.696199515276914E-2</v>
      </c>
    </row>
    <row r="11" spans="2:15" x14ac:dyDescent="0.2">
      <c r="B11" s="64">
        <f>'All Residential'!P9</f>
        <v>10</v>
      </c>
      <c r="C11" s="65">
        <f>IF('NEGD Res Win'!B11&gt;20,20*(Rates!$E$9+Rates!$E$14)+('NEGD Res Win'!B11-20)*(Rates!$E$9+Rates!$E$17),'NEGD Res Win'!B11*(Rates!$E$9+Rates!$E$14))+Rates!$E$19+SUM(Rates!$E$21:$E$27)</f>
        <v>27.712394343947775</v>
      </c>
      <c r="D11" s="65">
        <f>IF('NEGD Res Win'!B11&gt;20,20*(Rates!$F$9+Rates!$F$14)+('NEGD Res Win'!B11-20)*(Rates!$F$9+Rates!$F$17),'NEGD Res Win'!B11*(Rates!$F$9+Rates!$F$14))+Rates!$F$19+Rates!$F$22+Rates!$F$23</f>
        <v>25.013194343947774</v>
      </c>
      <c r="E11" s="66">
        <f t="shared" si="0"/>
        <v>-2.6992000000000012</v>
      </c>
      <c r="F11" s="67">
        <f t="shared" si="1"/>
        <v>-9.7400461558800333E-2</v>
      </c>
      <c r="G11" s="71">
        <f>'All Residential'!R9</f>
        <v>1560</v>
      </c>
      <c r="H11" s="68">
        <f t="shared" si="2"/>
        <v>4.5333813794265852E-3</v>
      </c>
      <c r="I11" s="68">
        <f t="shared" si="3"/>
        <v>3.1495376532195724E-2</v>
      </c>
    </row>
    <row r="12" spans="2:15" x14ac:dyDescent="0.2">
      <c r="B12" s="64">
        <f>'All Residential'!P10</f>
        <v>12</v>
      </c>
      <c r="C12" s="65">
        <f>IF('NEGD Res Win'!B12&gt;20,20*(Rates!$E$9+Rates!$E$14)+('NEGD Res Win'!B12-20)*(Rates!$E$9+Rates!$E$17),'NEGD Res Win'!B12*(Rates!$E$9+Rates!$E$14))+Rates!$E$19+SUM(Rates!$E$21:$E$27)</f>
        <v>29.496873212737331</v>
      </c>
      <c r="D12" s="65">
        <f>IF('NEGD Res Win'!B12&gt;20,20*(Rates!$F$9+Rates!$F$14)+('NEGD Res Win'!B12-20)*(Rates!$F$9+Rates!$F$17),'NEGD Res Win'!B12*(Rates!$F$9+Rates!$F$14))+Rates!$F$19+Rates!$F$22+Rates!$F$23</f>
        <v>26.879833212737328</v>
      </c>
      <c r="E12" s="66">
        <f t="shared" si="0"/>
        <v>-2.6170400000000029</v>
      </c>
      <c r="F12" s="67">
        <f t="shared" si="1"/>
        <v>-8.8722624297341235E-2</v>
      </c>
      <c r="G12" s="71">
        <f>'All Residential'!R10</f>
        <v>1508</v>
      </c>
      <c r="H12" s="68">
        <f t="shared" si="2"/>
        <v>4.382268666779033E-3</v>
      </c>
      <c r="I12" s="68">
        <f t="shared" si="3"/>
        <v>3.5877645198974753E-2</v>
      </c>
    </row>
    <row r="13" spans="2:15" x14ac:dyDescent="0.2">
      <c r="B13" s="64">
        <f>'All Residential'!P11</f>
        <v>14</v>
      </c>
      <c r="C13" s="65">
        <f>IF('NEGD Res Win'!B13&gt;20,20*(Rates!$E$9+Rates!$E$14)+('NEGD Res Win'!B13-20)*(Rates!$E$9+Rates!$E$17),'NEGD Res Win'!B13*(Rates!$E$9+Rates!$E$14))+Rates!$E$19+SUM(Rates!$E$21:$E$27)</f>
        <v>31.281352081526883</v>
      </c>
      <c r="D13" s="65">
        <f>IF('NEGD Res Win'!B13&gt;20,20*(Rates!$F$9+Rates!$F$14)+('NEGD Res Win'!B13-20)*(Rates!$F$9+Rates!$F$17),'NEGD Res Win'!B13*(Rates!$F$9+Rates!$F$14))+Rates!$F$19+Rates!$F$22+Rates!$F$23</f>
        <v>28.746472081526885</v>
      </c>
      <c r="E13" s="66">
        <f t="shared" si="0"/>
        <v>-2.5348799999999976</v>
      </c>
      <c r="F13" s="67">
        <f t="shared" si="1"/>
        <v>-8.1034860430376471E-2</v>
      </c>
      <c r="G13" s="71">
        <f>'All Residential'!R11</f>
        <v>1477</v>
      </c>
      <c r="H13" s="68">
        <f t="shared" si="2"/>
        <v>4.2921822419314526E-3</v>
      </c>
      <c r="I13" s="68">
        <f t="shared" si="3"/>
        <v>4.0169827440906206E-2</v>
      </c>
    </row>
    <row r="14" spans="2:15" x14ac:dyDescent="0.2">
      <c r="B14" s="64">
        <f>'All Residential'!P12</f>
        <v>16</v>
      </c>
      <c r="C14" s="65">
        <f>IF('NEGD Res Win'!B14&gt;20,20*(Rates!$E$9+Rates!$E$14)+('NEGD Res Win'!B14-20)*(Rates!$E$9+Rates!$E$17),'NEGD Res Win'!B14*(Rates!$E$9+Rates!$E$14))+Rates!$E$19+SUM(Rates!$E$21:$E$27)</f>
        <v>33.065830950316439</v>
      </c>
      <c r="D14" s="65">
        <f>IF('NEGD Res Win'!B14&gt;20,20*(Rates!$F$9+Rates!$F$14)+('NEGD Res Win'!B14-20)*(Rates!$F$9+Rates!$F$17),'NEGD Res Win'!B14*(Rates!$F$9+Rates!$F$14))+Rates!$F$19+Rates!$F$22+Rates!$F$23</f>
        <v>30.61311095031644</v>
      </c>
      <c r="E14" s="66">
        <f t="shared" si="0"/>
        <v>-2.4527199999999993</v>
      </c>
      <c r="F14" s="67">
        <f t="shared" si="1"/>
        <v>-7.4176874722591143E-2</v>
      </c>
      <c r="G14" s="71">
        <f>'All Residential'!R12</f>
        <v>1455</v>
      </c>
      <c r="H14" s="68">
        <f t="shared" si="2"/>
        <v>4.228249940426719E-3</v>
      </c>
      <c r="I14" s="68">
        <f t="shared" si="3"/>
        <v>4.4398077381332925E-2</v>
      </c>
    </row>
    <row r="15" spans="2:15" x14ac:dyDescent="0.2">
      <c r="B15" s="64">
        <f>'All Residential'!P13</f>
        <v>18</v>
      </c>
      <c r="C15" s="65">
        <f>IF('NEGD Res Win'!B15&gt;20,20*(Rates!$E$9+Rates!$E$14)+('NEGD Res Win'!B15-20)*(Rates!$E$9+Rates!$E$17),'NEGD Res Win'!B15*(Rates!$E$9+Rates!$E$14))+Rates!$E$19+SUM(Rates!$E$21:$E$27)</f>
        <v>34.850309819105995</v>
      </c>
      <c r="D15" s="65">
        <f>IF('NEGD Res Win'!B15&gt;20,20*(Rates!$F$9+Rates!$F$14)+('NEGD Res Win'!B15-20)*(Rates!$F$9+Rates!$F$17),'NEGD Res Win'!B15*(Rates!$F$9+Rates!$F$14))+Rates!$F$19+Rates!$F$22+Rates!$F$23</f>
        <v>32.479749819105997</v>
      </c>
      <c r="E15" s="66">
        <f t="shared" si="0"/>
        <v>-2.3705599999999976</v>
      </c>
      <c r="F15" s="67">
        <f t="shared" si="1"/>
        <v>-6.802120303390774E-2</v>
      </c>
      <c r="G15" s="71">
        <f>'All Residential'!R13</f>
        <v>1360</v>
      </c>
      <c r="H15" s="68">
        <f t="shared" si="2"/>
        <v>3.9521786384744588E-3</v>
      </c>
      <c r="I15" s="68">
        <f t="shared" si="3"/>
        <v>4.8350256019807386E-2</v>
      </c>
    </row>
    <row r="16" spans="2:15" x14ac:dyDescent="0.2">
      <c r="B16" s="64">
        <f>'All Residential'!P14</f>
        <v>20</v>
      </c>
      <c r="C16" s="65">
        <f>IF('NEGD Res Win'!B16&gt;20,20*(Rates!$E$9+Rates!$E$14)+('NEGD Res Win'!B16-20)*(Rates!$E$9+Rates!$E$17),'NEGD Res Win'!B16*(Rates!$E$9+Rates!$E$14))+Rates!$E$19+SUM(Rates!$E$21:$E$27)</f>
        <v>36.634788687895551</v>
      </c>
      <c r="D16" s="65">
        <f>IF('NEGD Res Win'!B16&gt;20,20*(Rates!$F$9+Rates!$F$14)+('NEGD Res Win'!B16-20)*(Rates!$F$9+Rates!$F$17),'NEGD Res Win'!B16*(Rates!$F$9+Rates!$F$14))+Rates!$F$19+Rates!$F$22+Rates!$F$23</f>
        <v>34.346388687895555</v>
      </c>
      <c r="E16" s="66">
        <f t="shared" si="0"/>
        <v>-2.2883999999999958</v>
      </c>
      <c r="F16" s="67">
        <f t="shared" si="1"/>
        <v>-6.2465216313806741E-2</v>
      </c>
      <c r="G16" s="71">
        <f>'All Residential'!R14</f>
        <v>1398</v>
      </c>
      <c r="H16" s="68">
        <f t="shared" si="2"/>
        <v>4.0626071592553634E-3</v>
      </c>
      <c r="I16" s="68">
        <f t="shared" si="3"/>
        <v>5.2412863179062748E-2</v>
      </c>
    </row>
    <row r="17" spans="2:9" x14ac:dyDescent="0.2">
      <c r="B17" s="64">
        <f>'All Residential'!P15</f>
        <v>40</v>
      </c>
      <c r="C17" s="65">
        <f>IF('NEGD Res Win'!B17&gt;20,20*(Rates!$E$9+Rates!$E$14)+('NEGD Res Win'!B17-20)*(Rates!$E$9+Rates!$E$17),'NEGD Res Win'!B17*(Rates!$E$9+Rates!$E$14))+Rates!$E$19+SUM(Rates!$E$21:$E$27)</f>
        <v>47.805577375791103</v>
      </c>
      <c r="D17" s="65">
        <f>IF('NEGD Res Win'!B17&gt;20,20*(Rates!$F$9+Rates!$F$14)+('NEGD Res Win'!B17-20)*(Rates!$F$9+Rates!$F$17),'NEGD Res Win'!B17*(Rates!$F$9+Rates!$F$14))+Rates!$F$19+Rates!$F$22+Rates!$F$23</f>
        <v>45.841177375791105</v>
      </c>
      <c r="E17" s="66">
        <f t="shared" si="0"/>
        <v>-1.9643999999999977</v>
      </c>
      <c r="F17" s="67">
        <f t="shared" si="1"/>
        <v>-4.1091439698723857E-2</v>
      </c>
      <c r="G17" s="71">
        <f>'All Residential'!R15</f>
        <v>14686</v>
      </c>
      <c r="H17" s="68">
        <f t="shared" si="2"/>
        <v>4.2677717268114639E-2</v>
      </c>
      <c r="I17" s="68">
        <f t="shared" si="3"/>
        <v>9.5090580447177386E-2</v>
      </c>
    </row>
    <row r="18" spans="2:9" x14ac:dyDescent="0.2">
      <c r="B18" s="64">
        <f>'All Residential'!P16</f>
        <v>60</v>
      </c>
      <c r="C18" s="65">
        <f>IF('NEGD Res Win'!B18&gt;20,20*(Rates!$E$9+Rates!$E$14)+('NEGD Res Win'!B18-20)*(Rates!$E$9+Rates!$E$17),'NEGD Res Win'!B18*(Rates!$E$9+Rates!$E$14))+Rates!$E$19+SUM(Rates!$E$21:$E$27)</f>
        <v>58.976366063686655</v>
      </c>
      <c r="D18" s="65">
        <f>IF('NEGD Res Win'!B18&gt;20,20*(Rates!$F$9+Rates!$F$14)+('NEGD Res Win'!B18-20)*(Rates!$F$9+Rates!$F$17),'NEGD Res Win'!B18*(Rates!$F$9+Rates!$F$14))+Rates!$F$19+Rates!$F$22+Rates!$F$23</f>
        <v>57.335966063686655</v>
      </c>
      <c r="E18" s="66">
        <f t="shared" si="0"/>
        <v>-1.6403999999999996</v>
      </c>
      <c r="F18" s="67">
        <f t="shared" si="1"/>
        <v>-2.7814531641854386E-2</v>
      </c>
      <c r="G18" s="71">
        <f>'All Residential'!R16</f>
        <v>24570</v>
      </c>
      <c r="H18" s="68">
        <f t="shared" si="2"/>
        <v>7.1400756725968725E-2</v>
      </c>
      <c r="I18" s="68">
        <f t="shared" si="3"/>
        <v>0.16649133717314613</v>
      </c>
    </row>
    <row r="19" spans="2:9" x14ac:dyDescent="0.2">
      <c r="B19" s="64">
        <f>'All Residential'!P17</f>
        <v>80</v>
      </c>
      <c r="C19" s="65">
        <f>IF('NEGD Res Win'!B19&gt;20,20*(Rates!$E$9+Rates!$E$14)+('NEGD Res Win'!B19-20)*(Rates!$E$9+Rates!$E$17),'NEGD Res Win'!B19*(Rates!$E$9+Rates!$E$14))+Rates!$E$19+SUM(Rates!$E$21:$E$27)</f>
        <v>70.147154751582207</v>
      </c>
      <c r="D19" s="65">
        <f>IF('NEGD Res Win'!B19&gt;20,20*(Rates!$F$9+Rates!$F$14)+('NEGD Res Win'!B19-20)*(Rates!$F$9+Rates!$F$17),'NEGD Res Win'!B19*(Rates!$F$9+Rates!$F$14))+Rates!$F$19+Rates!$F$22+Rates!$F$23</f>
        <v>68.830754751582205</v>
      </c>
      <c r="E19" s="66">
        <f t="shared" si="0"/>
        <v>-1.3164000000000016</v>
      </c>
      <c r="F19" s="67">
        <f t="shared" si="1"/>
        <v>-1.876626364478895E-2</v>
      </c>
      <c r="G19" s="71">
        <f>'All Residential'!R17</f>
        <v>40079</v>
      </c>
      <c r="H19" s="68">
        <f t="shared" si="2"/>
        <v>0.11647012327310136</v>
      </c>
      <c r="I19" s="68">
        <f t="shared" si="3"/>
        <v>0.28296146044624748</v>
      </c>
    </row>
    <row r="20" spans="2:9" x14ac:dyDescent="0.2">
      <c r="B20" s="64">
        <f>'All Residential'!P18</f>
        <v>100</v>
      </c>
      <c r="C20" s="65">
        <f>IF('NEGD Res Win'!B20&gt;20,20*(Rates!$E$9+Rates!$E$14)+('NEGD Res Win'!B20-20)*(Rates!$E$9+Rates!$E$17),'NEGD Res Win'!B20*(Rates!$E$9+Rates!$E$14))+Rates!$E$19+SUM(Rates!$E$21:$E$27)</f>
        <v>81.317943439477759</v>
      </c>
      <c r="D20" s="65">
        <f>IF('NEGD Res Win'!B20&gt;20,20*(Rates!$F$9+Rates!$F$14)+('NEGD Res Win'!B20-20)*(Rates!$F$9+Rates!$F$17),'NEGD Res Win'!B20*(Rates!$F$9+Rates!$F$14))+Rates!$F$19+Rates!$F$22+Rates!$F$23</f>
        <v>80.325543439477755</v>
      </c>
      <c r="E20" s="66">
        <f t="shared" si="0"/>
        <v>-0.9924000000000035</v>
      </c>
      <c r="F20" s="67">
        <f t="shared" si="1"/>
        <v>-1.2203948575490155E-2</v>
      </c>
      <c r="G20" s="71">
        <f>'All Residential'!R18</f>
        <v>49707</v>
      </c>
      <c r="H20" s="68">
        <f t="shared" si="2"/>
        <v>0.14444922322253673</v>
      </c>
      <c r="I20" s="68">
        <f t="shared" si="3"/>
        <v>0.42741068366878421</v>
      </c>
    </row>
    <row r="21" spans="2:9" x14ac:dyDescent="0.2">
      <c r="B21" s="81">
        <f>'All Residential'!P19</f>
        <v>120</v>
      </c>
      <c r="C21" s="82">
        <f>IF('NEGD Res Win'!B21&gt;20,20*(Rates!$E$9+Rates!$E$14)+('NEGD Res Win'!B21-20)*(Rates!$E$9+Rates!$E$17),'NEGD Res Win'!B21*(Rates!$E$9+Rates!$E$14))+Rates!$E$19+SUM(Rates!$E$21:$E$27)</f>
        <v>92.488732127373297</v>
      </c>
      <c r="D21" s="82">
        <f>IF('NEGD Res Win'!B21&gt;20,20*(Rates!$F$9+Rates!$F$14)+('NEGD Res Win'!B21-20)*(Rates!$F$9+Rates!$F$17),'NEGD Res Win'!B21*(Rates!$F$9+Rates!$F$14))+Rates!$F$19+Rates!$F$22+Rates!$F$23</f>
        <v>91.820332127373305</v>
      </c>
      <c r="E21" s="83">
        <f t="shared" si="0"/>
        <v>-0.66839999999999122</v>
      </c>
      <c r="F21" s="84">
        <f t="shared" si="1"/>
        <v>-7.2268262806272068E-3</v>
      </c>
      <c r="G21" s="85">
        <f>'All Residential'!R19</f>
        <v>50537</v>
      </c>
      <c r="H21" s="86">
        <f t="shared" si="2"/>
        <v>0.14686121459748805</v>
      </c>
      <c r="I21" s="86">
        <f t="shared" si="3"/>
        <v>0.57427189826627223</v>
      </c>
    </row>
    <row r="22" spans="2:9" x14ac:dyDescent="0.2">
      <c r="B22" s="64">
        <f>'All Residential'!P20</f>
        <v>140</v>
      </c>
      <c r="C22" s="65">
        <f>IF('NEGD Res Win'!B22&gt;20,20*(Rates!$E$9+Rates!$E$14)+('NEGD Res Win'!B22-20)*(Rates!$E$9+Rates!$E$17),'NEGD Res Win'!B22*(Rates!$E$9+Rates!$E$14))+Rates!$E$19+SUM(Rates!$E$21:$E$27)</f>
        <v>103.65952081526886</v>
      </c>
      <c r="D22" s="65">
        <f>IF('NEGD Res Win'!B22&gt;20,20*(Rates!$F$9+Rates!$F$14)+('NEGD Res Win'!B22-20)*(Rates!$F$9+Rates!$F$17),'NEGD Res Win'!B22*(Rates!$F$9+Rates!$F$14))+Rates!$F$19+Rates!$F$22+Rates!$F$23</f>
        <v>103.31512081526886</v>
      </c>
      <c r="E22" s="66">
        <f t="shared" si="0"/>
        <v>-0.34440000000000737</v>
      </c>
      <c r="F22" s="67">
        <f t="shared" si="1"/>
        <v>-3.322415512741574E-3</v>
      </c>
      <c r="G22" s="71">
        <f>'All Residential'!R20</f>
        <v>42722</v>
      </c>
      <c r="H22" s="68">
        <f t="shared" si="2"/>
        <v>0.12415071749478371</v>
      </c>
      <c r="I22" s="68">
        <f t="shared" si="3"/>
        <v>0.69842261576105591</v>
      </c>
    </row>
    <row r="23" spans="2:9" x14ac:dyDescent="0.2">
      <c r="B23" s="64">
        <f>'All Residential'!P21</f>
        <v>160</v>
      </c>
      <c r="C23" s="65">
        <f>IF('NEGD Res Win'!B23&gt;20,20*(Rates!$E$9+Rates!$E$14)+('NEGD Res Win'!B23-20)*(Rates!$E$9+Rates!$E$17),'NEGD Res Win'!B23*(Rates!$E$9+Rates!$E$14))+Rates!$E$19+SUM(Rates!$E$21:$E$27)</f>
        <v>114.8303095031644</v>
      </c>
      <c r="D23" s="65">
        <f>IF('NEGD Res Win'!B23&gt;20,20*(Rates!$F$9+Rates!$F$14)+('NEGD Res Win'!B23-20)*(Rates!$F$9+Rates!$F$17),'NEGD Res Win'!B23*(Rates!$F$9+Rates!$F$14))+Rates!$F$19+Rates!$F$22+Rates!$F$23</f>
        <v>114.80990950316441</v>
      </c>
      <c r="E23" s="66">
        <f t="shared" si="0"/>
        <v>-2.0399999999995089E-2</v>
      </c>
      <c r="F23" s="67">
        <f t="shared" si="1"/>
        <v>-1.7765344435854649E-4</v>
      </c>
      <c r="G23" s="71">
        <f>'All Residential'!R21</f>
        <v>32593</v>
      </c>
      <c r="H23" s="68">
        <f t="shared" si="2"/>
        <v>9.4715704679263268E-2</v>
      </c>
      <c r="I23" s="68">
        <f t="shared" si="3"/>
        <v>0.79313832044031918</v>
      </c>
    </row>
    <row r="24" spans="2:9" x14ac:dyDescent="0.2">
      <c r="B24" s="64">
        <f>'All Residential'!P22</f>
        <v>180</v>
      </c>
      <c r="C24" s="65">
        <f>IF('NEGD Res Win'!B24&gt;20,20*(Rates!$E$9+Rates!$E$14)+('NEGD Res Win'!B24-20)*(Rates!$E$9+Rates!$E$17),'NEGD Res Win'!B24*(Rates!$E$9+Rates!$E$14))+Rates!$E$19+SUM(Rates!$E$21:$E$27)</f>
        <v>126.00109819105997</v>
      </c>
      <c r="D24" s="65">
        <f>IF('NEGD Res Win'!B24&gt;20,20*(Rates!$F$9+Rates!$F$14)+('NEGD Res Win'!B24-20)*(Rates!$F$9+Rates!$F$17),'NEGD Res Win'!B24*(Rates!$F$9+Rates!$F$14))+Rates!$F$19+Rates!$F$22+Rates!$F$23</f>
        <v>126.30469819105996</v>
      </c>
      <c r="E24" s="66">
        <f t="shared" si="0"/>
        <v>0.30359999999998877</v>
      </c>
      <c r="F24" s="67">
        <f t="shared" si="1"/>
        <v>2.4095028087741683E-3</v>
      </c>
      <c r="G24" s="71">
        <f>'All Residential'!R22</f>
        <v>22593</v>
      </c>
      <c r="H24" s="68">
        <f t="shared" si="2"/>
        <v>6.5655567631656947E-2</v>
      </c>
      <c r="I24" s="68">
        <f t="shared" si="3"/>
        <v>0.8587938880719761</v>
      </c>
    </row>
    <row r="25" spans="2:9" x14ac:dyDescent="0.2">
      <c r="B25" s="64">
        <f>'All Residential'!P23</f>
        <v>200</v>
      </c>
      <c r="C25" s="65">
        <f>IF('NEGD Res Win'!B25&gt;20,20*(Rates!$E$9+Rates!$E$14)+('NEGD Res Win'!B25-20)*(Rates!$E$9+Rates!$E$17),'NEGD Res Win'!B25*(Rates!$E$9+Rates!$E$14))+Rates!$E$19+SUM(Rates!$E$21:$E$27)</f>
        <v>137.17188687895549</v>
      </c>
      <c r="D25" s="65">
        <f>IF('NEGD Res Win'!B25&gt;20,20*(Rates!$F$9+Rates!$F$14)+('NEGD Res Win'!B25-20)*(Rates!$F$9+Rates!$F$17),'NEGD Res Win'!B25*(Rates!$F$9+Rates!$F$14))+Rates!$F$19+Rates!$F$22+Rates!$F$23</f>
        <v>137.79948687895549</v>
      </c>
      <c r="E25" s="66">
        <f t="shared" si="0"/>
        <v>0.62760000000000105</v>
      </c>
      <c r="F25" s="67">
        <f t="shared" si="1"/>
        <v>4.5752815265551732E-3</v>
      </c>
      <c r="G25" s="71">
        <f>'All Residential'!R23</f>
        <v>15716</v>
      </c>
      <c r="H25" s="68">
        <f t="shared" si="2"/>
        <v>4.567091138401809E-2</v>
      </c>
      <c r="I25" s="68">
        <f t="shared" si="3"/>
        <v>0.90446479945599423</v>
      </c>
    </row>
    <row r="26" spans="2:9" x14ac:dyDescent="0.2">
      <c r="B26" s="64">
        <f>'All Residential'!P24</f>
        <v>220</v>
      </c>
      <c r="C26" s="65">
        <f>IF('NEGD Res Win'!B26&gt;20,20*(Rates!$E$9+Rates!$E$14)+('NEGD Res Win'!B26-20)*(Rates!$E$9+Rates!$E$17),'NEGD Res Win'!B26*(Rates!$E$9+Rates!$E$14))+Rates!$E$19+SUM(Rates!$E$21:$E$27)</f>
        <v>148.34267556685103</v>
      </c>
      <c r="D26" s="65">
        <f>IF('NEGD Res Win'!B26&gt;20,20*(Rates!$F$9+Rates!$F$14)+('NEGD Res Win'!B26-20)*(Rates!$F$9+Rates!$F$17),'NEGD Res Win'!B26*(Rates!$F$9+Rates!$F$14))+Rates!$F$19+Rates!$F$22+Rates!$F$23</f>
        <v>149.29427556685104</v>
      </c>
      <c r="E26" s="66">
        <f t="shared" si="0"/>
        <v>0.95160000000001332</v>
      </c>
      <c r="F26" s="67">
        <f t="shared" si="1"/>
        <v>6.4148768812732669E-3</v>
      </c>
      <c r="G26" s="71">
        <f>'All Residential'!R24</f>
        <v>10312</v>
      </c>
      <c r="H26" s="68">
        <f t="shared" si="2"/>
        <v>2.9966813323491635E-2</v>
      </c>
      <c r="I26" s="68">
        <f t="shared" si="3"/>
        <v>0.93443161277948583</v>
      </c>
    </row>
    <row r="27" spans="2:9" x14ac:dyDescent="0.2">
      <c r="B27" s="64">
        <f>'All Residential'!P25</f>
        <v>240</v>
      </c>
      <c r="C27" s="65">
        <f>IF('NEGD Res Win'!B27&gt;20,20*(Rates!$E$9+Rates!$E$14)+('NEGD Res Win'!B27-20)*(Rates!$E$9+Rates!$E$17),'NEGD Res Win'!B27*(Rates!$E$9+Rates!$E$14))+Rates!$E$19+SUM(Rates!$E$21:$E$27)</f>
        <v>159.51346425474659</v>
      </c>
      <c r="D27" s="65">
        <f>IF('NEGD Res Win'!B27&gt;20,20*(Rates!$F$9+Rates!$F$14)+('NEGD Res Win'!B27-20)*(Rates!$F$9+Rates!$F$17),'NEGD Res Win'!B27*(Rates!$F$9+Rates!$F$14))+Rates!$F$19+Rates!$F$22+Rates!$F$23</f>
        <v>160.78906425474659</v>
      </c>
      <c r="E27" s="66">
        <f t="shared" si="0"/>
        <v>1.2755999999999972</v>
      </c>
      <c r="F27" s="67">
        <f t="shared" si="1"/>
        <v>7.9968171085723228E-3</v>
      </c>
      <c r="G27" s="71">
        <f>'All Residential'!R25</f>
        <v>6830</v>
      </c>
      <c r="H27" s="68">
        <f t="shared" si="2"/>
        <v>1.9848073603515114E-2</v>
      </c>
      <c r="I27" s="68">
        <f t="shared" si="3"/>
        <v>0.95427968638300098</v>
      </c>
    </row>
    <row r="28" spans="2:9" x14ac:dyDescent="0.2">
      <c r="B28" s="64">
        <f>'All Residential'!P26</f>
        <v>260</v>
      </c>
      <c r="C28" s="65">
        <f>IF('NEGD Res Win'!B28&gt;20,20*(Rates!$E$9+Rates!$E$14)+('NEGD Res Win'!B28-20)*(Rates!$E$9+Rates!$E$17),'NEGD Res Win'!B28*(Rates!$E$9+Rates!$E$14))+Rates!$E$19+SUM(Rates!$E$21:$E$27)</f>
        <v>170.68425294264213</v>
      </c>
      <c r="D28" s="65">
        <f>IF('NEGD Res Win'!B28&gt;20,20*(Rates!$F$9+Rates!$F$14)+('NEGD Res Win'!B28-20)*(Rates!$F$9+Rates!$F$17),'NEGD Res Win'!B28*(Rates!$F$9+Rates!$F$14))+Rates!$F$19+Rates!$F$22+Rates!$F$23</f>
        <v>172.28385294264214</v>
      </c>
      <c r="E28" s="66">
        <f t="shared" si="0"/>
        <v>1.5996000000000095</v>
      </c>
      <c r="F28" s="67">
        <f t="shared" si="1"/>
        <v>9.3716905480293461E-3</v>
      </c>
      <c r="G28" s="71">
        <f>'All Residential'!R26</f>
        <v>4617</v>
      </c>
      <c r="H28" s="68">
        <f t="shared" si="2"/>
        <v>1.3417065274879836E-2</v>
      </c>
      <c r="I28" s="68">
        <f t="shared" si="3"/>
        <v>0.96769675165788083</v>
      </c>
    </row>
    <row r="29" spans="2:9" x14ac:dyDescent="0.2">
      <c r="B29" s="64">
        <f>'All Residential'!P27</f>
        <v>280</v>
      </c>
      <c r="C29" s="65">
        <f>IF('NEGD Res Win'!B29&gt;20,20*(Rates!$E$9+Rates!$E$14)+('NEGD Res Win'!B29-20)*(Rates!$E$9+Rates!$E$17),'NEGD Res Win'!B29*(Rates!$E$9+Rates!$E$14))+Rates!$E$19+SUM(Rates!$E$21:$E$27)</f>
        <v>181.85504163053767</v>
      </c>
      <c r="D29" s="65">
        <f>IF('NEGD Res Win'!B29&gt;20,20*(Rates!$F$9+Rates!$F$14)+('NEGD Res Win'!B29-20)*(Rates!$F$9+Rates!$F$17),'NEGD Res Win'!B29*(Rates!$F$9+Rates!$F$14))+Rates!$F$19+Rates!$F$22+Rates!$F$23</f>
        <v>183.77864163053769</v>
      </c>
      <c r="E29" s="66">
        <f t="shared" si="0"/>
        <v>1.9236000000000217</v>
      </c>
      <c r="F29" s="67">
        <f t="shared" si="1"/>
        <v>1.0577655602796358E-2</v>
      </c>
      <c r="G29" s="71">
        <f>'All Residential'!R27</f>
        <v>3011</v>
      </c>
      <c r="H29" s="68">
        <f t="shared" si="2"/>
        <v>8.7500072650342625E-3</v>
      </c>
      <c r="I29" s="68">
        <f t="shared" si="3"/>
        <v>0.9764467589229151</v>
      </c>
    </row>
    <row r="30" spans="2:9" x14ac:dyDescent="0.2">
      <c r="B30" s="64">
        <f>'All Residential'!P28</f>
        <v>300</v>
      </c>
      <c r="C30" s="65">
        <f>IF('NEGD Res Win'!B30&gt;20,20*(Rates!$E$9+Rates!$E$14)+('NEGD Res Win'!B30-20)*(Rates!$E$9+Rates!$E$17),'NEGD Res Win'!B30*(Rates!$E$9+Rates!$E$14))+Rates!$E$19+SUM(Rates!$E$21:$E$27)</f>
        <v>193.02583031843324</v>
      </c>
      <c r="D30" s="65">
        <f>IF('NEGD Res Win'!B30&gt;20,20*(Rates!$F$9+Rates!$F$14)+('NEGD Res Win'!B30-20)*(Rates!$F$9+Rates!$F$17),'NEGD Res Win'!B30*(Rates!$F$9+Rates!$F$14))+Rates!$F$19+Rates!$F$22+Rates!$F$23</f>
        <v>195.27343031843324</v>
      </c>
      <c r="E30" s="66">
        <f t="shared" si="0"/>
        <v>2.2476000000000056</v>
      </c>
      <c r="F30" s="67">
        <f t="shared" si="1"/>
        <v>1.1644037465307918E-2</v>
      </c>
      <c r="G30" s="71">
        <f>'All Residential'!R28</f>
        <v>2119</v>
      </c>
      <c r="H30" s="68">
        <f t="shared" si="2"/>
        <v>6.1578430403877787E-3</v>
      </c>
      <c r="I30" s="68">
        <f t="shared" si="3"/>
        <v>0.9826046019633029</v>
      </c>
    </row>
    <row r="31" spans="2:9" x14ac:dyDescent="0.2">
      <c r="B31" s="64">
        <f>'All Residential'!P29</f>
        <v>320</v>
      </c>
      <c r="C31" s="65">
        <f>IF('NEGD Res Win'!B31&gt;20,20*(Rates!$E$9+Rates!$E$14)+('NEGD Res Win'!B31-20)*(Rates!$E$9+Rates!$E$17),'NEGD Res Win'!B31*(Rates!$E$9+Rates!$E$14))+Rates!$E$19+SUM(Rates!$E$21:$E$27)</f>
        <v>204.19661900632877</v>
      </c>
      <c r="D31" s="65">
        <f>IF('NEGD Res Win'!B31&gt;20,20*(Rates!$F$9+Rates!$F$14)+('NEGD Res Win'!B31-20)*(Rates!$F$9+Rates!$F$17),'NEGD Res Win'!B31*(Rates!$F$9+Rates!$F$14))+Rates!$F$19+Rates!$F$22+Rates!$F$23</f>
        <v>206.76821900632879</v>
      </c>
      <c r="E31" s="66">
        <f t="shared" si="0"/>
        <v>2.5716000000000179</v>
      </c>
      <c r="F31" s="67">
        <f t="shared" si="1"/>
        <v>1.2593744267236447E-2</v>
      </c>
      <c r="G31" s="71">
        <f>'All Residential'!R29</f>
        <v>1498</v>
      </c>
      <c r="H31" s="68">
        <f t="shared" si="2"/>
        <v>4.3532085297314262E-3</v>
      </c>
      <c r="I31" s="68">
        <f t="shared" si="3"/>
        <v>0.98695781049303433</v>
      </c>
    </row>
    <row r="32" spans="2:9" x14ac:dyDescent="0.2">
      <c r="B32" s="64">
        <f>'All Residential'!P30</f>
        <v>340</v>
      </c>
      <c r="C32" s="65">
        <f>IF('NEGD Res Win'!B32&gt;20,20*(Rates!$E$9+Rates!$E$14)+('NEGD Res Win'!B32-20)*(Rates!$E$9+Rates!$E$17),'NEGD Res Win'!B32*(Rates!$E$9+Rates!$E$14))+Rates!$E$19+SUM(Rates!$E$21:$E$27)</f>
        <v>215.36740769422434</v>
      </c>
      <c r="D32" s="65">
        <f>IF('NEGD Res Win'!B32&gt;20,20*(Rates!$F$9+Rates!$F$14)+('NEGD Res Win'!B32-20)*(Rates!$F$9+Rates!$F$17),'NEGD Res Win'!B32*(Rates!$F$9+Rates!$F$14))+Rates!$F$19+Rates!$F$22+Rates!$F$23</f>
        <v>218.26300769422434</v>
      </c>
      <c r="E32" s="66">
        <f t="shared" si="0"/>
        <v>2.8956000000000017</v>
      </c>
      <c r="F32" s="67">
        <f t="shared" si="1"/>
        <v>1.3444931296712892E-2</v>
      </c>
      <c r="G32" s="71">
        <f>'All Residential'!R30</f>
        <v>1054</v>
      </c>
      <c r="H32" s="68">
        <f t="shared" si="2"/>
        <v>3.062938444817706E-3</v>
      </c>
      <c r="I32" s="68">
        <f t="shared" si="3"/>
        <v>0.99002074893785208</v>
      </c>
    </row>
    <row r="33" spans="2:9" x14ac:dyDescent="0.2">
      <c r="B33" s="64">
        <f>'All Residential'!P31</f>
        <v>360</v>
      </c>
      <c r="C33" s="65">
        <f>IF('NEGD Res Win'!B33&gt;20,20*(Rates!$E$9+Rates!$E$14)+('NEGD Res Win'!B33-20)*(Rates!$E$9+Rates!$E$17),'NEGD Res Win'!B33*(Rates!$E$9+Rates!$E$14))+Rates!$E$19+SUM(Rates!$E$21:$E$27)</f>
        <v>226.53819638211988</v>
      </c>
      <c r="D33" s="65">
        <f>IF('NEGD Res Win'!B33&gt;20,20*(Rates!$F$9+Rates!$F$14)+('NEGD Res Win'!B33-20)*(Rates!$F$9+Rates!$F$17),'NEGD Res Win'!B33*(Rates!$F$9+Rates!$F$14))+Rates!$F$19+Rates!$F$22+Rates!$F$23</f>
        <v>229.75779638211989</v>
      </c>
      <c r="E33" s="66">
        <f t="shared" si="0"/>
        <v>3.219600000000014</v>
      </c>
      <c r="F33" s="67">
        <f t="shared" si="1"/>
        <v>1.4212172831857725E-2</v>
      </c>
      <c r="G33" s="71">
        <f>'All Residential'!R31</f>
        <v>707</v>
      </c>
      <c r="H33" s="68">
        <f t="shared" si="2"/>
        <v>2.0545516892657664E-3</v>
      </c>
      <c r="I33" s="68">
        <f t="shared" si="3"/>
        <v>0.9920753006271178</v>
      </c>
    </row>
    <row r="34" spans="2:9" x14ac:dyDescent="0.2">
      <c r="B34" s="64">
        <f>'All Residential'!P32</f>
        <v>380</v>
      </c>
      <c r="C34" s="65">
        <f>IF('NEGD Res Win'!B34&gt;20,20*(Rates!$E$9+Rates!$E$14)+('NEGD Res Win'!B34-20)*(Rates!$E$9+Rates!$E$17),'NEGD Res Win'!B34*(Rates!$E$9+Rates!$E$14))+Rates!$E$19+SUM(Rates!$E$21:$E$27)</f>
        <v>237.70898507001544</v>
      </c>
      <c r="D34" s="65">
        <f>IF('NEGD Res Win'!B34&gt;20,20*(Rates!$F$9+Rates!$F$14)+('NEGD Res Win'!B34-20)*(Rates!$F$9+Rates!$F$17),'NEGD Res Win'!B34*(Rates!$F$9+Rates!$F$14))+Rates!$F$19+Rates!$F$22+Rates!$F$23</f>
        <v>241.25258507001544</v>
      </c>
      <c r="E34" s="66">
        <f t="shared" si="0"/>
        <v>3.5435999999999979</v>
      </c>
      <c r="F34" s="67">
        <f t="shared" si="1"/>
        <v>1.4907303562615676E-2</v>
      </c>
      <c r="G34" s="71">
        <f>'All Residential'!R32</f>
        <v>574</v>
      </c>
      <c r="H34" s="68">
        <f t="shared" si="2"/>
        <v>1.6680518665326027E-3</v>
      </c>
      <c r="I34" s="68">
        <f t="shared" si="3"/>
        <v>0.99374335249365042</v>
      </c>
    </row>
    <row r="35" spans="2:9" x14ac:dyDescent="0.2">
      <c r="B35" s="64">
        <f>'All Residential'!P33</f>
        <v>400</v>
      </c>
      <c r="C35" s="65">
        <f>IF('NEGD Res Win'!B35&gt;20,20*(Rates!$E$9+Rates!$E$14)+('NEGD Res Win'!B35-20)*(Rates!$E$9+Rates!$E$17),'NEGD Res Win'!B35*(Rates!$E$9+Rates!$E$14))+Rates!$E$19+SUM(Rates!$E$21:$E$27)</f>
        <v>248.87977375791098</v>
      </c>
      <c r="D35" s="65">
        <f>IF('NEGD Res Win'!B35&gt;20,20*(Rates!$F$9+Rates!$F$14)+('NEGD Res Win'!B35-20)*(Rates!$F$9+Rates!$F$17),'NEGD Res Win'!B35*(Rates!$F$9+Rates!$F$14))+Rates!$F$19+Rates!$F$22+Rates!$F$23</f>
        <v>252.74737375791099</v>
      </c>
      <c r="E35" s="66">
        <f t="shared" si="0"/>
        <v>3.8676000000000101</v>
      </c>
      <c r="F35" s="67">
        <f t="shared" si="1"/>
        <v>1.5540033412928452E-2</v>
      </c>
      <c r="G35" s="71">
        <f>'All Residential'!R33</f>
        <v>410</v>
      </c>
      <c r="H35" s="68">
        <f t="shared" si="2"/>
        <v>1.191465618951859E-3</v>
      </c>
      <c r="I35" s="68">
        <f t="shared" si="3"/>
        <v>0.99493481811260231</v>
      </c>
    </row>
    <row r="36" spans="2:9" x14ac:dyDescent="0.2">
      <c r="B36" s="64">
        <f>'All Residential'!P34</f>
        <v>420</v>
      </c>
      <c r="C36" s="65">
        <f>IF('NEGD Res Win'!B36&gt;20,20*(Rates!$E$9+Rates!$E$14)+('NEGD Res Win'!B36-20)*(Rates!$E$9+Rates!$E$17),'NEGD Res Win'!B36*(Rates!$E$9+Rates!$E$14))+Rates!$E$19+SUM(Rates!$E$21:$E$27)</f>
        <v>260.05056244580652</v>
      </c>
      <c r="D36" s="65">
        <f>IF('NEGD Res Win'!B36&gt;20,20*(Rates!$F$9+Rates!$F$14)+('NEGD Res Win'!B36-20)*(Rates!$F$9+Rates!$F$17),'NEGD Res Win'!B36*(Rates!$F$9+Rates!$F$14))+Rates!$F$19+Rates!$F$22+Rates!$F$23</f>
        <v>264.24216244580651</v>
      </c>
      <c r="E36" s="66">
        <f t="shared" si="0"/>
        <v>4.191599999999994</v>
      </c>
      <c r="F36" s="67">
        <f t="shared" si="1"/>
        <v>1.6118403900293454E-2</v>
      </c>
      <c r="G36" s="71">
        <f>'All Residential'!R34</f>
        <v>287</v>
      </c>
      <c r="H36" s="68">
        <f t="shared" si="2"/>
        <v>8.3402593326630133E-4</v>
      </c>
      <c r="I36" s="68">
        <f t="shared" si="3"/>
        <v>0.99576884404586863</v>
      </c>
    </row>
    <row r="37" spans="2:9" x14ac:dyDescent="0.2">
      <c r="B37" s="64">
        <f>'All Residential'!P35</f>
        <v>440</v>
      </c>
      <c r="C37" s="65">
        <f>IF('NEGD Res Win'!B37&gt;20,20*(Rates!$E$9+Rates!$E$14)+('NEGD Res Win'!B37-20)*(Rates!$E$9+Rates!$E$17),'NEGD Res Win'!B37*(Rates!$E$9+Rates!$E$14))+Rates!$E$19+SUM(Rates!$E$21:$E$27)</f>
        <v>271.22135113370206</v>
      </c>
      <c r="D37" s="65">
        <f>IF('NEGD Res Win'!B37&gt;20,20*(Rates!$F$9+Rates!$F$14)+('NEGD Res Win'!B37-20)*(Rates!$F$9+Rates!$F$17),'NEGD Res Win'!B37*(Rates!$F$9+Rates!$F$14))+Rates!$F$19+Rates!$F$22+Rates!$F$23</f>
        <v>275.73695113370206</v>
      </c>
      <c r="E37" s="66">
        <f t="shared" si="0"/>
        <v>4.5156000000000063</v>
      </c>
      <c r="F37" s="67">
        <f t="shared" si="1"/>
        <v>1.6649131718888838E-2</v>
      </c>
      <c r="G37" s="71">
        <f>'All Residential'!R35</f>
        <v>211</v>
      </c>
      <c r="H37" s="68">
        <f t="shared" si="2"/>
        <v>6.1316889170449332E-4</v>
      </c>
      <c r="I37" s="68">
        <f t="shared" si="3"/>
        <v>0.99638201293757311</v>
      </c>
    </row>
    <row r="38" spans="2:9" x14ac:dyDescent="0.2">
      <c r="B38" s="64">
        <f>'All Residential'!P36</f>
        <v>460</v>
      </c>
      <c r="C38" s="65">
        <f>IF('NEGD Res Win'!B38&gt;20,20*(Rates!$E$9+Rates!$E$14)+('NEGD Res Win'!B38-20)*(Rates!$E$9+Rates!$E$17),'NEGD Res Win'!B38*(Rates!$E$9+Rates!$E$14))+Rates!$E$19+SUM(Rates!$E$21:$E$27)</f>
        <v>282.3921398215976</v>
      </c>
      <c r="D38" s="65">
        <f>IF('NEGD Res Win'!B38&gt;20,20*(Rates!$F$9+Rates!$F$14)+('NEGD Res Win'!B38-20)*(Rates!$F$9+Rates!$F$17),'NEGD Res Win'!B38*(Rates!$F$9+Rates!$F$14))+Rates!$F$19+Rates!$F$22+Rates!$F$23</f>
        <v>287.23173982159761</v>
      </c>
      <c r="E38" s="66">
        <f t="shared" si="0"/>
        <v>4.8396000000000186</v>
      </c>
      <c r="F38" s="67">
        <f t="shared" si="1"/>
        <v>1.7137870774510424E-2</v>
      </c>
      <c r="G38" s="71">
        <f>'All Residential'!R36</f>
        <v>188</v>
      </c>
      <c r="H38" s="68">
        <f t="shared" si="2"/>
        <v>5.463305764949988E-4</v>
      </c>
      <c r="I38" s="68">
        <f t="shared" si="3"/>
        <v>0.99692834351406812</v>
      </c>
    </row>
    <row r="39" spans="2:9" x14ac:dyDescent="0.2">
      <c r="B39" s="64">
        <f>'All Residential'!P37</f>
        <v>480</v>
      </c>
      <c r="C39" s="65">
        <f>IF('NEGD Res Win'!B39&gt;20,20*(Rates!$E$9+Rates!$E$14)+('NEGD Res Win'!B39-20)*(Rates!$E$9+Rates!$E$17),'NEGD Res Win'!B39*(Rates!$E$9+Rates!$E$14))+Rates!$E$19+SUM(Rates!$E$21:$E$27)</f>
        <v>293.56292850949319</v>
      </c>
      <c r="D39" s="65">
        <f>IF('NEGD Res Win'!B39&gt;20,20*(Rates!$F$9+Rates!$F$14)+('NEGD Res Win'!B39-20)*(Rates!$F$9+Rates!$F$17),'NEGD Res Win'!B39*(Rates!$F$9+Rates!$F$14))+Rates!$F$19+Rates!$F$22+Rates!$F$23</f>
        <v>298.72652850949316</v>
      </c>
      <c r="E39" s="66">
        <f t="shared" si="0"/>
        <v>5.163599999999974</v>
      </c>
      <c r="F39" s="67">
        <f t="shared" si="1"/>
        <v>1.7589414393081291E-2</v>
      </c>
      <c r="G39" s="71">
        <f>'All Residential'!R37</f>
        <v>156</v>
      </c>
      <c r="H39" s="68">
        <f t="shared" si="2"/>
        <v>4.5333813794265856E-4</v>
      </c>
      <c r="I39" s="68">
        <f t="shared" si="3"/>
        <v>0.9973816816520108</v>
      </c>
    </row>
    <row r="40" spans="2:9" x14ac:dyDescent="0.2">
      <c r="B40" s="64">
        <f>'All Residential'!P38</f>
        <v>500</v>
      </c>
      <c r="C40" s="65">
        <f>IF('NEGD Res Win'!B40&gt;20,20*(Rates!$E$9+Rates!$E$14)+('NEGD Res Win'!B40-20)*(Rates!$E$9+Rates!$E$17),'NEGD Res Win'!B40*(Rates!$E$9+Rates!$E$14))+Rates!$E$19+SUM(Rates!$E$21:$E$27)</f>
        <v>304.73371719738873</v>
      </c>
      <c r="D40" s="65">
        <f>IF('NEGD Res Win'!B40&gt;20,20*(Rates!$F$9+Rates!$F$14)+('NEGD Res Win'!B40-20)*(Rates!$F$9+Rates!$F$17),'NEGD Res Win'!B40*(Rates!$F$9+Rates!$F$14))+Rates!$F$19+Rates!$F$22+Rates!$F$23</f>
        <v>310.22131719738871</v>
      </c>
      <c r="E40" s="66">
        <f t="shared" si="0"/>
        <v>5.4875999999999863</v>
      </c>
      <c r="F40" s="67">
        <f t="shared" si="1"/>
        <v>1.8007853054361683E-2</v>
      </c>
      <c r="G40" s="71">
        <f>'All Residential'!R38</f>
        <v>111</v>
      </c>
      <c r="H40" s="68">
        <f t="shared" si="2"/>
        <v>3.225675212284301E-4</v>
      </c>
      <c r="I40" s="68">
        <f t="shared" si="3"/>
        <v>0.99770424917323919</v>
      </c>
    </row>
    <row r="41" spans="2:9" x14ac:dyDescent="0.2">
      <c r="B41" s="64">
        <f>'All Residential'!P39</f>
        <v>520</v>
      </c>
      <c r="C41" s="65">
        <f>IF('NEGD Res Win'!B41&gt;20,20*(Rates!$E$9+Rates!$E$14)+('NEGD Res Win'!B41-20)*(Rates!$E$9+Rates!$E$17),'NEGD Res Win'!B41*(Rates!$E$9+Rates!$E$14))+Rates!$E$19+SUM(Rates!$E$21:$E$27)</f>
        <v>315.90450588528427</v>
      </c>
      <c r="D41" s="65">
        <f>IF('NEGD Res Win'!B41&gt;20,20*(Rates!$F$9+Rates!$F$14)+('NEGD Res Win'!B41-20)*(Rates!$F$9+Rates!$F$17),'NEGD Res Win'!B41*(Rates!$F$9+Rates!$F$14))+Rates!$F$19+Rates!$F$22+Rates!$F$23</f>
        <v>321.71610588528426</v>
      </c>
      <c r="E41" s="66">
        <f t="shared" si="0"/>
        <v>5.8115999999999985</v>
      </c>
      <c r="F41" s="67">
        <f t="shared" si="1"/>
        <v>1.8396698659658844E-2</v>
      </c>
      <c r="G41" s="71">
        <f>'All Residential'!R39</f>
        <v>103</v>
      </c>
      <c r="H41" s="68">
        <f t="shared" si="2"/>
        <v>2.9931941159034507E-4</v>
      </c>
      <c r="I41" s="68">
        <f t="shared" si="3"/>
        <v>0.99800356858482953</v>
      </c>
    </row>
    <row r="42" spans="2:9" x14ac:dyDescent="0.2">
      <c r="B42" s="64">
        <f>'All Residential'!P40</f>
        <v>540</v>
      </c>
      <c r="C42" s="65">
        <f>IF('NEGD Res Win'!B42&gt;20,20*(Rates!$E$9+Rates!$E$14)+('NEGD Res Win'!B42-20)*(Rates!$E$9+Rates!$E$17),'NEGD Res Win'!B42*(Rates!$E$9+Rates!$E$14))+Rates!$E$19+SUM(Rates!$E$21:$E$27)</f>
        <v>327.0752945731798</v>
      </c>
      <c r="D42" s="65">
        <f>IF('NEGD Res Win'!B42&gt;20,20*(Rates!$F$9+Rates!$F$14)+('NEGD Res Win'!B42-20)*(Rates!$F$9+Rates!$F$17),'NEGD Res Win'!B42*(Rates!$F$9+Rates!$F$14))+Rates!$F$19+Rates!$F$22+Rates!$F$23</f>
        <v>333.21089457317981</v>
      </c>
      <c r="E42" s="66">
        <f t="shared" si="0"/>
        <v>6.1356000000000108</v>
      </c>
      <c r="F42" s="67">
        <f t="shared" si="1"/>
        <v>1.8758983334423725E-2</v>
      </c>
      <c r="G42" s="71">
        <f>'All Residential'!R40</f>
        <v>95</v>
      </c>
      <c r="H42" s="68">
        <f t="shared" si="2"/>
        <v>2.7607130195225998E-4</v>
      </c>
      <c r="I42" s="68">
        <f t="shared" si="3"/>
        <v>0.99827963988678181</v>
      </c>
    </row>
    <row r="43" spans="2:9" x14ac:dyDescent="0.2">
      <c r="B43" s="64">
        <f>'All Residential'!P41</f>
        <v>560</v>
      </c>
      <c r="C43" s="65">
        <f>IF('NEGD Res Win'!B43&gt;20,20*(Rates!$E$9+Rates!$E$14)+('NEGD Res Win'!B43-20)*(Rates!$E$9+Rates!$E$17),'NEGD Res Win'!B43*(Rates!$E$9+Rates!$E$14))+Rates!$E$19+SUM(Rates!$E$21:$E$27)</f>
        <v>338.2460832610754</v>
      </c>
      <c r="D43" s="65">
        <f>IF('NEGD Res Win'!B43&gt;20,20*(Rates!$F$9+Rates!$F$14)+('NEGD Res Win'!B43-20)*(Rates!$F$9+Rates!$F$17),'NEGD Res Win'!B43*(Rates!$F$9+Rates!$F$14))+Rates!$F$19+Rates!$F$22+Rates!$F$23</f>
        <v>344.70568326107536</v>
      </c>
      <c r="E43" s="66">
        <f t="shared" si="0"/>
        <v>6.4595999999999663</v>
      </c>
      <c r="F43" s="67">
        <f t="shared" si="1"/>
        <v>1.9097338652740943E-2</v>
      </c>
      <c r="G43" s="71">
        <f>'All Residential'!R41</f>
        <v>64</v>
      </c>
      <c r="H43" s="68">
        <f t="shared" si="2"/>
        <v>1.8598487710468043E-4</v>
      </c>
      <c r="I43" s="68">
        <f t="shared" si="3"/>
        <v>0.99846562476388645</v>
      </c>
    </row>
    <row r="44" spans="2:9" x14ac:dyDescent="0.2">
      <c r="B44" s="64">
        <f>'All Residential'!P42</f>
        <v>580</v>
      </c>
      <c r="C44" s="65">
        <f>IF('NEGD Res Win'!B44&gt;20,20*(Rates!$E$9+Rates!$E$14)+('NEGD Res Win'!B44-20)*(Rates!$E$9+Rates!$E$17),'NEGD Res Win'!B44*(Rates!$E$9+Rates!$E$14))+Rates!$E$19+SUM(Rates!$E$21:$E$27)</f>
        <v>349.41687194897094</v>
      </c>
      <c r="D44" s="65">
        <f>IF('NEGD Res Win'!B44&gt;20,20*(Rates!$F$9+Rates!$F$14)+('NEGD Res Win'!B44-20)*(Rates!$F$9+Rates!$F$17),'NEGD Res Win'!B44*(Rates!$F$9+Rates!$F$14))+Rates!$F$19+Rates!$F$22+Rates!$F$23</f>
        <v>356.20047194897091</v>
      </c>
      <c r="E44" s="66">
        <f t="shared" si="0"/>
        <v>6.7835999999999785</v>
      </c>
      <c r="F44" s="67">
        <f t="shared" si="1"/>
        <v>1.9414059665071523E-2</v>
      </c>
      <c r="G44" s="71">
        <f>'All Residential'!R42</f>
        <v>55</v>
      </c>
      <c r="H44" s="68">
        <f t="shared" si="2"/>
        <v>1.5983075376183473E-4</v>
      </c>
      <c r="I44" s="68">
        <f t="shared" si="3"/>
        <v>0.99862545551764825</v>
      </c>
    </row>
    <row r="45" spans="2:9" x14ac:dyDescent="0.2">
      <c r="B45" s="64">
        <f>'All Residential'!P43</f>
        <v>600</v>
      </c>
      <c r="C45" s="65">
        <f>IF('NEGD Res Win'!B45&gt;20,20*(Rates!$E$9+Rates!$E$14)+('NEGD Res Win'!B45-20)*(Rates!$E$9+Rates!$E$17),'NEGD Res Win'!B45*(Rates!$E$9+Rates!$E$14))+Rates!$E$19+SUM(Rates!$E$21:$E$27)</f>
        <v>360.58766063686647</v>
      </c>
      <c r="D45" s="65">
        <f>IF('NEGD Res Win'!B45&gt;20,20*(Rates!$F$9+Rates!$F$14)+('NEGD Res Win'!B45-20)*(Rates!$F$9+Rates!$F$17),'NEGD Res Win'!B45*(Rates!$F$9+Rates!$F$14))+Rates!$F$19+Rates!$F$22+Rates!$F$23</f>
        <v>367.69526063686646</v>
      </c>
      <c r="E45" s="66">
        <f t="shared" si="0"/>
        <v>7.1075999999999908</v>
      </c>
      <c r="F45" s="67">
        <f t="shared" si="1"/>
        <v>1.9711157024748478E-2</v>
      </c>
      <c r="G45" s="71">
        <f>'All Residential'!R43</f>
        <v>45</v>
      </c>
      <c r="H45" s="68">
        <f t="shared" si="2"/>
        <v>1.3077061671422843E-4</v>
      </c>
      <c r="I45" s="68">
        <f t="shared" si="3"/>
        <v>0.99875622613436243</v>
      </c>
    </row>
    <row r="46" spans="2:9" x14ac:dyDescent="0.2">
      <c r="B46" s="64">
        <f>'All Residential'!P44</f>
        <v>620</v>
      </c>
      <c r="C46" s="65">
        <f>IF('NEGD Res Win'!B46&gt;20,20*(Rates!$E$9+Rates!$E$14)+('NEGD Res Win'!B46-20)*(Rates!$E$9+Rates!$E$17),'NEGD Res Win'!B46*(Rates!$E$9+Rates!$E$14))+Rates!$E$19+SUM(Rates!$E$21:$E$27)</f>
        <v>371.75844932476201</v>
      </c>
      <c r="D46" s="65">
        <f>IF('NEGD Res Win'!B46&gt;20,20*(Rates!$F$9+Rates!$F$14)+('NEGD Res Win'!B46-20)*(Rates!$F$9+Rates!$F$17),'NEGD Res Win'!B46*(Rates!$F$9+Rates!$F$14))+Rates!$F$19+Rates!$F$22+Rates!$F$23</f>
        <v>379.19004932476201</v>
      </c>
      <c r="E46" s="66">
        <f t="shared" si="0"/>
        <v>7.4316000000000031</v>
      </c>
      <c r="F46" s="67">
        <f t="shared" si="1"/>
        <v>1.9990399716531743E-2</v>
      </c>
      <c r="G46" s="71">
        <f>'All Residential'!R44</f>
        <v>45</v>
      </c>
      <c r="H46" s="68">
        <f t="shared" si="2"/>
        <v>1.3077061671422843E-4</v>
      </c>
      <c r="I46" s="68">
        <f t="shared" si="3"/>
        <v>0.99888699675107662</v>
      </c>
    </row>
    <row r="47" spans="2:9" x14ac:dyDescent="0.2">
      <c r="B47" s="64">
        <f>'All Residential'!P45</f>
        <v>640</v>
      </c>
      <c r="C47" s="65">
        <f>IF('NEGD Res Win'!B47&gt;20,20*(Rates!$E$9+Rates!$E$14)+('NEGD Res Win'!B47-20)*(Rates!$E$9+Rates!$E$17),'NEGD Res Win'!B47*(Rates!$E$9+Rates!$E$14))+Rates!$E$19+SUM(Rates!$E$21:$E$27)</f>
        <v>382.92923801265761</v>
      </c>
      <c r="D47" s="65">
        <f>IF('NEGD Res Win'!B47&gt;20,20*(Rates!$F$9+Rates!$F$14)+('NEGD Res Win'!B47-20)*(Rates!$F$9+Rates!$F$17),'NEGD Res Win'!B47*(Rates!$F$9+Rates!$F$14))+Rates!$F$19+Rates!$F$22+Rates!$F$23</f>
        <v>390.68483801265756</v>
      </c>
      <c r="E47" s="66">
        <f t="shared" si="0"/>
        <v>7.7555999999999585</v>
      </c>
      <c r="F47" s="67">
        <f t="shared" si="1"/>
        <v>2.0253350306313249E-2</v>
      </c>
      <c r="G47" s="71">
        <f>'All Residential'!R45</f>
        <v>32</v>
      </c>
      <c r="H47" s="68">
        <f t="shared" si="2"/>
        <v>9.2992438552340215E-5</v>
      </c>
      <c r="I47" s="68">
        <f t="shared" si="3"/>
        <v>0.99897998918962894</v>
      </c>
    </row>
    <row r="48" spans="2:9" x14ac:dyDescent="0.2">
      <c r="B48" s="64">
        <f>'All Residential'!P46</f>
        <v>660</v>
      </c>
      <c r="C48" s="65">
        <f>IF('NEGD Res Win'!B48&gt;20,20*(Rates!$E$9+Rates!$E$14)+('NEGD Res Win'!B48-20)*(Rates!$E$9+Rates!$E$17),'NEGD Res Win'!B48*(Rates!$E$9+Rates!$E$14))+Rates!$E$19+SUM(Rates!$E$21:$E$27)</f>
        <v>394.10002670055314</v>
      </c>
      <c r="D48" s="65">
        <f>IF('NEGD Res Win'!B48&gt;20,20*(Rates!$F$9+Rates!$F$14)+('NEGD Res Win'!B48-20)*(Rates!$F$9+Rates!$F$17),'NEGD Res Win'!B48*(Rates!$F$9+Rates!$F$14))+Rates!$F$19+Rates!$F$22+Rates!$F$23</f>
        <v>402.17962670055311</v>
      </c>
      <c r="E48" s="66">
        <f t="shared" si="0"/>
        <v>8.0795999999999708</v>
      </c>
      <c r="F48" s="67">
        <f t="shared" si="1"/>
        <v>2.0501394195892933E-2</v>
      </c>
      <c r="G48" s="71">
        <f>'All Residential'!R46</f>
        <v>34</v>
      </c>
      <c r="H48" s="68">
        <f t="shared" si="2"/>
        <v>9.8804465961861474E-5</v>
      </c>
      <c r="I48" s="68">
        <f t="shared" si="3"/>
        <v>0.99907879365559082</v>
      </c>
    </row>
    <row r="49" spans="2:9" x14ac:dyDescent="0.2">
      <c r="B49" s="64">
        <f>'All Residential'!P47</f>
        <v>680</v>
      </c>
      <c r="C49" s="65">
        <f>IF('NEGD Res Win'!B49&gt;20,20*(Rates!$E$9+Rates!$E$14)+('NEGD Res Win'!B49-20)*(Rates!$E$9+Rates!$E$17),'NEGD Res Win'!B49*(Rates!$E$9+Rates!$E$14))+Rates!$E$19+SUM(Rates!$E$21:$E$27)</f>
        <v>405.27081538844868</v>
      </c>
      <c r="D49" s="65">
        <f>IF('NEGD Res Win'!B49&gt;20,20*(Rates!$F$9+Rates!$F$14)+('NEGD Res Win'!B49-20)*(Rates!$F$9+Rates!$F$17),'NEGD Res Win'!B49*(Rates!$F$9+Rates!$F$14))+Rates!$F$19+Rates!$F$22+Rates!$F$23</f>
        <v>413.67441538844866</v>
      </c>
      <c r="E49" s="66">
        <f t="shared" si="0"/>
        <v>8.4035999999999831</v>
      </c>
      <c r="F49" s="67">
        <f t="shared" si="1"/>
        <v>2.0735764039523059E-2</v>
      </c>
      <c r="G49" s="71">
        <f>'All Residential'!R47</f>
        <v>37</v>
      </c>
      <c r="H49" s="68">
        <f t="shared" si="2"/>
        <v>1.0752250707614337E-4</v>
      </c>
      <c r="I49" s="68">
        <f t="shared" si="3"/>
        <v>0.99918631616266695</v>
      </c>
    </row>
    <row r="50" spans="2:9" x14ac:dyDescent="0.2">
      <c r="B50" s="64">
        <f>'All Residential'!P48</f>
        <v>700</v>
      </c>
      <c r="C50" s="65">
        <f>IF('NEGD Res Win'!B50&gt;20,20*(Rates!$E$9+Rates!$E$14)+('NEGD Res Win'!B50-20)*(Rates!$E$9+Rates!$E$17),'NEGD Res Win'!B50*(Rates!$E$9+Rates!$E$14))+Rates!$E$19+SUM(Rates!$E$21:$E$27)</f>
        <v>416.44160407634422</v>
      </c>
      <c r="D50" s="65">
        <f>IF('NEGD Res Win'!B50&gt;20,20*(Rates!$F$9+Rates!$F$14)+('NEGD Res Win'!B50-20)*(Rates!$F$9+Rates!$F$17),'NEGD Res Win'!B50*(Rates!$F$9+Rates!$F$14))+Rates!$F$19+Rates!$F$22+Rates!$F$23</f>
        <v>425.16920407634422</v>
      </c>
      <c r="E50" s="66">
        <f t="shared" si="0"/>
        <v>8.7275999999999954</v>
      </c>
      <c r="F50" s="67">
        <f t="shared" si="1"/>
        <v>2.0957560230701652E-2</v>
      </c>
      <c r="G50" s="71">
        <f>'All Residential'!R48</f>
        <v>26</v>
      </c>
      <c r="H50" s="68">
        <f t="shared" si="2"/>
        <v>7.5556356323776427E-5</v>
      </c>
      <c r="I50" s="68">
        <f t="shared" si="3"/>
        <v>0.99926187251899068</v>
      </c>
    </row>
    <row r="51" spans="2:9" x14ac:dyDescent="0.2">
      <c r="B51" s="64">
        <f>'All Residential'!P49</f>
        <v>720</v>
      </c>
      <c r="C51" s="65">
        <f>IF('NEGD Res Win'!B51&gt;20,20*(Rates!$E$9+Rates!$E$14)+('NEGD Res Win'!B51-20)*(Rates!$E$9+Rates!$E$17),'NEGD Res Win'!B51*(Rates!$E$9+Rates!$E$14))+Rates!$E$19+SUM(Rates!$E$21:$E$27)</f>
        <v>427.61239276423976</v>
      </c>
      <c r="D51" s="65">
        <f>IF('NEGD Res Win'!B51&gt;20,20*(Rates!$F$9+Rates!$F$14)+('NEGD Res Win'!B51-20)*(Rates!$F$9+Rates!$F$17),'NEGD Res Win'!B51*(Rates!$F$9+Rates!$F$14))+Rates!$F$19+Rates!$F$22+Rates!$F$23</f>
        <v>436.66399276423977</v>
      </c>
      <c r="E51" s="66">
        <f t="shared" si="0"/>
        <v>9.0516000000000076</v>
      </c>
      <c r="F51" s="67">
        <f t="shared" si="1"/>
        <v>2.1167768177828575E-2</v>
      </c>
      <c r="G51" s="71">
        <f>'All Residential'!R49</f>
        <v>37</v>
      </c>
      <c r="H51" s="68">
        <f t="shared" si="2"/>
        <v>1.0752250707614337E-4</v>
      </c>
      <c r="I51" s="68">
        <f t="shared" si="3"/>
        <v>0.99936939502606681</v>
      </c>
    </row>
    <row r="52" spans="2:9" x14ac:dyDescent="0.2">
      <c r="B52" s="64">
        <f>'All Residential'!P50</f>
        <v>740</v>
      </c>
      <c r="C52" s="65">
        <f>IF('NEGD Res Win'!B52&gt;20,20*(Rates!$E$9+Rates!$E$14)+('NEGD Res Win'!B52-20)*(Rates!$E$9+Rates!$E$17),'NEGD Res Win'!B52*(Rates!$E$9+Rates!$E$14))+Rates!$E$19+SUM(Rates!$E$21:$E$27)</f>
        <v>438.78318145213535</v>
      </c>
      <c r="D52" s="65">
        <f>IF('NEGD Res Win'!B52&gt;20,20*(Rates!$F$9+Rates!$F$14)+('NEGD Res Win'!B52-20)*(Rates!$F$9+Rates!$F$17),'NEGD Res Win'!B52*(Rates!$F$9+Rates!$F$14))+Rates!$F$19+Rates!$F$22+Rates!$F$23</f>
        <v>448.15878145213532</v>
      </c>
      <c r="E52" s="66">
        <f t="shared" si="0"/>
        <v>9.3755999999999631</v>
      </c>
      <c r="F52" s="67">
        <f t="shared" si="1"/>
        <v>2.1367272940981445E-2</v>
      </c>
      <c r="G52" s="71">
        <f>'All Residential'!R50</f>
        <v>18</v>
      </c>
      <c r="H52" s="68">
        <f t="shared" si="2"/>
        <v>5.2308246685691373E-5</v>
      </c>
      <c r="I52" s="68">
        <f t="shared" si="3"/>
        <v>0.99942170327275248</v>
      </c>
    </row>
    <row r="53" spans="2:9" x14ac:dyDescent="0.2">
      <c r="B53" s="64">
        <f>'All Residential'!P51</f>
        <v>760</v>
      </c>
      <c r="C53" s="65">
        <f>IF('NEGD Res Win'!B53&gt;20,20*(Rates!$E$9+Rates!$E$14)+('NEGD Res Win'!B53-20)*(Rates!$E$9+Rates!$E$17),'NEGD Res Win'!B53*(Rates!$E$9+Rates!$E$14))+Rates!$E$19+SUM(Rates!$E$21:$E$27)</f>
        <v>449.95397014003089</v>
      </c>
      <c r="D53" s="65">
        <f>IF('NEGD Res Win'!B53&gt;20,20*(Rates!$F$9+Rates!$F$14)+('NEGD Res Win'!B53-20)*(Rates!$F$9+Rates!$F$17),'NEGD Res Win'!B53*(Rates!$F$9+Rates!$F$14))+Rates!$F$19+Rates!$F$22+Rates!$F$23</f>
        <v>459.65357014003087</v>
      </c>
      <c r="E53" s="66">
        <f t="shared" si="0"/>
        <v>9.6995999999999754</v>
      </c>
      <c r="F53" s="67">
        <f t="shared" si="1"/>
        <v>2.1556871688411479E-2</v>
      </c>
      <c r="G53" s="71">
        <f>'All Residential'!R51</f>
        <v>13</v>
      </c>
      <c r="H53" s="68">
        <f t="shared" si="2"/>
        <v>3.7778178161888213E-5</v>
      </c>
      <c r="I53" s="68">
        <f t="shared" si="3"/>
        <v>0.99945948145091434</v>
      </c>
    </row>
    <row r="54" spans="2:9" x14ac:dyDescent="0.2">
      <c r="B54" s="64">
        <f>'All Residential'!P52</f>
        <v>780</v>
      </c>
      <c r="C54" s="65">
        <f>IF('NEGD Res Win'!B54&gt;20,20*(Rates!$E$9+Rates!$E$14)+('NEGD Res Win'!B54-20)*(Rates!$E$9+Rates!$E$17),'NEGD Res Win'!B54*(Rates!$E$9+Rates!$E$14))+Rates!$E$19+SUM(Rates!$E$21:$E$27)</f>
        <v>461.12475882792643</v>
      </c>
      <c r="D54" s="65">
        <f>IF('NEGD Res Win'!B54&gt;20,20*(Rates!$F$9+Rates!$F$14)+('NEGD Res Win'!B54-20)*(Rates!$F$9+Rates!$F$17),'NEGD Res Win'!B54*(Rates!$F$9+Rates!$F$14))+Rates!$F$19+Rates!$F$22+Rates!$F$23</f>
        <v>471.14835882792642</v>
      </c>
      <c r="E54" s="66">
        <f t="shared" si="0"/>
        <v>10.023599999999988</v>
      </c>
      <c r="F54" s="67">
        <f t="shared" si="1"/>
        <v>2.1737284342479644E-2</v>
      </c>
      <c r="G54" s="71">
        <f>'All Residential'!R52</f>
        <v>12</v>
      </c>
      <c r="H54" s="68">
        <f t="shared" si="2"/>
        <v>3.4872164457127577E-5</v>
      </c>
      <c r="I54" s="68">
        <f t="shared" si="3"/>
        <v>0.99949435361537142</v>
      </c>
    </row>
    <row r="55" spans="2:9" x14ac:dyDescent="0.2">
      <c r="B55" s="64">
        <f>'All Residential'!P53</f>
        <v>800</v>
      </c>
      <c r="C55" s="65">
        <f>IF('NEGD Res Win'!B55&gt;20,20*(Rates!$E$9+Rates!$E$14)+('NEGD Res Win'!B55-20)*(Rates!$E$9+Rates!$E$17),'NEGD Res Win'!B55*(Rates!$E$9+Rates!$E$14))+Rates!$E$19+SUM(Rates!$E$21:$E$27)</f>
        <v>472.29554751582197</v>
      </c>
      <c r="D55" s="65">
        <f>IF('NEGD Res Win'!B55&gt;20,20*(Rates!$F$9+Rates!$F$14)+('NEGD Res Win'!B55-20)*(Rates!$F$9+Rates!$F$17),'NEGD Res Win'!B55*(Rates!$F$9+Rates!$F$14))+Rates!$F$19+Rates!$F$22+Rates!$F$23</f>
        <v>482.64314751582197</v>
      </c>
      <c r="E55" s="66">
        <f t="shared" si="0"/>
        <v>10.3476</v>
      </c>
      <c r="F55" s="67">
        <f t="shared" si="1"/>
        <v>2.1909162714800638E-2</v>
      </c>
      <c r="G55" s="71">
        <f>'All Residential'!R53</f>
        <v>10</v>
      </c>
      <c r="H55" s="68">
        <f t="shared" si="2"/>
        <v>2.9060137047606316E-5</v>
      </c>
      <c r="I55" s="68">
        <f t="shared" si="3"/>
        <v>0.99952341375241904</v>
      </c>
    </row>
    <row r="56" spans="2:9" x14ac:dyDescent="0.2">
      <c r="B56" s="64">
        <f>'All Residential'!P54</f>
        <v>820</v>
      </c>
      <c r="C56" s="65">
        <f>IF('NEGD Res Win'!B56&gt;20,20*(Rates!$E$9+Rates!$E$14)+('NEGD Res Win'!B56-20)*(Rates!$E$9+Rates!$E$17),'NEGD Res Win'!B56*(Rates!$E$9+Rates!$E$14))+Rates!$E$19+SUM(Rates!$E$21:$E$27)</f>
        <v>483.4663362037175</v>
      </c>
      <c r="D56" s="65">
        <f>IF('NEGD Res Win'!B56&gt;20,20*(Rates!$F$9+Rates!$F$14)+('NEGD Res Win'!B56-20)*(Rates!$F$9+Rates!$F$17),'NEGD Res Win'!B56*(Rates!$F$9+Rates!$F$14))+Rates!$F$19+Rates!$F$22+Rates!$F$23</f>
        <v>494.13793620371752</v>
      </c>
      <c r="E56" s="66">
        <f t="shared" si="0"/>
        <v>10.671600000000012</v>
      </c>
      <c r="F56" s="67">
        <f t="shared" si="1"/>
        <v>2.2073098374947323E-2</v>
      </c>
      <c r="G56" s="71">
        <f>'All Residential'!R54</f>
        <v>12</v>
      </c>
      <c r="H56" s="68">
        <f t="shared" si="2"/>
        <v>3.4872164457127577E-5</v>
      </c>
      <c r="I56" s="68">
        <f t="shared" si="3"/>
        <v>0.99955828591687612</v>
      </c>
    </row>
    <row r="57" spans="2:9" x14ac:dyDescent="0.2">
      <c r="B57" s="64">
        <f>'All Residential'!P55</f>
        <v>840</v>
      </c>
      <c r="C57" s="65">
        <f>IF('NEGD Res Win'!B57&gt;20,20*(Rates!$E$9+Rates!$E$14)+('NEGD Res Win'!B57-20)*(Rates!$E$9+Rates!$E$17),'NEGD Res Win'!B57*(Rates!$E$9+Rates!$E$14))+Rates!$E$19+SUM(Rates!$E$21:$E$27)</f>
        <v>494.6371248916131</v>
      </c>
      <c r="D57" s="65">
        <f>IF('NEGD Res Win'!B57&gt;20,20*(Rates!$F$9+Rates!$F$14)+('NEGD Res Win'!B57-20)*(Rates!$F$9+Rates!$F$17),'NEGD Res Win'!B57*(Rates!$F$9+Rates!$F$14))+Rates!$F$19+Rates!$F$22+Rates!$F$23</f>
        <v>505.63272489161307</v>
      </c>
      <c r="E57" s="66">
        <f t="shared" si="0"/>
        <v>10.995599999999968</v>
      </c>
      <c r="F57" s="67">
        <f t="shared" si="1"/>
        <v>2.2229629452923429E-2</v>
      </c>
      <c r="G57" s="71">
        <f>'All Residential'!R55</f>
        <v>13</v>
      </c>
      <c r="H57" s="68">
        <f t="shared" si="2"/>
        <v>3.7778178161888213E-5</v>
      </c>
      <c r="I57" s="68">
        <f t="shared" si="3"/>
        <v>0.99959606409503798</v>
      </c>
    </row>
    <row r="58" spans="2:9" x14ac:dyDescent="0.2">
      <c r="B58" s="64">
        <f>'All Residential'!P56</f>
        <v>860</v>
      </c>
      <c r="C58" s="65">
        <f>IF('NEGD Res Win'!B58&gt;20,20*(Rates!$E$9+Rates!$E$14)+('NEGD Res Win'!B58-20)*(Rates!$E$9+Rates!$E$17),'NEGD Res Win'!B58*(Rates!$E$9+Rates!$E$14))+Rates!$E$19+SUM(Rates!$E$21:$E$27)</f>
        <v>505.80791357950864</v>
      </c>
      <c r="D58" s="65">
        <f>IF('NEGD Res Win'!B58&gt;20,20*(Rates!$F$9+Rates!$F$14)+('NEGD Res Win'!B58-20)*(Rates!$F$9+Rates!$F$17),'NEGD Res Win'!B58*(Rates!$F$9+Rates!$F$14))+Rates!$F$19+Rates!$F$22+Rates!$F$23</f>
        <v>517.12751357950867</v>
      </c>
      <c r="E58" s="66">
        <f t="shared" si="0"/>
        <v>11.319600000000037</v>
      </c>
      <c r="F58" s="67">
        <f t="shared" si="1"/>
        <v>2.2379246540239615E-2</v>
      </c>
      <c r="G58" s="71">
        <f>'All Residential'!R56</f>
        <v>10</v>
      </c>
      <c r="H58" s="68">
        <f t="shared" si="2"/>
        <v>2.9060137047606316E-5</v>
      </c>
      <c r="I58" s="68">
        <f t="shared" si="3"/>
        <v>0.9996251242320856</v>
      </c>
    </row>
    <row r="59" spans="2:9" x14ac:dyDescent="0.2">
      <c r="B59" s="64">
        <f>'All Residential'!P57</f>
        <v>880</v>
      </c>
      <c r="C59" s="65">
        <f>IF('NEGD Res Win'!B59&gt;20,20*(Rates!$E$9+Rates!$E$14)+('NEGD Res Win'!B59-20)*(Rates!$E$9+Rates!$E$17),'NEGD Res Win'!B59*(Rates!$E$9+Rates!$E$14))+Rates!$E$19+SUM(Rates!$E$21:$E$27)</f>
        <v>516.97870226740429</v>
      </c>
      <c r="D59" s="65">
        <f>IF('NEGD Res Win'!B59&gt;20,20*(Rates!$F$9+Rates!$F$14)+('NEGD Res Win'!B59-20)*(Rates!$F$9+Rates!$F$17),'NEGD Res Win'!B59*(Rates!$F$9+Rates!$F$14))+Rates!$F$19+Rates!$F$22+Rates!$F$23</f>
        <v>528.62230226740428</v>
      </c>
      <c r="E59" s="66">
        <f t="shared" si="0"/>
        <v>11.643599999999992</v>
      </c>
      <c r="F59" s="67">
        <f t="shared" si="1"/>
        <v>2.2522397825930955E-2</v>
      </c>
      <c r="G59" s="71">
        <f>'All Residential'!R57</f>
        <v>13</v>
      </c>
      <c r="H59" s="68">
        <f t="shared" si="2"/>
        <v>3.7778178161888213E-5</v>
      </c>
      <c r="I59" s="68">
        <f t="shared" si="3"/>
        <v>0.99966290241024747</v>
      </c>
    </row>
    <row r="60" spans="2:9" x14ac:dyDescent="0.2">
      <c r="B60" s="64">
        <f>'All Residential'!P58</f>
        <v>900</v>
      </c>
      <c r="C60" s="65">
        <f>IF('NEGD Res Win'!B60&gt;20,20*(Rates!$E$9+Rates!$E$14)+('NEGD Res Win'!B60-20)*(Rates!$E$9+Rates!$E$17),'NEGD Res Win'!B60*(Rates!$E$9+Rates!$E$14))+Rates!$E$19+SUM(Rates!$E$21:$E$27)</f>
        <v>528.14949095529983</v>
      </c>
      <c r="D60" s="65">
        <f>IF('NEGD Res Win'!B60&gt;20,20*(Rates!$F$9+Rates!$F$14)+('NEGD Res Win'!B60-20)*(Rates!$F$9+Rates!$F$17),'NEGD Res Win'!B60*(Rates!$F$9+Rates!$F$14))+Rates!$F$19+Rates!$F$22+Rates!$F$23</f>
        <v>540.11709095529977</v>
      </c>
      <c r="E60" s="66">
        <f t="shared" si="0"/>
        <v>11.967599999999948</v>
      </c>
      <c r="F60" s="67">
        <f t="shared" si="1"/>
        <v>2.2659493580791563E-2</v>
      </c>
      <c r="G60" s="71">
        <f>'All Residential'!R58</f>
        <v>11</v>
      </c>
      <c r="H60" s="68">
        <f t="shared" si="2"/>
        <v>3.1966150752366948E-5</v>
      </c>
      <c r="I60" s="68">
        <f t="shared" si="3"/>
        <v>0.99969486856099987</v>
      </c>
    </row>
    <row r="61" spans="2:9" x14ac:dyDescent="0.2">
      <c r="B61" s="64">
        <f>'All Residential'!P59</f>
        <v>920</v>
      </c>
      <c r="C61" s="65">
        <f>IF('NEGD Res Win'!B61&gt;20,20*(Rates!$E$9+Rates!$E$14)+('NEGD Res Win'!B61-20)*(Rates!$E$9+Rates!$E$17),'NEGD Res Win'!B61*(Rates!$E$9+Rates!$E$14))+Rates!$E$19+SUM(Rates!$E$21:$E$27)</f>
        <v>539.32027964319536</v>
      </c>
      <c r="D61" s="65">
        <f>IF('NEGD Res Win'!B61&gt;20,20*(Rates!$F$9+Rates!$F$14)+('NEGD Res Win'!B61-20)*(Rates!$F$9+Rates!$F$17),'NEGD Res Win'!B61*(Rates!$F$9+Rates!$F$14))+Rates!$F$19+Rates!$F$22+Rates!$F$23</f>
        <v>551.61187964319527</v>
      </c>
      <c r="E61" s="66">
        <f t="shared" si="0"/>
        <v>12.291599999999903</v>
      </c>
      <c r="F61" s="67">
        <f t="shared" si="1"/>
        <v>2.2790910084322817E-2</v>
      </c>
      <c r="G61" s="71">
        <f>'All Residential'!R59</f>
        <v>9</v>
      </c>
      <c r="H61" s="68">
        <f t="shared" si="2"/>
        <v>2.6154123342845686E-5</v>
      </c>
      <c r="I61" s="68">
        <f t="shared" si="3"/>
        <v>0.99972102268434271</v>
      </c>
    </row>
    <row r="62" spans="2:9" x14ac:dyDescent="0.2">
      <c r="B62" s="64">
        <f>'All Residential'!P60</f>
        <v>940</v>
      </c>
      <c r="C62" s="65">
        <f>IF('NEGD Res Win'!B62&gt;20,20*(Rates!$E$9+Rates!$E$14)+('NEGD Res Win'!B62-20)*(Rates!$E$9+Rates!$E$17),'NEGD Res Win'!B62*(Rates!$E$9+Rates!$E$14))+Rates!$E$19+SUM(Rates!$E$21:$E$27)</f>
        <v>550.4910683310909</v>
      </c>
      <c r="D62" s="65">
        <f>IF('NEGD Res Win'!B62&gt;20,20*(Rates!$F$9+Rates!$F$14)+('NEGD Res Win'!B62-20)*(Rates!$F$9+Rates!$F$17),'NEGD Res Win'!B62*(Rates!$F$9+Rates!$F$14))+Rates!$F$19+Rates!$F$22+Rates!$F$23</f>
        <v>563.10666833109087</v>
      </c>
      <c r="E62" s="66">
        <f t="shared" si="0"/>
        <v>12.615599999999972</v>
      </c>
      <c r="F62" s="67">
        <f t="shared" si="1"/>
        <v>2.2916993073559485E-2</v>
      </c>
      <c r="G62" s="71">
        <f>'All Residential'!R60</f>
        <v>6</v>
      </c>
      <c r="H62" s="68">
        <f t="shared" si="2"/>
        <v>1.7436082228563789E-5</v>
      </c>
      <c r="I62" s="68">
        <f t="shared" si="3"/>
        <v>0.9997384587665713</v>
      </c>
    </row>
    <row r="63" spans="2:9" x14ac:dyDescent="0.2">
      <c r="B63" s="64">
        <f>'All Residential'!P61</f>
        <v>960</v>
      </c>
      <c r="C63" s="65">
        <f>IF('NEGD Res Win'!B63&gt;20,20*(Rates!$E$9+Rates!$E$14)+('NEGD Res Win'!B63-20)*(Rates!$E$9+Rates!$E$17),'NEGD Res Win'!B63*(Rates!$E$9+Rates!$E$14))+Rates!$E$19+SUM(Rates!$E$21:$E$27)</f>
        <v>561.66185701898644</v>
      </c>
      <c r="D63" s="65">
        <f>IF('NEGD Res Win'!B63&gt;20,20*(Rates!$F$9+Rates!$F$14)+('NEGD Res Win'!B63-20)*(Rates!$F$9+Rates!$F$17),'NEGD Res Win'!B63*(Rates!$F$9+Rates!$F$14))+Rates!$F$19+Rates!$F$22+Rates!$F$23</f>
        <v>574.60145701898637</v>
      </c>
      <c r="E63" s="66">
        <f t="shared" si="0"/>
        <v>12.939599999999928</v>
      </c>
      <c r="F63" s="67">
        <f t="shared" si="1"/>
        <v>2.3038060780336232E-2</v>
      </c>
      <c r="G63" s="71">
        <f>'All Residential'!R61</f>
        <v>5</v>
      </c>
      <c r="H63" s="68">
        <f t="shared" si="2"/>
        <v>1.4530068523803158E-5</v>
      </c>
      <c r="I63" s="68">
        <f t="shared" si="3"/>
        <v>0.99975298883509511</v>
      </c>
    </row>
    <row r="64" spans="2:9" x14ac:dyDescent="0.2">
      <c r="B64" s="64">
        <f>'All Residential'!P62</f>
        <v>980</v>
      </c>
      <c r="C64" s="65">
        <f>IF('NEGD Res Win'!B64&gt;20,20*(Rates!$E$9+Rates!$E$14)+('NEGD Res Win'!B64-20)*(Rates!$E$9+Rates!$E$17),'NEGD Res Win'!B64*(Rates!$E$9+Rates!$E$14))+Rates!$E$19+SUM(Rates!$E$21:$E$27)</f>
        <v>572.83264570688198</v>
      </c>
      <c r="D64" s="65">
        <f>IF('NEGD Res Win'!B64&gt;20,20*(Rates!$F$9+Rates!$F$14)+('NEGD Res Win'!B64-20)*(Rates!$F$9+Rates!$F$17),'NEGD Res Win'!B64*(Rates!$F$9+Rates!$F$14))+Rates!$F$19+Rates!$F$22+Rates!$F$23</f>
        <v>586.09624570688197</v>
      </c>
      <c r="E64" s="66">
        <f t="shared" si="0"/>
        <v>13.263599999999997</v>
      </c>
      <c r="F64" s="67">
        <f t="shared" si="1"/>
        <v>2.3154406613178555E-2</v>
      </c>
      <c r="G64" s="71">
        <f>'All Residential'!R62</f>
        <v>4</v>
      </c>
      <c r="H64" s="68">
        <f t="shared" si="2"/>
        <v>1.1624054819042527E-5</v>
      </c>
      <c r="I64" s="68">
        <f t="shared" si="3"/>
        <v>0.99976461288991414</v>
      </c>
    </row>
    <row r="65" spans="2:9" x14ac:dyDescent="0.2">
      <c r="B65" s="64">
        <f>'All Residential'!P63</f>
        <v>1000</v>
      </c>
      <c r="C65" s="65">
        <f>IF('NEGD Res Win'!B65&gt;20,20*(Rates!$E$9+Rates!$E$14)+('NEGD Res Win'!B65-20)*(Rates!$E$9+Rates!$E$17),'NEGD Res Win'!B65*(Rates!$E$9+Rates!$E$14))+Rates!$E$19+SUM(Rates!$E$21:$E$27)</f>
        <v>584.00343439477751</v>
      </c>
      <c r="D65" s="65">
        <f>IF('NEGD Res Win'!B65&gt;20,20*(Rates!$F$9+Rates!$F$14)+('NEGD Res Win'!B65-20)*(Rates!$F$9+Rates!$F$17),'NEGD Res Win'!B65*(Rates!$F$9+Rates!$F$14))+Rates!$F$19+Rates!$F$22+Rates!$F$23</f>
        <v>597.59103439477747</v>
      </c>
      <c r="E65" s="66">
        <f t="shared" si="0"/>
        <v>13.587599999999952</v>
      </c>
      <c r="F65" s="67">
        <f t="shared" si="1"/>
        <v>2.3266301531396371E-2</v>
      </c>
      <c r="G65" s="71">
        <f>'All Residential'!R63</f>
        <v>3</v>
      </c>
      <c r="H65" s="68">
        <f t="shared" si="2"/>
        <v>8.7180411142818943E-6</v>
      </c>
      <c r="I65" s="68">
        <f t="shared" si="3"/>
        <v>0.99977333093102838</v>
      </c>
    </row>
    <row r="66" spans="2:9" x14ac:dyDescent="0.2">
      <c r="B66" s="64">
        <f>'All Residential'!P64</f>
        <v>1020</v>
      </c>
      <c r="C66" s="65">
        <f>IF('NEGD Res Win'!B66&gt;20,20*(Rates!$E$9+Rates!$E$14)+('NEGD Res Win'!B66-20)*(Rates!$E$9+Rates!$E$17),'NEGD Res Win'!B66*(Rates!$E$9+Rates!$E$14))+Rates!$E$19+SUM(Rates!$E$21:$E$27)</f>
        <v>595.17422308267305</v>
      </c>
      <c r="D66" s="65">
        <f>IF('NEGD Res Win'!B66&gt;20,20*(Rates!$F$9+Rates!$F$14)+('NEGD Res Win'!B66-20)*(Rates!$F$9+Rates!$F$17),'NEGD Res Win'!B66*(Rates!$F$9+Rates!$F$14))+Rates!$F$19+Rates!$F$22+Rates!$F$23</f>
        <v>609.08582308267307</v>
      </c>
      <c r="E66" s="66">
        <f t="shared" si="0"/>
        <v>13.911600000000021</v>
      </c>
      <c r="F66" s="67">
        <f t="shared" si="1"/>
        <v>2.3373996151825314E-2</v>
      </c>
      <c r="G66" s="71">
        <f>'All Residential'!R64</f>
        <v>3</v>
      </c>
      <c r="H66" s="68">
        <f t="shared" si="2"/>
        <v>8.7180411142818943E-6</v>
      </c>
      <c r="I66" s="68">
        <f t="shared" si="3"/>
        <v>0.99978204897214262</v>
      </c>
    </row>
    <row r="67" spans="2:9" x14ac:dyDescent="0.2">
      <c r="B67" s="64">
        <f>'All Residential'!P65</f>
        <v>1040</v>
      </c>
      <c r="C67" s="65">
        <f>IF('NEGD Res Win'!B67&gt;20,20*(Rates!$E$9+Rates!$E$14)+('NEGD Res Win'!B67-20)*(Rates!$E$9+Rates!$E$17),'NEGD Res Win'!B67*(Rates!$E$9+Rates!$E$14))+Rates!$E$19+SUM(Rates!$E$21:$E$27)</f>
        <v>606.34501177056859</v>
      </c>
      <c r="D67" s="65">
        <f>IF('NEGD Res Win'!B67&gt;20,20*(Rates!$F$9+Rates!$F$14)+('NEGD Res Win'!B67-20)*(Rates!$F$9+Rates!$F$17),'NEGD Res Win'!B67*(Rates!$F$9+Rates!$F$14))+Rates!$F$19+Rates!$F$22+Rates!$F$23</f>
        <v>620.58061177056857</v>
      </c>
      <c r="E67" s="66">
        <f t="shared" si="0"/>
        <v>14.235599999999977</v>
      </c>
      <c r="F67" s="67">
        <f t="shared" si="1"/>
        <v>2.3477722622688126E-2</v>
      </c>
      <c r="G67" s="71">
        <f>'All Residential'!R65</f>
        <v>4</v>
      </c>
      <c r="H67" s="68">
        <f t="shared" si="2"/>
        <v>1.1624054819042527E-5</v>
      </c>
      <c r="I67" s="68">
        <f t="shared" si="3"/>
        <v>0.99979367302696165</v>
      </c>
    </row>
    <row r="68" spans="2:9" x14ac:dyDescent="0.2">
      <c r="B68" s="64">
        <f>'All Residential'!P66</f>
        <v>1060</v>
      </c>
      <c r="C68" s="65">
        <f>IF('NEGD Res Win'!B68&gt;20,20*(Rates!$E$9+Rates!$E$14)+('NEGD Res Win'!B68-20)*(Rates!$E$9+Rates!$E$17),'NEGD Res Win'!B68*(Rates!$E$9+Rates!$E$14))+Rates!$E$19+SUM(Rates!$E$21:$E$27)</f>
        <v>617.51580045846413</v>
      </c>
      <c r="D68" s="65">
        <f>IF('NEGD Res Win'!B68&gt;20,20*(Rates!$F$9+Rates!$F$14)+('NEGD Res Win'!B68-20)*(Rates!$F$9+Rates!$F$17),'NEGD Res Win'!B68*(Rates!$F$9+Rates!$F$14))+Rates!$F$19+Rates!$F$22+Rates!$F$23</f>
        <v>632.07540045846417</v>
      </c>
      <c r="E68" s="66">
        <f t="shared" si="0"/>
        <v>14.559600000000046</v>
      </c>
      <c r="F68" s="67">
        <f t="shared" si="1"/>
        <v>2.357769629407137E-2</v>
      </c>
      <c r="G68" s="71">
        <f>'All Residential'!R66</f>
        <v>1</v>
      </c>
      <c r="H68" s="68">
        <f t="shared" si="2"/>
        <v>2.9060137047606317E-6</v>
      </c>
      <c r="I68" s="68">
        <f t="shared" si="3"/>
        <v>0.99979657904066643</v>
      </c>
    </row>
    <row r="69" spans="2:9" x14ac:dyDescent="0.2">
      <c r="B69" s="64">
        <f>'All Residential'!P67</f>
        <v>1080</v>
      </c>
      <c r="C69" s="65">
        <f>IF('NEGD Res Win'!B69&gt;20,20*(Rates!$E$9+Rates!$E$14)+('NEGD Res Win'!B69-20)*(Rates!$E$9+Rates!$E$17),'NEGD Res Win'!B69*(Rates!$E$9+Rates!$E$14))+Rates!$E$19+SUM(Rates!$E$21:$E$27)</f>
        <v>628.68658914635978</v>
      </c>
      <c r="D69" s="65">
        <f>IF('NEGD Res Win'!B69&gt;20,20*(Rates!$F$9+Rates!$F$14)+('NEGD Res Win'!B69-20)*(Rates!$F$9+Rates!$F$17),'NEGD Res Win'!B69*(Rates!$F$9+Rates!$F$14))+Rates!$F$19+Rates!$F$22+Rates!$F$23</f>
        <v>643.57018914635967</v>
      </c>
      <c r="E69" s="66">
        <f t="shared" si="0"/>
        <v>14.883599999999888</v>
      </c>
      <c r="F69" s="67">
        <f t="shared" si="1"/>
        <v>2.3674117210308345E-2</v>
      </c>
      <c r="G69" s="71">
        <f>'All Residential'!R67</f>
        <v>6</v>
      </c>
      <c r="H69" s="68">
        <f t="shared" si="2"/>
        <v>1.7436082228563789E-5</v>
      </c>
      <c r="I69" s="68">
        <f t="shared" si="3"/>
        <v>0.99981401512289503</v>
      </c>
    </row>
    <row r="70" spans="2:9" x14ac:dyDescent="0.2">
      <c r="B70" s="64">
        <f>'All Residential'!P68</f>
        <v>1100</v>
      </c>
      <c r="C70" s="65">
        <f>IF('NEGD Res Win'!B70&gt;20,20*(Rates!$E$9+Rates!$E$14)+('NEGD Res Win'!B70-20)*(Rates!$E$9+Rates!$E$17),'NEGD Res Win'!B70*(Rates!$E$9+Rates!$E$14))+Rates!$E$19+SUM(Rates!$E$21:$E$27)</f>
        <v>639.85737783425532</v>
      </c>
      <c r="D70" s="65">
        <f>IF('NEGD Res Win'!B70&gt;20,20*(Rates!$F$9+Rates!$F$14)+('NEGD Res Win'!B70-20)*(Rates!$F$9+Rates!$F$17),'NEGD Res Win'!B70*(Rates!$F$9+Rates!$F$14))+Rates!$F$19+Rates!$F$22+Rates!$F$23</f>
        <v>655.06497783425527</v>
      </c>
      <c r="E70" s="66">
        <f t="shared" si="0"/>
        <v>15.207599999999957</v>
      </c>
      <c r="F70" s="67">
        <f t="shared" si="1"/>
        <v>2.37671714460394E-2</v>
      </c>
      <c r="G70" s="71">
        <f>'All Residential'!R68</f>
        <v>1</v>
      </c>
      <c r="H70" s="68">
        <f t="shared" si="2"/>
        <v>2.9060137047606317E-6</v>
      </c>
      <c r="I70" s="68">
        <f t="shared" si="3"/>
        <v>0.99981692113659981</v>
      </c>
    </row>
    <row r="71" spans="2:9" x14ac:dyDescent="0.2">
      <c r="B71" s="64">
        <f>'All Residential'!P69</f>
        <v>1120</v>
      </c>
      <c r="C71" s="65">
        <f>IF('NEGD Res Win'!B71&gt;20,20*(Rates!$E$9+Rates!$E$14)+('NEGD Res Win'!B71-20)*(Rates!$E$9+Rates!$E$17),'NEGD Res Win'!B71*(Rates!$E$9+Rates!$E$14))+Rates!$E$19+SUM(Rates!$E$21:$E$27)</f>
        <v>651.02816652215085</v>
      </c>
      <c r="D71" s="65">
        <f>IF('NEGD Res Win'!B71&gt;20,20*(Rates!$F$9+Rates!$F$14)+('NEGD Res Win'!B71-20)*(Rates!$F$9+Rates!$F$17),'NEGD Res Win'!B71*(Rates!$F$9+Rates!$F$14))+Rates!$F$19+Rates!$F$22+Rates!$F$23</f>
        <v>666.55976652215077</v>
      </c>
      <c r="E71" s="66">
        <f t="shared" ref="E71:E107" si="4">D71-C71</f>
        <v>15.531599999999912</v>
      </c>
      <c r="F71" s="67">
        <f t="shared" ref="F71:F107" si="5">E71/C71</f>
        <v>2.3857032304717432E-2</v>
      </c>
      <c r="G71" s="71">
        <f>'All Residential'!R69</f>
        <v>6</v>
      </c>
      <c r="H71" s="68">
        <f t="shared" ref="H71:H107" si="6">G71/SUM($G$6:$G$107)</f>
        <v>1.7436082228563789E-5</v>
      </c>
      <c r="I71" s="68">
        <f t="shared" si="3"/>
        <v>0.99983435721882841</v>
      </c>
    </row>
    <row r="72" spans="2:9" x14ac:dyDescent="0.2">
      <c r="B72" s="64">
        <f>'All Residential'!P70</f>
        <v>1140</v>
      </c>
      <c r="C72" s="65">
        <f>IF('NEGD Res Win'!B72&gt;20,20*(Rates!$E$9+Rates!$E$14)+('NEGD Res Win'!B72-20)*(Rates!$E$9+Rates!$E$17),'NEGD Res Win'!B72*(Rates!$E$9+Rates!$E$14))+Rates!$E$19+SUM(Rates!$E$21:$E$27)</f>
        <v>662.19895521004639</v>
      </c>
      <c r="D72" s="65">
        <f>IF('NEGD Res Win'!B72&gt;20,20*(Rates!$F$9+Rates!$F$14)+('NEGD Res Win'!B72-20)*(Rates!$F$9+Rates!$F$17),'NEGD Res Win'!B72*(Rates!$F$9+Rates!$F$14))+Rates!$F$19+Rates!$F$22+Rates!$F$23</f>
        <v>678.05455521004637</v>
      </c>
      <c r="E72" s="66">
        <f t="shared" si="4"/>
        <v>15.855599999999981</v>
      </c>
      <c r="F72" s="67">
        <f t="shared" si="5"/>
        <v>2.3943861395810659E-2</v>
      </c>
      <c r="G72" s="71">
        <f>'All Residential'!R70</f>
        <v>1</v>
      </c>
      <c r="H72" s="68">
        <f t="shared" si="6"/>
        <v>2.9060137047606317E-6</v>
      </c>
      <c r="I72" s="68">
        <f t="shared" ref="I72:I107" si="7">H72+I71</f>
        <v>0.99983726323253319</v>
      </c>
    </row>
    <row r="73" spans="2:9" x14ac:dyDescent="0.2">
      <c r="B73" s="64">
        <f>'All Residential'!P71</f>
        <v>1160</v>
      </c>
      <c r="C73" s="65">
        <f>IF('NEGD Res Win'!B73&gt;20,20*(Rates!$E$9+Rates!$E$14)+('NEGD Res Win'!B73-20)*(Rates!$E$9+Rates!$E$17),'NEGD Res Win'!B73*(Rates!$E$9+Rates!$E$14))+Rates!$E$19+SUM(Rates!$E$21:$E$27)</f>
        <v>673.36974389794193</v>
      </c>
      <c r="D73" s="65">
        <f>IF('NEGD Res Win'!B73&gt;20,20*(Rates!$F$9+Rates!$F$14)+('NEGD Res Win'!B73-20)*(Rates!$F$9+Rates!$F$17),'NEGD Res Win'!B73*(Rates!$F$9+Rates!$F$14))+Rates!$F$19+Rates!$F$22+Rates!$F$23</f>
        <v>689.54934389794187</v>
      </c>
      <c r="E73" s="66">
        <f t="shared" si="4"/>
        <v>16.179599999999937</v>
      </c>
      <c r="F73" s="67">
        <f t="shared" si="5"/>
        <v>2.4027809604781066E-2</v>
      </c>
      <c r="G73" s="71">
        <f>'All Residential'!R71</f>
        <v>2</v>
      </c>
      <c r="H73" s="68">
        <f t="shared" si="6"/>
        <v>5.8120274095212634E-6</v>
      </c>
      <c r="I73" s="68">
        <f t="shared" si="7"/>
        <v>0.99984307525994276</v>
      </c>
    </row>
    <row r="74" spans="2:9" x14ac:dyDescent="0.2">
      <c r="B74" s="64">
        <f>'All Residential'!P72</f>
        <v>1180</v>
      </c>
      <c r="C74" s="65">
        <f>IF('NEGD Res Win'!B74&gt;20,20*(Rates!$E$9+Rates!$E$14)+('NEGD Res Win'!B74-20)*(Rates!$E$9+Rates!$E$17),'NEGD Res Win'!B74*(Rates!$E$9+Rates!$E$14))+Rates!$E$19+SUM(Rates!$E$21:$E$27)</f>
        <v>684.54053258583747</v>
      </c>
      <c r="D74" s="65">
        <f>IF('NEGD Res Win'!B74&gt;20,20*(Rates!$F$9+Rates!$F$14)+('NEGD Res Win'!B74-20)*(Rates!$F$9+Rates!$F$17),'NEGD Res Win'!B74*(Rates!$F$9+Rates!$F$14))+Rates!$F$19+Rates!$F$22+Rates!$F$23</f>
        <v>701.04413258583747</v>
      </c>
      <c r="E74" s="66">
        <f t="shared" si="4"/>
        <v>16.503600000000006</v>
      </c>
      <c r="F74" s="67">
        <f t="shared" si="5"/>
        <v>2.4109017968093144E-2</v>
      </c>
      <c r="G74" s="71">
        <f>'All Residential'!R72</f>
        <v>3</v>
      </c>
      <c r="H74" s="68">
        <f t="shared" si="6"/>
        <v>8.7180411142818943E-6</v>
      </c>
      <c r="I74" s="68">
        <f t="shared" si="7"/>
        <v>0.999851793301057</v>
      </c>
    </row>
    <row r="75" spans="2:9" x14ac:dyDescent="0.2">
      <c r="B75" s="64">
        <f>'All Residential'!P73</f>
        <v>1200</v>
      </c>
      <c r="C75" s="65">
        <f>IF('NEGD Res Win'!B75&gt;20,20*(Rates!$E$9+Rates!$E$14)+('NEGD Res Win'!B75-20)*(Rates!$E$9+Rates!$E$17),'NEGD Res Win'!B75*(Rates!$E$9+Rates!$E$14))+Rates!$E$19+SUM(Rates!$E$21:$E$27)</f>
        <v>695.71132127373301</v>
      </c>
      <c r="D75" s="65">
        <f>IF('NEGD Res Win'!B75&gt;20,20*(Rates!$F$9+Rates!$F$14)+('NEGD Res Win'!B75-20)*(Rates!$F$9+Rates!$F$17),'NEGD Res Win'!B75*(Rates!$F$9+Rates!$F$14))+Rates!$F$19+Rates!$F$22+Rates!$F$23</f>
        <v>712.53892127373297</v>
      </c>
      <c r="E75" s="66">
        <f t="shared" si="4"/>
        <v>16.827599999999961</v>
      </c>
      <c r="F75" s="67">
        <f t="shared" si="5"/>
        <v>2.418761846392178E-2</v>
      </c>
      <c r="G75" s="71">
        <f>'All Residential'!R73</f>
        <v>4</v>
      </c>
      <c r="H75" s="68">
        <f t="shared" si="6"/>
        <v>1.1624054819042527E-5</v>
      </c>
      <c r="I75" s="68">
        <f t="shared" si="7"/>
        <v>0.99986341735587603</v>
      </c>
    </row>
    <row r="76" spans="2:9" x14ac:dyDescent="0.2">
      <c r="B76" s="64">
        <f>'All Residential'!P74</f>
        <v>1220</v>
      </c>
      <c r="C76" s="65">
        <f>IF('NEGD Res Win'!B76&gt;20,20*(Rates!$E$9+Rates!$E$14)+('NEGD Res Win'!B76-20)*(Rates!$E$9+Rates!$E$17),'NEGD Res Win'!B76*(Rates!$E$9+Rates!$E$14))+Rates!$E$19+SUM(Rates!$E$21:$E$27)</f>
        <v>706.88210996162854</v>
      </c>
      <c r="D76" s="65">
        <f>IF('NEGD Res Win'!B76&gt;20,20*(Rates!$F$9+Rates!$F$14)+('NEGD Res Win'!B76-20)*(Rates!$F$9+Rates!$F$17),'NEGD Res Win'!B76*(Rates!$F$9+Rates!$F$14))+Rates!$F$19+Rates!$F$22+Rates!$F$23</f>
        <v>724.03370996162857</v>
      </c>
      <c r="E76" s="66">
        <f t="shared" si="4"/>
        <v>17.15160000000003</v>
      </c>
      <c r="F76" s="67">
        <f t="shared" si="5"/>
        <v>2.4263734727889869E-2</v>
      </c>
      <c r="G76" s="71">
        <f>'All Residential'!R74</f>
        <v>3</v>
      </c>
      <c r="H76" s="68">
        <f t="shared" si="6"/>
        <v>8.7180411142818943E-6</v>
      </c>
      <c r="I76" s="68">
        <f t="shared" si="7"/>
        <v>0.99987213539699027</v>
      </c>
    </row>
    <row r="77" spans="2:9" x14ac:dyDescent="0.2">
      <c r="B77" s="64">
        <f>'All Residential'!P75</f>
        <v>1240</v>
      </c>
      <c r="C77" s="65">
        <f>IF('NEGD Res Win'!B77&gt;20,20*(Rates!$E$9+Rates!$E$14)+('NEGD Res Win'!B77-20)*(Rates!$E$9+Rates!$E$17),'NEGD Res Win'!B77*(Rates!$E$9+Rates!$E$14))+Rates!$E$19+SUM(Rates!$E$21:$E$27)</f>
        <v>718.05289864952408</v>
      </c>
      <c r="D77" s="65">
        <f>IF('NEGD Res Win'!B77&gt;20,20*(Rates!$F$9+Rates!$F$14)+('NEGD Res Win'!B77-20)*(Rates!$F$9+Rates!$F$17),'NEGD Res Win'!B77*(Rates!$F$9+Rates!$F$14))+Rates!$F$19+Rates!$F$22+Rates!$F$23</f>
        <v>735.52849864952407</v>
      </c>
      <c r="E77" s="66">
        <f t="shared" si="4"/>
        <v>17.475599999999986</v>
      </c>
      <c r="F77" s="67">
        <f t="shared" si="5"/>
        <v>2.4337482701994755E-2</v>
      </c>
      <c r="G77" s="71">
        <f>'All Residential'!R75</f>
        <v>1</v>
      </c>
      <c r="H77" s="68">
        <f t="shared" si="6"/>
        <v>2.9060137047606317E-6</v>
      </c>
      <c r="I77" s="68">
        <f t="shared" si="7"/>
        <v>0.99987504141069505</v>
      </c>
    </row>
    <row r="78" spans="2:9" x14ac:dyDescent="0.2">
      <c r="B78" s="64">
        <f>'All Residential'!P76</f>
        <v>1300</v>
      </c>
      <c r="C78" s="65">
        <f>IF('NEGD Res Win'!B78&gt;20,20*(Rates!$E$9+Rates!$E$14)+('NEGD Res Win'!B78-20)*(Rates!$E$9+Rates!$E$17),'NEGD Res Win'!B78*(Rates!$E$9+Rates!$E$14))+Rates!$E$19+SUM(Rates!$E$21:$E$27)</f>
        <v>751.56526471321081</v>
      </c>
      <c r="D78" s="65">
        <f>IF('NEGD Res Win'!B78&gt;20,20*(Rates!$F$9+Rates!$F$14)+('NEGD Res Win'!B78-20)*(Rates!$F$9+Rates!$F$17),'NEGD Res Win'!B78*(Rates!$F$9+Rates!$F$14))+Rates!$F$19+Rates!$F$22+Rates!$F$23</f>
        <v>770.01286471321077</v>
      </c>
      <c r="E78" s="66">
        <f t="shared" si="4"/>
        <v>18.447599999999966</v>
      </c>
      <c r="F78" s="67">
        <f t="shared" si="5"/>
        <v>2.4545572907815758E-2</v>
      </c>
      <c r="G78" s="71">
        <f>'All Residential'!R76</f>
        <v>2</v>
      </c>
      <c r="H78" s="68">
        <f t="shared" si="6"/>
        <v>5.8120274095212634E-6</v>
      </c>
      <c r="I78" s="68">
        <f t="shared" si="7"/>
        <v>0.99988085343810462</v>
      </c>
    </row>
    <row r="79" spans="2:9" x14ac:dyDescent="0.2">
      <c r="B79" s="64">
        <f>'All Residential'!P77</f>
        <v>1320</v>
      </c>
      <c r="C79" s="65">
        <f>IF('NEGD Res Win'!B79&gt;20,20*(Rates!$E$9+Rates!$E$14)+('NEGD Res Win'!B79-20)*(Rates!$E$9+Rates!$E$17),'NEGD Res Win'!B79*(Rates!$E$9+Rates!$E$14))+Rates!$E$19+SUM(Rates!$E$21:$E$27)</f>
        <v>762.73605340110635</v>
      </c>
      <c r="D79" s="65">
        <f>IF('NEGD Res Win'!B79&gt;20,20*(Rates!$F$9+Rates!$F$14)+('NEGD Res Win'!B79-20)*(Rates!$F$9+Rates!$F$17),'NEGD Res Win'!B79*(Rates!$F$9+Rates!$F$14))+Rates!$F$19+Rates!$F$22+Rates!$F$23</f>
        <v>781.50765340110627</v>
      </c>
      <c r="E79" s="66">
        <f t="shared" si="4"/>
        <v>18.771599999999921</v>
      </c>
      <c r="F79" s="67">
        <f t="shared" si="5"/>
        <v>2.4610872812810835E-2</v>
      </c>
      <c r="G79" s="71">
        <f>'All Residential'!R77</f>
        <v>4</v>
      </c>
      <c r="H79" s="68">
        <f t="shared" si="6"/>
        <v>1.1624054819042527E-5</v>
      </c>
      <c r="I79" s="68">
        <f t="shared" si="7"/>
        <v>0.99989247749292365</v>
      </c>
    </row>
    <row r="80" spans="2:9" x14ac:dyDescent="0.2">
      <c r="B80" s="64">
        <f>'All Residential'!P78</f>
        <v>1340</v>
      </c>
      <c r="C80" s="65">
        <f>IF('NEGD Res Win'!B80&gt;20,20*(Rates!$E$9+Rates!$E$14)+('NEGD Res Win'!B80-20)*(Rates!$E$9+Rates!$E$17),'NEGD Res Win'!B80*(Rates!$E$9+Rates!$E$14))+Rates!$E$19+SUM(Rates!$E$21:$E$27)</f>
        <v>773.90684208900188</v>
      </c>
      <c r="D80" s="65">
        <f>IF('NEGD Res Win'!B80&gt;20,20*(Rates!$F$9+Rates!$F$14)+('NEGD Res Win'!B80-20)*(Rates!$F$9+Rates!$F$17),'NEGD Res Win'!B80*(Rates!$F$9+Rates!$F$14))+Rates!$F$19+Rates!$F$22+Rates!$F$23</f>
        <v>793.00244208900187</v>
      </c>
      <c r="E80" s="66">
        <f t="shared" si="4"/>
        <v>19.09559999999999</v>
      </c>
      <c r="F80" s="67">
        <f t="shared" si="5"/>
        <v>2.467428760347351E-2</v>
      </c>
      <c r="G80" s="71">
        <f>'All Residential'!R78</f>
        <v>1</v>
      </c>
      <c r="H80" s="68">
        <f t="shared" si="6"/>
        <v>2.9060137047606317E-6</v>
      </c>
      <c r="I80" s="68">
        <f t="shared" si="7"/>
        <v>0.99989538350662843</v>
      </c>
    </row>
    <row r="81" spans="2:9" x14ac:dyDescent="0.2">
      <c r="B81" s="64">
        <f>'All Residential'!P79</f>
        <v>1360</v>
      </c>
      <c r="C81" s="65">
        <f>IF('NEGD Res Win'!B81&gt;20,20*(Rates!$E$9+Rates!$E$14)+('NEGD Res Win'!B81-20)*(Rates!$E$9+Rates!$E$17),'NEGD Res Win'!B81*(Rates!$E$9+Rates!$E$14))+Rates!$E$19+SUM(Rates!$E$21:$E$27)</f>
        <v>785.07763077689742</v>
      </c>
      <c r="D81" s="65">
        <f>IF('NEGD Res Win'!B81&gt;20,20*(Rates!$F$9+Rates!$F$14)+('NEGD Res Win'!B81-20)*(Rates!$F$9+Rates!$F$17),'NEGD Res Win'!B81*(Rates!$F$9+Rates!$F$14))+Rates!$F$19+Rates!$F$22+Rates!$F$23</f>
        <v>804.49723077689737</v>
      </c>
      <c r="E81" s="66">
        <f t="shared" si="4"/>
        <v>19.419599999999946</v>
      </c>
      <c r="F81" s="67">
        <f t="shared" si="5"/>
        <v>2.4735897749096087E-2</v>
      </c>
      <c r="G81" s="71">
        <f>'All Residential'!R79</f>
        <v>3</v>
      </c>
      <c r="H81" s="68">
        <f t="shared" si="6"/>
        <v>8.7180411142818943E-6</v>
      </c>
      <c r="I81" s="68">
        <f t="shared" si="7"/>
        <v>0.99990410154774267</v>
      </c>
    </row>
    <row r="82" spans="2:9" x14ac:dyDescent="0.2">
      <c r="B82" s="64">
        <f>'All Residential'!P80</f>
        <v>1380</v>
      </c>
      <c r="C82" s="65">
        <f>IF('NEGD Res Win'!B82&gt;20,20*(Rates!$E$9+Rates!$E$14)+('NEGD Res Win'!B82-20)*(Rates!$E$9+Rates!$E$17),'NEGD Res Win'!B82*(Rates!$E$9+Rates!$E$14))+Rates!$E$19+SUM(Rates!$E$21:$E$27)</f>
        <v>796.24841946479296</v>
      </c>
      <c r="D82" s="65">
        <f>IF('NEGD Res Win'!B82&gt;20,20*(Rates!$F$9+Rates!$F$14)+('NEGD Res Win'!B82-20)*(Rates!$F$9+Rates!$F$17),'NEGD Res Win'!B82*(Rates!$F$9+Rates!$F$14))+Rates!$F$19+Rates!$F$22+Rates!$F$23</f>
        <v>815.99201946479297</v>
      </c>
      <c r="E82" s="66">
        <f t="shared" si="4"/>
        <v>19.743600000000015</v>
      </c>
      <c r="F82" s="67">
        <f t="shared" si="5"/>
        <v>2.4795779203267858E-2</v>
      </c>
      <c r="G82" s="71">
        <f>'All Residential'!R80</f>
        <v>1</v>
      </c>
      <c r="H82" s="68">
        <f t="shared" si="6"/>
        <v>2.9060137047606317E-6</v>
      </c>
      <c r="I82" s="68">
        <f t="shared" si="7"/>
        <v>0.99990700756144746</v>
      </c>
    </row>
    <row r="83" spans="2:9" x14ac:dyDescent="0.2">
      <c r="B83" s="64">
        <f>'All Residential'!P81</f>
        <v>1400</v>
      </c>
      <c r="C83" s="65">
        <f>IF('NEGD Res Win'!B83&gt;20,20*(Rates!$E$9+Rates!$E$14)+('NEGD Res Win'!B83-20)*(Rates!$E$9+Rates!$E$17),'NEGD Res Win'!B83*(Rates!$E$9+Rates!$E$14))+Rates!$E$19+SUM(Rates!$E$21:$E$27)</f>
        <v>807.4192081526885</v>
      </c>
      <c r="D83" s="65">
        <f>IF('NEGD Res Win'!B83&gt;20,20*(Rates!$F$9+Rates!$F$14)+('NEGD Res Win'!B83-20)*(Rates!$F$9+Rates!$F$17),'NEGD Res Win'!B83*(Rates!$F$9+Rates!$F$14))+Rates!$F$19+Rates!$F$22+Rates!$F$23</f>
        <v>827.48680815268847</v>
      </c>
      <c r="E83" s="66">
        <f t="shared" si="4"/>
        <v>20.06759999999997</v>
      </c>
      <c r="F83" s="67">
        <f t="shared" si="5"/>
        <v>2.4854003716251755E-2</v>
      </c>
      <c r="G83" s="71">
        <f>'All Residential'!R81</f>
        <v>1</v>
      </c>
      <c r="H83" s="68">
        <f t="shared" si="6"/>
        <v>2.9060137047606317E-6</v>
      </c>
      <c r="I83" s="68">
        <f t="shared" si="7"/>
        <v>0.99990991357515224</v>
      </c>
    </row>
    <row r="84" spans="2:9" x14ac:dyDescent="0.2">
      <c r="B84" s="64">
        <f>'All Residential'!P82</f>
        <v>1420</v>
      </c>
      <c r="C84" s="65">
        <f>IF('NEGD Res Win'!B84&gt;20,20*(Rates!$E$9+Rates!$E$14)+('NEGD Res Win'!B84-20)*(Rates!$E$9+Rates!$E$17),'NEGD Res Win'!B84*(Rates!$E$9+Rates!$E$14))+Rates!$E$19+SUM(Rates!$E$21:$E$27)</f>
        <v>818.58999684058404</v>
      </c>
      <c r="D84" s="65">
        <f>IF('NEGD Res Win'!B84&gt;20,20*(Rates!$F$9+Rates!$F$14)+('NEGD Res Win'!B84-20)*(Rates!$F$9+Rates!$F$17),'NEGD Res Win'!B84*(Rates!$F$9+Rates!$F$14))+Rates!$F$19+Rates!$F$22+Rates!$F$23</f>
        <v>838.98159684058407</v>
      </c>
      <c r="E84" s="66">
        <f t="shared" si="4"/>
        <v>20.391600000000039</v>
      </c>
      <c r="F84" s="67">
        <f t="shared" si="5"/>
        <v>2.4910639121786378E-2</v>
      </c>
      <c r="G84" s="71">
        <f>'All Residential'!R82</f>
        <v>1</v>
      </c>
      <c r="H84" s="68">
        <f t="shared" si="6"/>
        <v>2.9060137047606317E-6</v>
      </c>
      <c r="I84" s="68">
        <f t="shared" si="7"/>
        <v>0.99991281958885703</v>
      </c>
    </row>
    <row r="85" spans="2:9" x14ac:dyDescent="0.2">
      <c r="B85" s="64">
        <f>'All Residential'!P83</f>
        <v>1440</v>
      </c>
      <c r="C85" s="65">
        <f>IF('NEGD Res Win'!B85&gt;20,20*(Rates!$E$9+Rates!$E$14)+('NEGD Res Win'!B85-20)*(Rates!$E$9+Rates!$E$17),'NEGD Res Win'!B85*(Rates!$E$9+Rates!$E$14))+Rates!$E$19+SUM(Rates!$E$21:$E$27)</f>
        <v>829.76078552847957</v>
      </c>
      <c r="D85" s="65">
        <f>IF('NEGD Res Win'!B85&gt;20,20*(Rates!$F$9+Rates!$F$14)+('NEGD Res Win'!B85-20)*(Rates!$F$9+Rates!$F$17),'NEGD Res Win'!B85*(Rates!$F$9+Rates!$F$14))+Rates!$F$19+Rates!$F$22+Rates!$F$23</f>
        <v>850.47638552847957</v>
      </c>
      <c r="E85" s="66">
        <f t="shared" si="4"/>
        <v>20.715599999999995</v>
      </c>
      <c r="F85" s="67">
        <f t="shared" si="5"/>
        <v>2.4965749600719088E-2</v>
      </c>
      <c r="G85" s="71">
        <f>'All Residential'!R83</f>
        <v>1</v>
      </c>
      <c r="H85" s="68">
        <f t="shared" si="6"/>
        <v>2.9060137047606317E-6</v>
      </c>
      <c r="I85" s="68">
        <f t="shared" si="7"/>
        <v>0.99991572560256181</v>
      </c>
    </row>
    <row r="86" spans="2:9" x14ac:dyDescent="0.2">
      <c r="B86" s="64">
        <f>'All Residential'!P84</f>
        <v>1460</v>
      </c>
      <c r="C86" s="65">
        <f>IF('NEGD Res Win'!B86&gt;20,20*(Rates!$E$9+Rates!$E$14)+('NEGD Res Win'!B86-20)*(Rates!$E$9+Rates!$E$17),'NEGD Res Win'!B86*(Rates!$E$9+Rates!$E$14))+Rates!$E$19+SUM(Rates!$E$21:$E$27)</f>
        <v>840.93157421637522</v>
      </c>
      <c r="D86" s="65">
        <f>IF('NEGD Res Win'!B86&gt;20,20*(Rates!$F$9+Rates!$F$14)+('NEGD Res Win'!B86-20)*(Rates!$F$9+Rates!$F$17),'NEGD Res Win'!B86*(Rates!$F$9+Rates!$F$14))+Rates!$F$19+Rates!$F$22+Rates!$F$23</f>
        <v>861.97117421637518</v>
      </c>
      <c r="E86" s="66">
        <f t="shared" si="4"/>
        <v>21.03959999999995</v>
      </c>
      <c r="F86" s="67">
        <f t="shared" si="5"/>
        <v>2.5019395923628826E-2</v>
      </c>
      <c r="G86" s="71">
        <f>'All Residential'!R84</f>
        <v>1</v>
      </c>
      <c r="H86" s="68">
        <f t="shared" si="6"/>
        <v>2.9060137047606317E-6</v>
      </c>
      <c r="I86" s="68">
        <f t="shared" si="7"/>
        <v>0.9999186316162666</v>
      </c>
    </row>
    <row r="87" spans="2:9" x14ac:dyDescent="0.2">
      <c r="B87" s="64">
        <f>'All Residential'!P85</f>
        <v>1520</v>
      </c>
      <c r="C87" s="65">
        <f>IF('NEGD Res Win'!B87&gt;20,20*(Rates!$E$9+Rates!$E$14)+('NEGD Res Win'!B87-20)*(Rates!$E$9+Rates!$E$17),'NEGD Res Win'!B87*(Rates!$E$9+Rates!$E$14))+Rates!$E$19+SUM(Rates!$E$21:$E$27)</f>
        <v>874.44394028006184</v>
      </c>
      <c r="D87" s="65">
        <f>IF('NEGD Res Win'!B87&gt;20,20*(Rates!$F$9+Rates!$F$14)+('NEGD Res Win'!B87-20)*(Rates!$F$9+Rates!$F$17),'NEGD Res Win'!B87*(Rates!$F$9+Rates!$F$14))+Rates!$F$19+Rates!$F$22+Rates!$F$23</f>
        <v>896.45554028006177</v>
      </c>
      <c r="E87" s="66">
        <f t="shared" si="4"/>
        <v>22.01159999999993</v>
      </c>
      <c r="F87" s="67">
        <f t="shared" si="5"/>
        <v>2.5172111082329855E-2</v>
      </c>
      <c r="G87" s="71">
        <f>'All Residential'!R85</f>
        <v>1</v>
      </c>
      <c r="H87" s="68">
        <f t="shared" si="6"/>
        <v>2.9060137047606317E-6</v>
      </c>
      <c r="I87" s="68">
        <f t="shared" si="7"/>
        <v>0.99992153762997138</v>
      </c>
    </row>
    <row r="88" spans="2:9" x14ac:dyDescent="0.2">
      <c r="B88" s="64">
        <f>'All Residential'!P86</f>
        <v>1560</v>
      </c>
      <c r="C88" s="65">
        <f>IF('NEGD Res Win'!B88&gt;20,20*(Rates!$E$9+Rates!$E$14)+('NEGD Res Win'!B88-20)*(Rates!$E$9+Rates!$E$17),'NEGD Res Win'!B88*(Rates!$E$9+Rates!$E$14))+Rates!$E$19+SUM(Rates!$E$21:$E$27)</f>
        <v>896.78551765585291</v>
      </c>
      <c r="D88" s="65">
        <f>IF('NEGD Res Win'!B88&gt;20,20*(Rates!$F$9+Rates!$F$14)+('NEGD Res Win'!B88-20)*(Rates!$F$9+Rates!$F$17),'NEGD Res Win'!B88*(Rates!$F$9+Rates!$F$14))+Rates!$F$19+Rates!$F$22+Rates!$F$23</f>
        <v>919.44511765585287</v>
      </c>
      <c r="E88" s="66">
        <f t="shared" si="4"/>
        <v>22.659599999999955</v>
      </c>
      <c r="F88" s="67">
        <f t="shared" si="5"/>
        <v>2.5267580211632855E-2</v>
      </c>
      <c r="G88" s="71">
        <f>'All Residential'!R86</f>
        <v>2</v>
      </c>
      <c r="H88" s="68">
        <f t="shared" si="6"/>
        <v>5.8120274095212634E-6</v>
      </c>
      <c r="I88" s="68">
        <f t="shared" si="7"/>
        <v>0.99992734965738095</v>
      </c>
    </row>
    <row r="89" spans="2:9" x14ac:dyDescent="0.2">
      <c r="B89" s="64">
        <f>'All Residential'!P87</f>
        <v>1620</v>
      </c>
      <c r="C89" s="65">
        <f>IF('NEGD Res Win'!B89&gt;20,20*(Rates!$E$9+Rates!$E$14)+('NEGD Res Win'!B89-20)*(Rates!$E$9+Rates!$E$17),'NEGD Res Win'!B89*(Rates!$E$9+Rates!$E$14))+Rates!$E$19+SUM(Rates!$E$21:$E$27)</f>
        <v>930.29788371953953</v>
      </c>
      <c r="D89" s="65">
        <f>IF('NEGD Res Win'!B89&gt;20,20*(Rates!$F$9+Rates!$F$14)+('NEGD Res Win'!B89-20)*(Rates!$F$9+Rates!$F$17),'NEGD Res Win'!B89*(Rates!$F$9+Rates!$F$14))+Rates!$F$19+Rates!$F$22+Rates!$F$23</f>
        <v>953.92948371953958</v>
      </c>
      <c r="E89" s="66">
        <f t="shared" si="4"/>
        <v>23.631600000000049</v>
      </c>
      <c r="F89" s="67">
        <f t="shared" si="5"/>
        <v>2.5402186131516943E-2</v>
      </c>
      <c r="G89" s="71">
        <f>'All Residential'!R87</f>
        <v>1</v>
      </c>
      <c r="H89" s="68">
        <f t="shared" si="6"/>
        <v>2.9060137047606317E-6</v>
      </c>
      <c r="I89" s="68">
        <f t="shared" si="7"/>
        <v>0.99993025567108573</v>
      </c>
    </row>
    <row r="90" spans="2:9" x14ac:dyDescent="0.2">
      <c r="B90" s="64">
        <f>'All Residential'!P88</f>
        <v>1660</v>
      </c>
      <c r="C90" s="65">
        <f>IF('NEGD Res Win'!B90&gt;20,20*(Rates!$E$9+Rates!$E$14)+('NEGD Res Win'!B90-20)*(Rates!$E$9+Rates!$E$17),'NEGD Res Win'!B90*(Rates!$E$9+Rates!$E$14))+Rates!$E$19+SUM(Rates!$E$21:$E$27)</f>
        <v>952.63946109533072</v>
      </c>
      <c r="D90" s="65">
        <f>IF('NEGD Res Win'!B90&gt;20,20*(Rates!$F$9+Rates!$F$14)+('NEGD Res Win'!B90-20)*(Rates!$F$9+Rates!$F$17),'NEGD Res Win'!B90*(Rates!$F$9+Rates!$F$14))+Rates!$F$19+Rates!$F$22+Rates!$F$23</f>
        <v>976.91906109533068</v>
      </c>
      <c r="E90" s="66">
        <f t="shared" si="4"/>
        <v>24.279599999999959</v>
      </c>
      <c r="F90" s="67">
        <f t="shared" si="5"/>
        <v>2.5486662049547724E-2</v>
      </c>
      <c r="G90" s="71">
        <f>'All Residential'!R88</f>
        <v>1</v>
      </c>
      <c r="H90" s="68">
        <f t="shared" si="6"/>
        <v>2.9060137047606317E-6</v>
      </c>
      <c r="I90" s="68">
        <f t="shared" si="7"/>
        <v>0.99993316168479052</v>
      </c>
    </row>
    <row r="91" spans="2:9" x14ac:dyDescent="0.2">
      <c r="B91" s="64">
        <f>'All Residential'!P89</f>
        <v>1820</v>
      </c>
      <c r="C91" s="65">
        <f>IF('NEGD Res Win'!B91&gt;20,20*(Rates!$E$9+Rates!$E$14)+('NEGD Res Win'!B91-20)*(Rates!$E$9+Rates!$E$17),'NEGD Res Win'!B91*(Rates!$E$9+Rates!$E$14))+Rates!$E$19+SUM(Rates!$E$21:$E$27)</f>
        <v>1042.0057705984948</v>
      </c>
      <c r="D91" s="65">
        <f>IF('NEGD Res Win'!B91&gt;20,20*(Rates!$F$9+Rates!$F$14)+('NEGD Res Win'!B91-20)*(Rates!$F$9+Rates!$F$17),'NEGD Res Win'!B91*(Rates!$F$9+Rates!$F$14))+Rates!$F$19+Rates!$F$22+Rates!$F$23</f>
        <v>1068.877370598495</v>
      </c>
      <c r="E91" s="66">
        <f t="shared" si="4"/>
        <v>26.871600000000171</v>
      </c>
      <c r="F91" s="67">
        <f t="shared" si="5"/>
        <v>2.5788340869327415E-2</v>
      </c>
      <c r="G91" s="71">
        <f>'All Residential'!R89</f>
        <v>1</v>
      </c>
      <c r="H91" s="68">
        <f t="shared" si="6"/>
        <v>2.9060137047606317E-6</v>
      </c>
      <c r="I91" s="68">
        <f t="shared" si="7"/>
        <v>0.9999360676984953</v>
      </c>
    </row>
    <row r="92" spans="2:9" x14ac:dyDescent="0.2">
      <c r="B92" s="64">
        <f>'All Residential'!P90</f>
        <v>1840</v>
      </c>
      <c r="C92" s="65">
        <f>IF('NEGD Res Win'!B92&gt;20,20*(Rates!$E$9+Rates!$E$14)+('NEGD Res Win'!B92-20)*(Rates!$E$9+Rates!$E$17),'NEGD Res Win'!B92*(Rates!$E$9+Rates!$E$14))+Rates!$E$19+SUM(Rates!$E$21:$E$27)</f>
        <v>1053.1765592863906</v>
      </c>
      <c r="D92" s="65">
        <f>IF('NEGD Res Win'!B92&gt;20,20*(Rates!$F$9+Rates!$F$14)+('NEGD Res Win'!B92-20)*(Rates!$F$9+Rates!$F$17),'NEGD Res Win'!B92*(Rates!$F$9+Rates!$F$14))+Rates!$F$19+Rates!$F$22+Rates!$F$23</f>
        <v>1080.3721592863906</v>
      </c>
      <c r="E92" s="66">
        <f t="shared" si="4"/>
        <v>27.195600000000013</v>
      </c>
      <c r="F92" s="67">
        <f t="shared" si="5"/>
        <v>2.5822450908352116E-2</v>
      </c>
      <c r="G92" s="71">
        <f>'All Residential'!R90</f>
        <v>1</v>
      </c>
      <c r="H92" s="68">
        <f t="shared" si="6"/>
        <v>2.9060137047606317E-6</v>
      </c>
      <c r="I92" s="68">
        <f t="shared" si="7"/>
        <v>0.99993897371220009</v>
      </c>
    </row>
    <row r="93" spans="2:9" x14ac:dyDescent="0.2">
      <c r="B93" s="64">
        <f>'All Residential'!P91</f>
        <v>1880</v>
      </c>
      <c r="C93" s="65">
        <f>IF('NEGD Res Win'!B93&gt;20,20*(Rates!$E$9+Rates!$E$14)+('NEGD Res Win'!B93-20)*(Rates!$E$9+Rates!$E$17),'NEGD Res Win'!B93*(Rates!$E$9+Rates!$E$14))+Rates!$E$19+SUM(Rates!$E$21:$E$27)</f>
        <v>1075.5181366621816</v>
      </c>
      <c r="D93" s="65">
        <f>IF('NEGD Res Win'!B93&gt;20,20*(Rates!$F$9+Rates!$F$14)+('NEGD Res Win'!B93-20)*(Rates!$F$9+Rates!$F$17),'NEGD Res Win'!B93*(Rates!$F$9+Rates!$F$14))+Rates!$F$19+Rates!$F$22+Rates!$F$23</f>
        <v>1103.3617366621818</v>
      </c>
      <c r="E93" s="66">
        <f t="shared" si="4"/>
        <v>27.843600000000151</v>
      </c>
      <c r="F93" s="67">
        <f t="shared" si="5"/>
        <v>2.5888545298186613E-2</v>
      </c>
      <c r="G93" s="71">
        <f>'All Residential'!R91</f>
        <v>3</v>
      </c>
      <c r="H93" s="68">
        <f t="shared" si="6"/>
        <v>8.7180411142818943E-6</v>
      </c>
      <c r="I93" s="68">
        <f t="shared" si="7"/>
        <v>0.99994769175331433</v>
      </c>
    </row>
    <row r="94" spans="2:9" x14ac:dyDescent="0.2">
      <c r="B94" s="64">
        <f>'All Residential'!P92</f>
        <v>1940</v>
      </c>
      <c r="C94" s="65">
        <f>IF('NEGD Res Win'!B94&gt;20,20*(Rates!$E$9+Rates!$E$14)+('NEGD Res Win'!B94-20)*(Rates!$E$9+Rates!$E$17),'NEGD Res Win'!B94*(Rates!$E$9+Rates!$E$14))+Rates!$E$19+SUM(Rates!$E$21:$E$27)</f>
        <v>1109.0305027258682</v>
      </c>
      <c r="D94" s="65">
        <f>IF('NEGD Res Win'!B94&gt;20,20*(Rates!$F$9+Rates!$F$14)+('NEGD Res Win'!B94-20)*(Rates!$F$9+Rates!$F$17),'NEGD Res Win'!B94*(Rates!$F$9+Rates!$F$14))+Rates!$F$19+Rates!$F$22+Rates!$F$23</f>
        <v>1137.8461027258684</v>
      </c>
      <c r="E94" s="66">
        <f t="shared" si="4"/>
        <v>28.815600000000131</v>
      </c>
      <c r="F94" s="67">
        <f t="shared" si="5"/>
        <v>2.5982693829587854E-2</v>
      </c>
      <c r="G94" s="71">
        <f>'All Residential'!R92</f>
        <v>1</v>
      </c>
      <c r="H94" s="68">
        <f t="shared" si="6"/>
        <v>2.9060137047606317E-6</v>
      </c>
      <c r="I94" s="68">
        <f t="shared" si="7"/>
        <v>0.99995059776701911</v>
      </c>
    </row>
    <row r="95" spans="2:9" x14ac:dyDescent="0.2">
      <c r="B95" s="64">
        <f>'All Residential'!P93</f>
        <v>2040</v>
      </c>
      <c r="C95" s="65">
        <f>IF('NEGD Res Win'!B95&gt;20,20*(Rates!$E$9+Rates!$E$14)+('NEGD Res Win'!B95-20)*(Rates!$E$9+Rates!$E$17),'NEGD Res Win'!B95*(Rates!$E$9+Rates!$E$14))+Rates!$E$19+SUM(Rates!$E$21:$E$27)</f>
        <v>1164.8844461653459</v>
      </c>
      <c r="D95" s="65">
        <f>IF('NEGD Res Win'!B95&gt;20,20*(Rates!$F$9+Rates!$F$14)+('NEGD Res Win'!B95-20)*(Rates!$F$9+Rates!$F$17),'NEGD Res Win'!B95*(Rates!$F$9+Rates!$F$14))+Rates!$F$19+Rates!$F$22+Rates!$F$23</f>
        <v>1195.3200461653462</v>
      </c>
      <c r="E95" s="66">
        <f t="shared" si="4"/>
        <v>30.43560000000025</v>
      </c>
      <c r="F95" s="67">
        <f t="shared" si="5"/>
        <v>2.6127570078036875E-2</v>
      </c>
      <c r="G95" s="71">
        <f>'All Residential'!R93</f>
        <v>1</v>
      </c>
      <c r="H95" s="68">
        <f t="shared" si="6"/>
        <v>2.9060137047606317E-6</v>
      </c>
      <c r="I95" s="68">
        <f t="shared" si="7"/>
        <v>0.9999535037807239</v>
      </c>
    </row>
    <row r="96" spans="2:9" x14ac:dyDescent="0.2">
      <c r="B96" s="64">
        <f>'All Residential'!P94</f>
        <v>2060</v>
      </c>
      <c r="C96" s="65">
        <f>IF('NEGD Res Win'!B96&gt;20,20*(Rates!$E$9+Rates!$E$14)+('NEGD Res Win'!B96-20)*(Rates!$E$9+Rates!$E$17),'NEGD Res Win'!B96*(Rates!$E$9+Rates!$E$14))+Rates!$E$19+SUM(Rates!$E$21:$E$27)</f>
        <v>1176.0552348532415</v>
      </c>
      <c r="D96" s="65">
        <f>IF('NEGD Res Win'!B96&gt;20,20*(Rates!$F$9+Rates!$F$14)+('NEGD Res Win'!B96-20)*(Rates!$F$9+Rates!$F$17),'NEGD Res Win'!B96*(Rates!$F$9+Rates!$F$14))+Rates!$F$19+Rates!$F$22+Rates!$F$23</f>
        <v>1206.8148348532416</v>
      </c>
      <c r="E96" s="66">
        <f t="shared" si="4"/>
        <v>30.759600000000091</v>
      </c>
      <c r="F96" s="67">
        <f t="shared" si="5"/>
        <v>2.6154893995126466E-2</v>
      </c>
      <c r="G96" s="71">
        <f>'All Residential'!R94</f>
        <v>1</v>
      </c>
      <c r="H96" s="68">
        <f t="shared" si="6"/>
        <v>2.9060137047606317E-6</v>
      </c>
      <c r="I96" s="68">
        <f t="shared" si="7"/>
        <v>0.99995640979442868</v>
      </c>
    </row>
    <row r="97" spans="2:9" x14ac:dyDescent="0.2">
      <c r="B97" s="64">
        <f>'All Residential'!P95</f>
        <v>2100</v>
      </c>
      <c r="C97" s="65">
        <f>IF('NEGD Res Win'!B97&gt;20,20*(Rates!$E$9+Rates!$E$14)+('NEGD Res Win'!B97-20)*(Rates!$E$9+Rates!$E$17),'NEGD Res Win'!B97*(Rates!$E$9+Rates!$E$14))+Rates!$E$19+SUM(Rates!$E$21:$E$27)</f>
        <v>1198.3968122290325</v>
      </c>
      <c r="D97" s="65">
        <f>IF('NEGD Res Win'!B97&gt;20,20*(Rates!$F$9+Rates!$F$14)+('NEGD Res Win'!B97-20)*(Rates!$F$9+Rates!$F$17),'NEGD Res Win'!B97*(Rates!$F$9+Rates!$F$14))+Rates!$F$19+Rates!$F$22+Rates!$F$23</f>
        <v>1229.8044122290328</v>
      </c>
      <c r="E97" s="66">
        <f t="shared" si="4"/>
        <v>31.40760000000023</v>
      </c>
      <c r="F97" s="67">
        <f t="shared" si="5"/>
        <v>2.6208013639139872E-2</v>
      </c>
      <c r="G97" s="71">
        <f>'All Residential'!R95</f>
        <v>2</v>
      </c>
      <c r="H97" s="68">
        <f t="shared" si="6"/>
        <v>5.8120274095212634E-6</v>
      </c>
      <c r="I97" s="68">
        <f t="shared" si="7"/>
        <v>0.99996222182183825</v>
      </c>
    </row>
    <row r="98" spans="2:9" x14ac:dyDescent="0.2">
      <c r="B98" s="64">
        <f>'All Residential'!P96</f>
        <v>2220</v>
      </c>
      <c r="C98" s="65">
        <f>IF('NEGD Res Win'!B98&gt;20,20*(Rates!$E$9+Rates!$E$14)+('NEGD Res Win'!B98-20)*(Rates!$E$9+Rates!$E$17),'NEGD Res Win'!B98*(Rates!$E$9+Rates!$E$14))+Rates!$E$19+SUM(Rates!$E$21:$E$27)</f>
        <v>1265.421544356406</v>
      </c>
      <c r="D98" s="65">
        <f>IF('NEGD Res Win'!B98&gt;20,20*(Rates!$F$9+Rates!$F$14)+('NEGD Res Win'!B98-20)*(Rates!$F$9+Rates!$F$17),'NEGD Res Win'!B98*(Rates!$F$9+Rates!$F$14))+Rates!$F$19+Rates!$F$22+Rates!$F$23</f>
        <v>1298.773144356406</v>
      </c>
      <c r="E98" s="66">
        <f t="shared" si="4"/>
        <v>33.351599999999962</v>
      </c>
      <c r="F98" s="67">
        <f t="shared" si="5"/>
        <v>2.6356118361302756E-2</v>
      </c>
      <c r="G98" s="71">
        <f>'All Residential'!R96</f>
        <v>1</v>
      </c>
      <c r="H98" s="68">
        <f t="shared" si="6"/>
        <v>2.9060137047606317E-6</v>
      </c>
      <c r="I98" s="68">
        <f t="shared" si="7"/>
        <v>0.99996512783554303</v>
      </c>
    </row>
    <row r="99" spans="2:9" x14ac:dyDescent="0.2">
      <c r="B99" s="64">
        <f>'All Residential'!P97</f>
        <v>2240</v>
      </c>
      <c r="C99" s="65">
        <f>IF('NEGD Res Win'!B99&gt;20,20*(Rates!$E$9+Rates!$E$14)+('NEGD Res Win'!B99-20)*(Rates!$E$9+Rates!$E$17),'NEGD Res Win'!B99*(Rates!$E$9+Rates!$E$14))+Rates!$E$19+SUM(Rates!$E$21:$E$27)</f>
        <v>1276.5923330443015</v>
      </c>
      <c r="D99" s="65">
        <f>IF('NEGD Res Win'!B99&gt;20,20*(Rates!$F$9+Rates!$F$14)+('NEGD Res Win'!B99-20)*(Rates!$F$9+Rates!$F$17),'NEGD Res Win'!B99*(Rates!$F$9+Rates!$F$14))+Rates!$F$19+Rates!$F$22+Rates!$F$23</f>
        <v>1310.2679330443016</v>
      </c>
      <c r="E99" s="66">
        <f t="shared" si="4"/>
        <v>33.675600000000031</v>
      </c>
      <c r="F99" s="67">
        <f t="shared" si="5"/>
        <v>2.6379290497298785E-2</v>
      </c>
      <c r="G99" s="71">
        <f>'All Residential'!R97</f>
        <v>3</v>
      </c>
      <c r="H99" s="68">
        <f t="shared" si="6"/>
        <v>8.7180411142818943E-6</v>
      </c>
      <c r="I99" s="68">
        <f t="shared" si="7"/>
        <v>0.99997384587665727</v>
      </c>
    </row>
    <row r="100" spans="2:9" x14ac:dyDescent="0.2">
      <c r="B100" s="64">
        <f>'All Residential'!P98</f>
        <v>2260</v>
      </c>
      <c r="C100" s="65">
        <f>IF('NEGD Res Win'!B100&gt;20,20*(Rates!$E$9+Rates!$E$14)+('NEGD Res Win'!B100-20)*(Rates!$E$9+Rates!$E$17),'NEGD Res Win'!B100*(Rates!$E$9+Rates!$E$14))+Rates!$E$19+SUM(Rates!$E$21:$E$27)</f>
        <v>1287.7631217321971</v>
      </c>
      <c r="D100" s="65">
        <f>IF('NEGD Res Win'!B100&gt;20,20*(Rates!$F$9+Rates!$F$14)+('NEGD Res Win'!B100-20)*(Rates!$F$9+Rates!$F$17),'NEGD Res Win'!B100*(Rates!$F$9+Rates!$F$14))+Rates!$F$19+Rates!$F$22+Rates!$F$23</f>
        <v>1321.7627217321972</v>
      </c>
      <c r="E100" s="66">
        <f t="shared" si="4"/>
        <v>33.9996000000001</v>
      </c>
      <c r="F100" s="67">
        <f t="shared" si="5"/>
        <v>2.6402060616758871E-2</v>
      </c>
      <c r="G100" s="71">
        <f>'All Residential'!R98</f>
        <v>1</v>
      </c>
      <c r="H100" s="68">
        <f t="shared" si="6"/>
        <v>2.9060137047606317E-6</v>
      </c>
      <c r="I100" s="68">
        <f t="shared" si="7"/>
        <v>0.99997675189036206</v>
      </c>
    </row>
    <row r="101" spans="2:9" x14ac:dyDescent="0.2">
      <c r="B101" s="64">
        <f>'All Residential'!P99</f>
        <v>2280</v>
      </c>
      <c r="C101" s="65">
        <f>IF('NEGD Res Win'!B101&gt;20,20*(Rates!$E$9+Rates!$E$14)+('NEGD Res Win'!B101-20)*(Rates!$E$9+Rates!$E$17),'NEGD Res Win'!B101*(Rates!$E$9+Rates!$E$14))+Rates!$E$19+SUM(Rates!$E$21:$E$27)</f>
        <v>1298.9339104200926</v>
      </c>
      <c r="D101" s="65">
        <f>IF('NEGD Res Win'!B101&gt;20,20*(Rates!$F$9+Rates!$F$14)+('NEGD Res Win'!B101-20)*(Rates!$F$9+Rates!$F$17),'NEGD Res Win'!B101*(Rates!$F$9+Rates!$F$14))+Rates!$F$19+Rates!$F$22+Rates!$F$23</f>
        <v>1333.2575104200928</v>
      </c>
      <c r="E101" s="66">
        <f t="shared" si="4"/>
        <v>34.32360000000017</v>
      </c>
      <c r="F101" s="67">
        <f t="shared" si="5"/>
        <v>2.6424439091669766E-2</v>
      </c>
      <c r="G101" s="71">
        <f>'All Residential'!R99</f>
        <v>1</v>
      </c>
      <c r="H101" s="68">
        <f t="shared" si="6"/>
        <v>2.9060137047606317E-6</v>
      </c>
      <c r="I101" s="68">
        <f t="shared" si="7"/>
        <v>0.99997965790406684</v>
      </c>
    </row>
    <row r="102" spans="2:9" x14ac:dyDescent="0.2">
      <c r="B102" s="64">
        <f>'All Residential'!P100</f>
        <v>2420</v>
      </c>
      <c r="C102" s="65">
        <f>IF('NEGD Res Win'!B102&gt;20,20*(Rates!$E$9+Rates!$E$14)+('NEGD Res Win'!B102-20)*(Rates!$E$9+Rates!$E$17),'NEGD Res Win'!B102*(Rates!$E$9+Rates!$E$14))+Rates!$E$19+SUM(Rates!$E$21:$E$27)</f>
        <v>1377.1294312353614</v>
      </c>
      <c r="D102" s="65">
        <f>IF('NEGD Res Win'!B102&gt;20,20*(Rates!$F$9+Rates!$F$14)+('NEGD Res Win'!B102-20)*(Rates!$F$9+Rates!$F$17),'NEGD Res Win'!B102*(Rates!$F$9+Rates!$F$14))+Rates!$F$19+Rates!$F$22+Rates!$F$23</f>
        <v>1413.7210312353616</v>
      </c>
      <c r="E102" s="66">
        <f t="shared" si="4"/>
        <v>36.591600000000199</v>
      </c>
      <c r="F102" s="67">
        <f t="shared" si="5"/>
        <v>2.6570922943078421E-2</v>
      </c>
      <c r="G102" s="71">
        <f>'All Residential'!R100</f>
        <v>1</v>
      </c>
      <c r="H102" s="68">
        <f t="shared" si="6"/>
        <v>2.9060137047606317E-6</v>
      </c>
      <c r="I102" s="68">
        <f t="shared" si="7"/>
        <v>0.99998256391777163</v>
      </c>
    </row>
    <row r="103" spans="2:9" x14ac:dyDescent="0.2">
      <c r="B103" s="64">
        <f>'All Residential'!P101</f>
        <v>2560</v>
      </c>
      <c r="C103" s="65">
        <f>IF('NEGD Res Win'!B103&gt;20,20*(Rates!$E$9+Rates!$E$14)+('NEGD Res Win'!B103-20)*(Rates!$E$9+Rates!$E$17),'NEGD Res Win'!B103*(Rates!$E$9+Rates!$E$14))+Rates!$E$19+SUM(Rates!$E$21:$E$27)</f>
        <v>1455.3249520506304</v>
      </c>
      <c r="D103" s="65">
        <f>IF('NEGD Res Win'!B103&gt;20,20*(Rates!$F$9+Rates!$F$14)+('NEGD Res Win'!B103-20)*(Rates!$F$9+Rates!$F$17),'NEGD Res Win'!B103*(Rates!$F$9+Rates!$F$14))+Rates!$F$19+Rates!$F$22+Rates!$F$23</f>
        <v>1494.1845520506304</v>
      </c>
      <c r="E103" s="66">
        <f t="shared" si="4"/>
        <v>38.8596</v>
      </c>
      <c r="F103" s="67">
        <f t="shared" si="5"/>
        <v>2.670166545639498E-2</v>
      </c>
      <c r="G103" s="71">
        <f>'All Residential'!R101</f>
        <v>1</v>
      </c>
      <c r="H103" s="68">
        <f t="shared" si="6"/>
        <v>2.9060137047606317E-6</v>
      </c>
      <c r="I103" s="68">
        <f t="shared" si="7"/>
        <v>0.99998546993147641</v>
      </c>
    </row>
    <row r="104" spans="2:9" x14ac:dyDescent="0.2">
      <c r="B104" s="64">
        <f>'All Residential'!P102</f>
        <v>2700</v>
      </c>
      <c r="C104" s="65">
        <f>IF('NEGD Res Win'!B104&gt;20,20*(Rates!$E$9+Rates!$E$14)+('NEGD Res Win'!B104-20)*(Rates!$E$9+Rates!$E$17),'NEGD Res Win'!B104*(Rates!$E$9+Rates!$E$14))+Rates!$E$19+SUM(Rates!$E$21:$E$27)</f>
        <v>1533.5204728658991</v>
      </c>
      <c r="D104" s="65">
        <f>IF('NEGD Res Win'!B104&gt;20,20*(Rates!$F$9+Rates!$F$14)+('NEGD Res Win'!B104-20)*(Rates!$F$9+Rates!$F$17),'NEGD Res Win'!B104*(Rates!$F$9+Rates!$F$14))+Rates!$F$19+Rates!$F$22+Rates!$F$23</f>
        <v>1574.6480728658992</v>
      </c>
      <c r="E104" s="66">
        <f t="shared" si="4"/>
        <v>41.127600000000029</v>
      </c>
      <c r="F104" s="67">
        <f t="shared" si="5"/>
        <v>2.6819074624507142E-2</v>
      </c>
      <c r="G104" s="71">
        <f>'All Residential'!R102</f>
        <v>1</v>
      </c>
      <c r="H104" s="68">
        <f t="shared" si="6"/>
        <v>2.9060137047606317E-6</v>
      </c>
      <c r="I104" s="68">
        <f t="shared" si="7"/>
        <v>0.9999883759451812</v>
      </c>
    </row>
    <row r="105" spans="2:9" x14ac:dyDescent="0.2">
      <c r="B105" s="64">
        <f>'All Residential'!P103</f>
        <v>3000</v>
      </c>
      <c r="C105" s="65">
        <f>IF('NEGD Res Win'!B105&gt;20,20*(Rates!$E$9+Rates!$E$14)+('NEGD Res Win'!B105-20)*(Rates!$E$9+Rates!$E$17),'NEGD Res Win'!B105*(Rates!$E$9+Rates!$E$14))+Rates!$E$19+SUM(Rates!$E$21:$E$27)</f>
        <v>1701.0823031843324</v>
      </c>
      <c r="D105" s="65">
        <f>IF('NEGD Res Win'!B105&gt;20,20*(Rates!$F$9+Rates!$F$14)+('NEGD Res Win'!B105-20)*(Rates!$F$9+Rates!$F$17),'NEGD Res Win'!B105*(Rates!$F$9+Rates!$F$14))+Rates!$F$19+Rates!$F$22+Rates!$F$23</f>
        <v>1747.0699031843324</v>
      </c>
      <c r="E105" s="66">
        <f t="shared" si="4"/>
        <v>45.987599999999929</v>
      </c>
      <c r="F105" s="67">
        <f t="shared" si="5"/>
        <v>2.7034318042056915E-2</v>
      </c>
      <c r="G105" s="71">
        <f>'All Residential'!R103</f>
        <v>1</v>
      </c>
      <c r="H105" s="68">
        <f t="shared" si="6"/>
        <v>2.9060137047606317E-6</v>
      </c>
      <c r="I105" s="68">
        <f t="shared" si="7"/>
        <v>0.99999128195888598</v>
      </c>
    </row>
    <row r="106" spans="2:9" x14ac:dyDescent="0.2">
      <c r="B106" s="64">
        <f>'All Residential'!P104</f>
        <v>3060</v>
      </c>
      <c r="C106" s="65">
        <f>IF('NEGD Res Win'!B106&gt;20,20*(Rates!$E$9+Rates!$E$14)+('NEGD Res Win'!B106-20)*(Rates!$E$9+Rates!$E$17),'NEGD Res Win'!B106*(Rates!$E$9+Rates!$E$14))+Rates!$E$19+SUM(Rates!$E$21:$E$27)</f>
        <v>1734.594669248019</v>
      </c>
      <c r="D106" s="65">
        <f>IF('NEGD Res Win'!B106&gt;20,20*(Rates!$F$9+Rates!$F$14)+('NEGD Res Win'!B106-20)*(Rates!$F$9+Rates!$F$17),'NEGD Res Win'!B106*(Rates!$F$9+Rates!$F$14))+Rates!$F$19+Rates!$F$22+Rates!$F$23</f>
        <v>1781.5542692480192</v>
      </c>
      <c r="E106" s="66">
        <f t="shared" si="4"/>
        <v>46.959600000000137</v>
      </c>
      <c r="F106" s="67">
        <f t="shared" si="5"/>
        <v>2.7072376522613233E-2</v>
      </c>
      <c r="G106" s="71">
        <f>'All Residential'!R104</f>
        <v>1</v>
      </c>
      <c r="H106" s="68">
        <f t="shared" si="6"/>
        <v>2.9060137047606317E-6</v>
      </c>
      <c r="I106" s="68">
        <f t="shared" si="7"/>
        <v>0.99999418797259076</v>
      </c>
    </row>
    <row r="107" spans="2:9" x14ac:dyDescent="0.2">
      <c r="B107" s="64">
        <f>'All Residential'!P105</f>
        <v>3800</v>
      </c>
      <c r="C107" s="65">
        <f>IF('NEGD Res Win'!B107&gt;20,20*(Rates!$E$9+Rates!$E$14)+('NEGD Res Win'!B107-20)*(Rates!$E$9+Rates!$E$17),'NEGD Res Win'!B107*(Rates!$E$9+Rates!$E$14))+Rates!$E$19+SUM(Rates!$E$21:$E$27)</f>
        <v>2147.9138507001544</v>
      </c>
      <c r="D107" s="65">
        <f>IF('NEGD Res Win'!B107&gt;20,20*(Rates!$F$9+Rates!$F$14)+('NEGD Res Win'!B107-20)*(Rates!$F$9+Rates!$F$17),'NEGD Res Win'!B107*(Rates!$F$9+Rates!$F$14))+Rates!$F$19+Rates!$F$22+Rates!$F$23</f>
        <v>2206.8614507001544</v>
      </c>
      <c r="E107" s="66">
        <f t="shared" si="4"/>
        <v>58.947599999999966</v>
      </c>
      <c r="F107" s="67">
        <f t="shared" si="5"/>
        <v>2.7444117454145028E-2</v>
      </c>
      <c r="G107" s="71">
        <f>'All Residential'!R105</f>
        <v>2</v>
      </c>
      <c r="H107" s="68">
        <f t="shared" si="6"/>
        <v>5.8120274095212634E-6</v>
      </c>
      <c r="I107" s="68">
        <f t="shared" si="7"/>
        <v>1.0000000000000002</v>
      </c>
    </row>
    <row r="108" spans="2:9" x14ac:dyDescent="0.2">
      <c r="C108" s="65"/>
      <c r="D108" s="65"/>
      <c r="E108" s="66"/>
      <c r="F108" s="67"/>
    </row>
    <row r="109" spans="2:9" x14ac:dyDescent="0.2">
      <c r="C109" s="65"/>
      <c r="D109" s="65"/>
      <c r="E109" s="66"/>
      <c r="F109" s="67"/>
    </row>
    <row r="110" spans="2:9" x14ac:dyDescent="0.2">
      <c r="C110" s="65"/>
      <c r="D110" s="65"/>
      <c r="E110" s="66"/>
      <c r="F110" s="67"/>
    </row>
    <row r="111" spans="2:9" x14ac:dyDescent="0.2">
      <c r="C111" s="65"/>
      <c r="D111" s="65"/>
      <c r="E111" s="66"/>
      <c r="F111" s="67"/>
    </row>
    <row r="112" spans="2:9" x14ac:dyDescent="0.2">
      <c r="C112" s="65"/>
      <c r="D112" s="65"/>
      <c r="E112" s="66"/>
      <c r="F112" s="67"/>
    </row>
    <row r="113" spans="3:6" x14ac:dyDescent="0.2">
      <c r="C113" s="65"/>
      <c r="D113" s="65"/>
      <c r="E113" s="66"/>
      <c r="F113" s="67"/>
    </row>
    <row r="114" spans="3:6" x14ac:dyDescent="0.2">
      <c r="C114" s="65"/>
      <c r="D114" s="65"/>
      <c r="E114" s="66"/>
      <c r="F114" s="67"/>
    </row>
    <row r="115" spans="3:6" x14ac:dyDescent="0.2">
      <c r="C115" s="65"/>
      <c r="D115" s="65"/>
      <c r="E115" s="66"/>
      <c r="F115" s="67"/>
    </row>
    <row r="116" spans="3:6" x14ac:dyDescent="0.2">
      <c r="C116" s="65"/>
      <c r="D116" s="65"/>
      <c r="E116" s="66"/>
      <c r="F116" s="67"/>
    </row>
    <row r="117" spans="3:6" x14ac:dyDescent="0.2">
      <c r="C117" s="65"/>
      <c r="D117" s="65"/>
      <c r="E117" s="66"/>
      <c r="F117" s="67"/>
    </row>
    <row r="118" spans="3:6" x14ac:dyDescent="0.2">
      <c r="C118" s="65"/>
      <c r="D118" s="65"/>
      <c r="E118" s="66"/>
      <c r="F118" s="67"/>
    </row>
    <row r="119" spans="3:6" x14ac:dyDescent="0.2">
      <c r="C119" s="65"/>
      <c r="D119" s="65"/>
      <c r="E119" s="66"/>
      <c r="F119" s="67"/>
    </row>
    <row r="120" spans="3:6" x14ac:dyDescent="0.2">
      <c r="C120" s="65"/>
      <c r="D120" s="65"/>
      <c r="E120" s="66"/>
      <c r="F120" s="67"/>
    </row>
    <row r="121" spans="3:6" x14ac:dyDescent="0.2">
      <c r="C121" s="65"/>
      <c r="D121" s="65"/>
      <c r="E121" s="66"/>
      <c r="F121" s="67"/>
    </row>
    <row r="122" spans="3:6" x14ac:dyDescent="0.2">
      <c r="C122" s="65"/>
      <c r="D122" s="65"/>
      <c r="E122" s="66"/>
      <c r="F122" s="67"/>
    </row>
    <row r="123" spans="3:6" x14ac:dyDescent="0.2">
      <c r="C123" s="65"/>
      <c r="D123" s="65"/>
      <c r="E123" s="66"/>
      <c r="F123" s="67"/>
    </row>
    <row r="124" spans="3:6" x14ac:dyDescent="0.2">
      <c r="C124" s="65"/>
      <c r="D124" s="65"/>
      <c r="E124" s="66"/>
      <c r="F124" s="67"/>
    </row>
    <row r="125" spans="3:6" x14ac:dyDescent="0.2">
      <c r="C125" s="65"/>
      <c r="D125" s="65"/>
      <c r="E125" s="66"/>
      <c r="F125" s="67"/>
    </row>
    <row r="126" spans="3:6" x14ac:dyDescent="0.2">
      <c r="C126" s="65"/>
      <c r="D126" s="65"/>
      <c r="E126" s="66"/>
      <c r="F126" s="67"/>
    </row>
    <row r="127" spans="3:6" x14ac:dyDescent="0.2">
      <c r="C127" s="65"/>
      <c r="D127" s="65"/>
      <c r="E127" s="66"/>
      <c r="F127" s="67"/>
    </row>
    <row r="128" spans="3:6" x14ac:dyDescent="0.2">
      <c r="C128" s="65"/>
      <c r="D128" s="65"/>
      <c r="E128" s="66"/>
      <c r="F128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4B15-E373-4C41-BFBB-17F0B2B2ACCA}">
  <dimension ref="B1:O93"/>
  <sheetViews>
    <sheetView workbookViewId="0">
      <selection activeCell="I16" sqref="I16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67</v>
      </c>
      <c r="C2" s="57"/>
      <c r="D2" s="57"/>
      <c r="E2" s="57"/>
      <c r="F2" s="57"/>
      <c r="G2" s="63" t="s">
        <v>78</v>
      </c>
      <c r="H2" s="79"/>
      <c r="I2" s="78">
        <f>'All Residential'!Z2</f>
        <v>28.760327622665031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64">
        <f>'All Residential'!W4</f>
        <v>0</v>
      </c>
      <c r="C6" s="65">
        <f>IF('NEGD Res NonWin'!B6&gt;20,20*(Rates!$E$9+Rates!$E$14)+('NEGD Res NonWin'!B6-20)*(Rates!$E$9+Rates!$E$17),'NEGD Res NonWin'!B6*(Rates!$E$9+Rates!$E$14))+Rates!$E$19+SUM(Rates!$E$21:$E$27)</f>
        <v>18.79</v>
      </c>
      <c r="D6" s="65">
        <f>IF('NEGD Res NonWin'!B6&gt;20,20*(Rates!$F$9+Rates!$F$14)+('NEGD Res NonWin'!B6-20)*(Rates!$F$9+Rates!$F$17),'NEGD Res NonWin'!B6*(Rates!$F$9+Rates!$F$14))+Rates!$F$19+Rates!$F$22+Rates!$F$23</f>
        <v>15.68</v>
      </c>
      <c r="E6" s="66">
        <f>D6-C6</f>
        <v>-3.1099999999999994</v>
      </c>
      <c r="F6" s="67">
        <f>E6/C6</f>
        <v>-0.16551357104842998</v>
      </c>
      <c r="G6" s="71">
        <f>'All Residential'!Y4</f>
        <v>35510</v>
      </c>
      <c r="H6" s="68">
        <f>G6/SUM($G$6:$G$64)</f>
        <v>7.4271455791646707E-2</v>
      </c>
      <c r="I6" s="68">
        <f>H6</f>
        <v>7.4271455791646707E-2</v>
      </c>
    </row>
    <row r="7" spans="2:15" x14ac:dyDescent="0.2">
      <c r="B7" s="64">
        <f>'All Residential'!W5</f>
        <v>2</v>
      </c>
      <c r="C7" s="65">
        <f>IF('NEGD Res NonWin'!B7&gt;20,20*(Rates!$E$9+Rates!$E$14)+('NEGD Res NonWin'!B7-20)*(Rates!$E$9+Rates!$E$17),'NEGD Res NonWin'!B7*(Rates!$E$9+Rates!$E$14))+Rates!$E$19+SUM(Rates!$E$21:$E$27)</f>
        <v>20.574478868789555</v>
      </c>
      <c r="D7" s="65">
        <f>IF('NEGD Res NonWin'!B7&gt;20,20*(Rates!$F$9+Rates!$F$14)+('NEGD Res NonWin'!B7-20)*(Rates!$F$9+Rates!$F$17),'NEGD Res NonWin'!B7*(Rates!$F$9+Rates!$F$14))+Rates!$F$19+Rates!$F$22+Rates!$F$23</f>
        <v>17.546638868789554</v>
      </c>
      <c r="E7" s="66">
        <f t="shared" ref="E7:E64" si="0">D7-C7</f>
        <v>-3.0278400000000012</v>
      </c>
      <c r="F7" s="67">
        <f t="shared" ref="F7:F64" si="1">E7/C7</f>
        <v>-0.14716484530711887</v>
      </c>
      <c r="G7" s="71">
        <f>'All Residential'!Y5</f>
        <v>14985</v>
      </c>
      <c r="H7" s="68">
        <f t="shared" ref="H7:H64" si="2">G7/SUM($G$6:$G$64)</f>
        <v>3.1342094199882452E-2</v>
      </c>
      <c r="I7" s="68">
        <f>H7+I6</f>
        <v>0.10561354999152917</v>
      </c>
      <c r="L7" s="69"/>
      <c r="M7" s="69"/>
      <c r="N7" s="70"/>
      <c r="O7" s="70"/>
    </row>
    <row r="8" spans="2:15" x14ac:dyDescent="0.2">
      <c r="B8" s="64">
        <f>'All Residential'!W6</f>
        <v>4</v>
      </c>
      <c r="C8" s="65">
        <f>IF('NEGD Res NonWin'!B8&gt;20,20*(Rates!$E$9+Rates!$E$14)+('NEGD Res NonWin'!B8-20)*(Rates!$E$9+Rates!$E$17),'NEGD Res NonWin'!B8*(Rates!$E$9+Rates!$E$14))+Rates!$E$19+SUM(Rates!$E$21:$E$27)</f>
        <v>22.358957737579107</v>
      </c>
      <c r="D8" s="65">
        <f>IF('NEGD Res NonWin'!B8&gt;20,20*(Rates!$F$9+Rates!$F$14)+('NEGD Res NonWin'!B8-20)*(Rates!$F$9+Rates!$F$17),'NEGD Res NonWin'!B8*(Rates!$F$9+Rates!$F$14))+Rates!$F$19+Rates!$F$22+Rates!$F$23</f>
        <v>19.413277737579111</v>
      </c>
      <c r="E8" s="66">
        <f t="shared" si="0"/>
        <v>-2.9456799999999959</v>
      </c>
      <c r="F8" s="67">
        <f t="shared" si="1"/>
        <v>-0.13174496032295538</v>
      </c>
      <c r="G8" s="71">
        <f>'All Residential'!Y6</f>
        <v>14283</v>
      </c>
      <c r="H8" s="68">
        <f t="shared" si="2"/>
        <v>2.9873815913041113E-2</v>
      </c>
      <c r="I8" s="68">
        <f t="shared" ref="I8:I64" si="3">H8+I7</f>
        <v>0.13548736590457028</v>
      </c>
      <c r="L8" s="69"/>
      <c r="M8" s="69"/>
      <c r="N8" s="70"/>
      <c r="O8" s="70"/>
    </row>
    <row r="9" spans="2:15" x14ac:dyDescent="0.2">
      <c r="B9" s="64">
        <f>'All Residential'!W7</f>
        <v>6</v>
      </c>
      <c r="C9" s="65">
        <f>IF('NEGD Res NonWin'!B9&gt;20,20*(Rates!$E$9+Rates!$E$14)+('NEGD Res NonWin'!B9-20)*(Rates!$E$9+Rates!$E$17),'NEGD Res NonWin'!B9*(Rates!$E$9+Rates!$E$14))+Rates!$E$19+SUM(Rates!$E$21:$E$27)</f>
        <v>24.143436606368663</v>
      </c>
      <c r="D9" s="65">
        <f>IF('NEGD Res NonWin'!B9&gt;20,20*(Rates!$F$9+Rates!$F$14)+('NEGD Res NonWin'!B9-20)*(Rates!$F$9+Rates!$F$17),'NEGD Res NonWin'!B9*(Rates!$F$9+Rates!$F$14))+Rates!$F$19+Rates!$F$22+Rates!$F$23</f>
        <v>21.279916606368666</v>
      </c>
      <c r="E9" s="66">
        <f t="shared" si="0"/>
        <v>-2.8635199999999976</v>
      </c>
      <c r="F9" s="67">
        <f t="shared" si="1"/>
        <v>-0.11860449059868493</v>
      </c>
      <c r="G9" s="71">
        <f>'All Residential'!Y7</f>
        <v>21216</v>
      </c>
      <c r="H9" s="68">
        <f t="shared" si="2"/>
        <v>4.4374632668982728E-2</v>
      </c>
      <c r="I9" s="68">
        <f t="shared" si="3"/>
        <v>0.17986199857355301</v>
      </c>
    </row>
    <row r="10" spans="2:15" x14ac:dyDescent="0.2">
      <c r="B10" s="64">
        <f>'All Residential'!W8</f>
        <v>8</v>
      </c>
      <c r="C10" s="65">
        <f>IF('NEGD Res NonWin'!B10&gt;20,20*(Rates!$E$9+Rates!$E$14)+('NEGD Res NonWin'!B10-20)*(Rates!$E$9+Rates!$E$17),'NEGD Res NonWin'!B10*(Rates!$E$9+Rates!$E$14))+Rates!$E$19+SUM(Rates!$E$21:$E$27)</f>
        <v>25.927915475158219</v>
      </c>
      <c r="D10" s="65">
        <f>IF('NEGD Res NonWin'!B10&gt;20,20*(Rates!$F$9+Rates!$F$14)+('NEGD Res NonWin'!B10-20)*(Rates!$F$9+Rates!$F$17),'NEGD Res NonWin'!B10*(Rates!$F$9+Rates!$F$14))+Rates!$F$19+Rates!$F$22+Rates!$F$23</f>
        <v>23.14655547515822</v>
      </c>
      <c r="E10" s="66">
        <f t="shared" si="0"/>
        <v>-2.7813599999999994</v>
      </c>
      <c r="F10" s="67">
        <f t="shared" si="1"/>
        <v>-0.10727279648318996</v>
      </c>
      <c r="G10" s="71">
        <f>'All Residential'!Y8</f>
        <v>25504</v>
      </c>
      <c r="H10" s="68">
        <f t="shared" si="2"/>
        <v>5.3343261292879689E-2</v>
      </c>
      <c r="I10" s="68">
        <f t="shared" si="3"/>
        <v>0.2332052598664327</v>
      </c>
    </row>
    <row r="11" spans="2:15" x14ac:dyDescent="0.2">
      <c r="B11" s="64">
        <f>'All Residential'!W9</f>
        <v>10</v>
      </c>
      <c r="C11" s="65">
        <f>IF('NEGD Res NonWin'!B11&gt;20,20*(Rates!$E$9+Rates!$E$14)+('NEGD Res NonWin'!B11-20)*(Rates!$E$9+Rates!$E$17),'NEGD Res NonWin'!B11*(Rates!$E$9+Rates!$E$14))+Rates!$E$19+SUM(Rates!$E$21:$E$27)</f>
        <v>27.712394343947775</v>
      </c>
      <c r="D11" s="65">
        <f>IF('NEGD Res NonWin'!B11&gt;20,20*(Rates!$F$9+Rates!$F$14)+('NEGD Res NonWin'!B11-20)*(Rates!$F$9+Rates!$F$17),'NEGD Res NonWin'!B11*(Rates!$F$9+Rates!$F$14))+Rates!$F$19+Rates!$F$22+Rates!$F$23</f>
        <v>25.013194343947774</v>
      </c>
      <c r="E11" s="66">
        <f t="shared" si="0"/>
        <v>-2.6992000000000012</v>
      </c>
      <c r="F11" s="67">
        <f t="shared" si="1"/>
        <v>-9.7400461558800333E-2</v>
      </c>
      <c r="G11" s="71">
        <f>'All Residential'!Y9</f>
        <v>28461</v>
      </c>
      <c r="H11" s="68">
        <f t="shared" si="2"/>
        <v>5.9528017552409378E-2</v>
      </c>
      <c r="I11" s="68">
        <f t="shared" si="3"/>
        <v>0.29273327741884209</v>
      </c>
    </row>
    <row r="12" spans="2:15" x14ac:dyDescent="0.2">
      <c r="B12" s="64">
        <f>'All Residential'!W10</f>
        <v>12</v>
      </c>
      <c r="C12" s="65">
        <f>IF('NEGD Res NonWin'!B12&gt;20,20*(Rates!$E$9+Rates!$E$14)+('NEGD Res NonWin'!B12-20)*(Rates!$E$9+Rates!$E$17),'NEGD Res NonWin'!B12*(Rates!$E$9+Rates!$E$14))+Rates!$E$19+SUM(Rates!$E$21:$E$27)</f>
        <v>29.496873212737331</v>
      </c>
      <c r="D12" s="65">
        <f>IF('NEGD Res NonWin'!B12&gt;20,20*(Rates!$F$9+Rates!$F$14)+('NEGD Res NonWin'!B12-20)*(Rates!$F$9+Rates!$F$17),'NEGD Res NonWin'!B12*(Rates!$F$9+Rates!$F$14))+Rates!$F$19+Rates!$F$22+Rates!$F$23</f>
        <v>26.879833212737328</v>
      </c>
      <c r="E12" s="66">
        <f t="shared" si="0"/>
        <v>-2.6170400000000029</v>
      </c>
      <c r="F12" s="67">
        <f t="shared" si="1"/>
        <v>-8.8722624297341235E-2</v>
      </c>
      <c r="G12" s="71">
        <f>'All Residential'!Y10</f>
        <v>28146</v>
      </c>
      <c r="H12" s="68">
        <f t="shared" si="2"/>
        <v>5.8869174731390826E-2</v>
      </c>
      <c r="I12" s="68">
        <f t="shared" si="3"/>
        <v>0.35160245215023289</v>
      </c>
    </row>
    <row r="13" spans="2:15" x14ac:dyDescent="0.2">
      <c r="B13" s="64">
        <f>'All Residential'!W11</f>
        <v>14</v>
      </c>
      <c r="C13" s="65">
        <f>IF('NEGD Res NonWin'!B13&gt;20,20*(Rates!$E$9+Rates!$E$14)+('NEGD Res NonWin'!B13-20)*(Rates!$E$9+Rates!$E$17),'NEGD Res NonWin'!B13*(Rates!$E$9+Rates!$E$14))+Rates!$E$19+SUM(Rates!$E$21:$E$27)</f>
        <v>31.281352081526883</v>
      </c>
      <c r="D13" s="65">
        <f>IF('NEGD Res NonWin'!B13&gt;20,20*(Rates!$F$9+Rates!$F$14)+('NEGD Res NonWin'!B13-20)*(Rates!$F$9+Rates!$F$17),'NEGD Res NonWin'!B13*(Rates!$F$9+Rates!$F$14))+Rates!$F$19+Rates!$F$22+Rates!$F$23</f>
        <v>28.746472081526885</v>
      </c>
      <c r="E13" s="66">
        <f t="shared" si="0"/>
        <v>-2.5348799999999976</v>
      </c>
      <c r="F13" s="67">
        <f t="shared" si="1"/>
        <v>-8.1034860430376471E-2</v>
      </c>
      <c r="G13" s="71">
        <f>'All Residential'!Y11</f>
        <v>25339</v>
      </c>
      <c r="H13" s="68">
        <f t="shared" si="2"/>
        <v>5.2998153148536634E-2</v>
      </c>
      <c r="I13" s="68">
        <f t="shared" si="3"/>
        <v>0.40460060529876951</v>
      </c>
    </row>
    <row r="14" spans="2:15" x14ac:dyDescent="0.2">
      <c r="B14" s="64">
        <f>'All Residential'!W12</f>
        <v>16</v>
      </c>
      <c r="C14" s="65">
        <f>IF('NEGD Res NonWin'!B14&gt;20,20*(Rates!$E$9+Rates!$E$14)+('NEGD Res NonWin'!B14-20)*(Rates!$E$9+Rates!$E$17),'NEGD Res NonWin'!B14*(Rates!$E$9+Rates!$E$14))+Rates!$E$19+SUM(Rates!$E$21:$E$27)</f>
        <v>33.065830950316439</v>
      </c>
      <c r="D14" s="65">
        <f>IF('NEGD Res NonWin'!B14&gt;20,20*(Rates!$F$9+Rates!$F$14)+('NEGD Res NonWin'!B14-20)*(Rates!$F$9+Rates!$F$17),'NEGD Res NonWin'!B14*(Rates!$F$9+Rates!$F$14))+Rates!$F$19+Rates!$F$22+Rates!$F$23</f>
        <v>30.61311095031644</v>
      </c>
      <c r="E14" s="66">
        <f t="shared" si="0"/>
        <v>-2.4527199999999993</v>
      </c>
      <c r="F14" s="67">
        <f t="shared" si="1"/>
        <v>-7.4176874722591143E-2</v>
      </c>
      <c r="G14" s="71">
        <f>'All Residential'!Y12</f>
        <v>22699</v>
      </c>
      <c r="H14" s="68">
        <f t="shared" si="2"/>
        <v>4.7476422839047835E-2</v>
      </c>
      <c r="I14" s="68">
        <f t="shared" si="3"/>
        <v>0.45207702813781736</v>
      </c>
    </row>
    <row r="15" spans="2:15" x14ac:dyDescent="0.2">
      <c r="B15" s="64">
        <f>'All Residential'!W13</f>
        <v>18</v>
      </c>
      <c r="C15" s="65">
        <f>IF('NEGD Res NonWin'!B15&gt;20,20*(Rates!$E$9+Rates!$E$14)+('NEGD Res NonWin'!B15-20)*(Rates!$E$9+Rates!$E$17),'NEGD Res NonWin'!B15*(Rates!$E$9+Rates!$E$14))+Rates!$E$19+SUM(Rates!$E$21:$E$27)</f>
        <v>34.850309819105995</v>
      </c>
      <c r="D15" s="65">
        <f>IF('NEGD Res NonWin'!B15&gt;20,20*(Rates!$F$9+Rates!$F$14)+('NEGD Res NonWin'!B15-20)*(Rates!$F$9+Rates!$F$17),'NEGD Res NonWin'!B15*(Rates!$F$9+Rates!$F$14))+Rates!$F$19+Rates!$F$22+Rates!$F$23</f>
        <v>32.479749819105997</v>
      </c>
      <c r="E15" s="66">
        <f t="shared" si="0"/>
        <v>-2.3705599999999976</v>
      </c>
      <c r="F15" s="67">
        <f t="shared" si="1"/>
        <v>-6.802120303390774E-2</v>
      </c>
      <c r="G15" s="71">
        <f>'All Residential'!Y13</f>
        <v>20388</v>
      </c>
      <c r="H15" s="68">
        <f t="shared" si="2"/>
        <v>4.2642817253733964E-2</v>
      </c>
      <c r="I15" s="68">
        <f t="shared" si="3"/>
        <v>0.49471984539155134</v>
      </c>
    </row>
    <row r="16" spans="2:15" x14ac:dyDescent="0.2">
      <c r="B16" s="64">
        <f>'All Residential'!W14</f>
        <v>20</v>
      </c>
      <c r="C16" s="65">
        <f>IF('NEGD Res NonWin'!B16&gt;20,20*(Rates!$E$9+Rates!$E$14)+('NEGD Res NonWin'!B16-20)*(Rates!$E$9+Rates!$E$17),'NEGD Res NonWin'!B16*(Rates!$E$9+Rates!$E$14))+Rates!$E$19+SUM(Rates!$E$21:$E$27)</f>
        <v>36.634788687895551</v>
      </c>
      <c r="D16" s="65">
        <f>IF('NEGD Res NonWin'!B16&gt;20,20*(Rates!$F$9+Rates!$F$14)+('NEGD Res NonWin'!B16-20)*(Rates!$F$9+Rates!$F$17),'NEGD Res NonWin'!B16*(Rates!$F$9+Rates!$F$14))+Rates!$F$19+Rates!$F$22+Rates!$F$23</f>
        <v>34.346388687895555</v>
      </c>
      <c r="E16" s="66">
        <f t="shared" si="0"/>
        <v>-2.2883999999999958</v>
      </c>
      <c r="F16" s="67">
        <f t="shared" si="1"/>
        <v>-6.2465216313806741E-2</v>
      </c>
      <c r="G16" s="71">
        <f>'All Residential'!Y14</f>
        <v>17693</v>
      </c>
      <c r="H16" s="68">
        <f t="shared" si="2"/>
        <v>3.7006050896130814E-2</v>
      </c>
      <c r="I16" s="68">
        <f t="shared" si="3"/>
        <v>0.53172589628768219</v>
      </c>
    </row>
    <row r="17" spans="2:9" x14ac:dyDescent="0.2">
      <c r="B17" s="81">
        <f>'All Residential'!W15</f>
        <v>40</v>
      </c>
      <c r="C17" s="82">
        <f>IF('NEGD Res NonWin'!B17&gt;20,20*(Rates!$E$9+Rates!$E$14)+('NEGD Res NonWin'!B17-20)*(Rates!$E$9+Rates!$E$17),'NEGD Res NonWin'!B17*(Rates!$E$9+Rates!$E$14))+Rates!$E$19+SUM(Rates!$E$21:$E$27)</f>
        <v>47.805577375791103</v>
      </c>
      <c r="D17" s="82">
        <f>IF('NEGD Res NonWin'!B17&gt;20,20*(Rates!$F$9+Rates!$F$14)+('NEGD Res NonWin'!B17-20)*(Rates!$F$9+Rates!$F$17),'NEGD Res NonWin'!B17*(Rates!$F$9+Rates!$F$14))+Rates!$F$19+Rates!$F$22+Rates!$F$23</f>
        <v>45.841177375791105</v>
      </c>
      <c r="E17" s="83">
        <f t="shared" si="0"/>
        <v>-1.9643999999999977</v>
      </c>
      <c r="F17" s="84">
        <f t="shared" si="1"/>
        <v>-4.1091439698723857E-2</v>
      </c>
      <c r="G17" s="85">
        <f>'All Residential'!Y15</f>
        <v>107533</v>
      </c>
      <c r="H17" s="86">
        <f t="shared" si="2"/>
        <v>0.22491220657964364</v>
      </c>
      <c r="I17" s="86">
        <f t="shared" si="3"/>
        <v>0.7566381028673258</v>
      </c>
    </row>
    <row r="18" spans="2:9" x14ac:dyDescent="0.2">
      <c r="B18" s="64">
        <f>'All Residential'!W16</f>
        <v>60</v>
      </c>
      <c r="C18" s="65">
        <f>IF('NEGD Res NonWin'!B18&gt;20,20*(Rates!$E$9+Rates!$E$14)+('NEGD Res NonWin'!B18-20)*(Rates!$E$9+Rates!$E$17),'NEGD Res NonWin'!B18*(Rates!$E$9+Rates!$E$14))+Rates!$E$19+SUM(Rates!$E$21:$E$27)</f>
        <v>58.976366063686655</v>
      </c>
      <c r="D18" s="65">
        <f>IF('NEGD Res NonWin'!B18&gt;20,20*(Rates!$F$9+Rates!$F$14)+('NEGD Res NonWin'!B18-20)*(Rates!$F$9+Rates!$F$17),'NEGD Res NonWin'!B18*(Rates!$F$9+Rates!$F$14))+Rates!$F$19+Rates!$F$22+Rates!$F$23</f>
        <v>57.335966063686655</v>
      </c>
      <c r="E18" s="66">
        <f t="shared" si="0"/>
        <v>-1.6403999999999996</v>
      </c>
      <c r="F18" s="67">
        <f t="shared" si="1"/>
        <v>-2.7814531641854386E-2</v>
      </c>
      <c r="G18" s="71">
        <f>'All Residential'!Y16</f>
        <v>56103</v>
      </c>
      <c r="H18" s="68">
        <f t="shared" si="2"/>
        <v>0.11734304377017052</v>
      </c>
      <c r="I18" s="68">
        <f t="shared" si="3"/>
        <v>0.87398114663749626</v>
      </c>
    </row>
    <row r="19" spans="2:9" x14ac:dyDescent="0.2">
      <c r="B19" s="64">
        <f>'All Residential'!W17</f>
        <v>80</v>
      </c>
      <c r="C19" s="65">
        <f>IF('NEGD Res NonWin'!B19&gt;20,20*(Rates!$E$9+Rates!$E$14)+('NEGD Res NonWin'!B19-20)*(Rates!$E$9+Rates!$E$17),'NEGD Res NonWin'!B19*(Rates!$E$9+Rates!$E$14))+Rates!$E$19+SUM(Rates!$E$21:$E$27)</f>
        <v>70.147154751582207</v>
      </c>
      <c r="D19" s="65">
        <f>IF('NEGD Res NonWin'!B19&gt;20,20*(Rates!$F$9+Rates!$F$14)+('NEGD Res NonWin'!B19-20)*(Rates!$F$9+Rates!$F$17),'NEGD Res NonWin'!B19*(Rates!$F$9+Rates!$F$14))+Rates!$F$19+Rates!$F$22+Rates!$F$23</f>
        <v>68.830754751582205</v>
      </c>
      <c r="E19" s="66">
        <f t="shared" si="0"/>
        <v>-1.3164000000000016</v>
      </c>
      <c r="F19" s="67">
        <f t="shared" si="1"/>
        <v>-1.876626364478895E-2</v>
      </c>
      <c r="G19" s="71">
        <f>'All Residential'!Y17</f>
        <v>29991</v>
      </c>
      <c r="H19" s="68">
        <f t="shared" si="2"/>
        <v>6.272811125449948E-2</v>
      </c>
      <c r="I19" s="68">
        <f t="shared" si="3"/>
        <v>0.93670925789199577</v>
      </c>
    </row>
    <row r="20" spans="2:9" x14ac:dyDescent="0.2">
      <c r="B20" s="64">
        <f>'All Residential'!W18</f>
        <v>100</v>
      </c>
      <c r="C20" s="65">
        <f>IF('NEGD Res NonWin'!B20&gt;20,20*(Rates!$E$9+Rates!$E$14)+('NEGD Res NonWin'!B20-20)*(Rates!$E$9+Rates!$E$17),'NEGD Res NonWin'!B20*(Rates!$E$9+Rates!$E$14))+Rates!$E$19+SUM(Rates!$E$21:$E$27)</f>
        <v>81.317943439477759</v>
      </c>
      <c r="D20" s="65">
        <f>IF('NEGD Res NonWin'!B20&gt;20,20*(Rates!$F$9+Rates!$F$14)+('NEGD Res NonWin'!B20-20)*(Rates!$F$9+Rates!$F$17),'NEGD Res NonWin'!B20*(Rates!$F$9+Rates!$F$14))+Rates!$F$19+Rates!$F$22+Rates!$F$23</f>
        <v>80.325543439477755</v>
      </c>
      <c r="E20" s="66">
        <f t="shared" si="0"/>
        <v>-0.9924000000000035</v>
      </c>
      <c r="F20" s="67">
        <f t="shared" si="1"/>
        <v>-1.2203948575490155E-2</v>
      </c>
      <c r="G20" s="71">
        <f>'All Residential'!Y18</f>
        <v>15246</v>
      </c>
      <c r="H20" s="68">
        <f t="shared" si="2"/>
        <v>3.1887992537297821E-2</v>
      </c>
      <c r="I20" s="68">
        <f t="shared" si="3"/>
        <v>0.96859725042929357</v>
      </c>
    </row>
    <row r="21" spans="2:9" x14ac:dyDescent="0.2">
      <c r="B21" s="64">
        <f>'All Residential'!W19</f>
        <v>120</v>
      </c>
      <c r="C21" s="65">
        <f>IF('NEGD Res NonWin'!B21&gt;20,20*(Rates!$E$9+Rates!$E$14)+('NEGD Res NonWin'!B21-20)*(Rates!$E$9+Rates!$E$17),'NEGD Res NonWin'!B21*(Rates!$E$9+Rates!$E$14))+Rates!$E$19+SUM(Rates!$E$21:$E$27)</f>
        <v>92.488732127373297</v>
      </c>
      <c r="D21" s="65">
        <f>IF('NEGD Res NonWin'!B21&gt;20,20*(Rates!$F$9+Rates!$F$14)+('NEGD Res NonWin'!B21-20)*(Rates!$F$9+Rates!$F$17),'NEGD Res NonWin'!B21*(Rates!$F$9+Rates!$F$14))+Rates!$F$19+Rates!$F$22+Rates!$F$23</f>
        <v>91.820332127373305</v>
      </c>
      <c r="E21" s="66">
        <f t="shared" si="0"/>
        <v>-0.66839999999999122</v>
      </c>
      <c r="F21" s="67">
        <f t="shared" si="1"/>
        <v>-7.2268262806272068E-3</v>
      </c>
      <c r="G21" s="71">
        <f>'All Residential'!Y19</f>
        <v>7298</v>
      </c>
      <c r="H21" s="68">
        <f t="shared" si="2"/>
        <v>1.5264237802518663E-2</v>
      </c>
      <c r="I21" s="68">
        <f t="shared" si="3"/>
        <v>0.98386148823181219</v>
      </c>
    </row>
    <row r="22" spans="2:9" x14ac:dyDescent="0.2">
      <c r="B22" s="64">
        <f>'All Residential'!W20</f>
        <v>140</v>
      </c>
      <c r="C22" s="65">
        <f>IF('NEGD Res NonWin'!B22&gt;20,20*(Rates!$E$9+Rates!$E$14)+('NEGD Res NonWin'!B22-20)*(Rates!$E$9+Rates!$E$17),'NEGD Res NonWin'!B22*(Rates!$E$9+Rates!$E$14))+Rates!$E$19+SUM(Rates!$E$21:$E$27)</f>
        <v>103.65952081526886</v>
      </c>
      <c r="D22" s="65">
        <f>IF('NEGD Res NonWin'!B22&gt;20,20*(Rates!$F$9+Rates!$F$14)+('NEGD Res NonWin'!B22-20)*(Rates!$F$9+Rates!$F$17),'NEGD Res NonWin'!B22*(Rates!$F$9+Rates!$F$14))+Rates!$F$19+Rates!$F$22+Rates!$F$23</f>
        <v>103.31512081526886</v>
      </c>
      <c r="E22" s="66">
        <f t="shared" si="0"/>
        <v>-0.34440000000000737</v>
      </c>
      <c r="F22" s="67">
        <f t="shared" si="1"/>
        <v>-3.322415512741574E-3</v>
      </c>
      <c r="G22" s="71">
        <f>'All Residential'!Y20</f>
        <v>3566</v>
      </c>
      <c r="H22" s="68">
        <f t="shared" si="2"/>
        <v>7.4585190468322207E-3</v>
      </c>
      <c r="I22" s="68">
        <f t="shared" si="3"/>
        <v>0.99132000727864444</v>
      </c>
    </row>
    <row r="23" spans="2:9" x14ac:dyDescent="0.2">
      <c r="B23" s="64">
        <f>'All Residential'!W21</f>
        <v>160</v>
      </c>
      <c r="C23" s="65">
        <f>IF('NEGD Res NonWin'!B23&gt;20,20*(Rates!$E$9+Rates!$E$14)+('NEGD Res NonWin'!B23-20)*(Rates!$E$9+Rates!$E$17),'NEGD Res NonWin'!B23*(Rates!$E$9+Rates!$E$14))+Rates!$E$19+SUM(Rates!$E$21:$E$27)</f>
        <v>114.8303095031644</v>
      </c>
      <c r="D23" s="65">
        <f>IF('NEGD Res NonWin'!B23&gt;20,20*(Rates!$F$9+Rates!$F$14)+('NEGD Res NonWin'!B23-20)*(Rates!$F$9+Rates!$F$17),'NEGD Res NonWin'!B23*(Rates!$F$9+Rates!$F$14))+Rates!$F$19+Rates!$F$22+Rates!$F$23</f>
        <v>114.80990950316441</v>
      </c>
      <c r="E23" s="66">
        <f t="shared" si="0"/>
        <v>-2.0399999999995089E-2</v>
      </c>
      <c r="F23" s="67">
        <f t="shared" si="1"/>
        <v>-1.7765344435854649E-4</v>
      </c>
      <c r="G23" s="71">
        <f>'All Residential'!Y21</f>
        <v>1761</v>
      </c>
      <c r="H23" s="68">
        <f t="shared" si="2"/>
        <v>3.6832451041703706E-3</v>
      </c>
      <c r="I23" s="68">
        <f t="shared" si="3"/>
        <v>0.99500325238281484</v>
      </c>
    </row>
    <row r="24" spans="2:9" x14ac:dyDescent="0.2">
      <c r="B24" s="64">
        <f>'All Residential'!W22</f>
        <v>180</v>
      </c>
      <c r="C24" s="65">
        <f>IF('NEGD Res NonWin'!B24&gt;20,20*(Rates!$E$9+Rates!$E$14)+('NEGD Res NonWin'!B24-20)*(Rates!$E$9+Rates!$E$17),'NEGD Res NonWin'!B24*(Rates!$E$9+Rates!$E$14))+Rates!$E$19+SUM(Rates!$E$21:$E$27)</f>
        <v>126.00109819105997</v>
      </c>
      <c r="D24" s="65">
        <f>IF('NEGD Res NonWin'!B24&gt;20,20*(Rates!$F$9+Rates!$F$14)+('NEGD Res NonWin'!B24-20)*(Rates!$F$9+Rates!$F$17),'NEGD Res NonWin'!B24*(Rates!$F$9+Rates!$F$14))+Rates!$F$19+Rates!$F$22+Rates!$F$23</f>
        <v>126.30469819105996</v>
      </c>
      <c r="E24" s="66">
        <f t="shared" si="0"/>
        <v>0.30359999999998877</v>
      </c>
      <c r="F24" s="67">
        <f t="shared" si="1"/>
        <v>2.4095028087741683E-3</v>
      </c>
      <c r="G24" s="71">
        <f>'All Residential'!Y22</f>
        <v>844</v>
      </c>
      <c r="H24" s="68">
        <f t="shared" si="2"/>
        <v>1.7652804474274802E-3</v>
      </c>
      <c r="I24" s="68">
        <f t="shared" si="3"/>
        <v>0.99676853283024236</v>
      </c>
    </row>
    <row r="25" spans="2:9" x14ac:dyDescent="0.2">
      <c r="B25" s="64">
        <f>'All Residential'!W23</f>
        <v>200</v>
      </c>
      <c r="C25" s="65">
        <f>IF('NEGD Res NonWin'!B25&gt;20,20*(Rates!$E$9+Rates!$E$14)+('NEGD Res NonWin'!B25-20)*(Rates!$E$9+Rates!$E$17),'NEGD Res NonWin'!B25*(Rates!$E$9+Rates!$E$14))+Rates!$E$19+SUM(Rates!$E$21:$E$27)</f>
        <v>137.17188687895549</v>
      </c>
      <c r="D25" s="65">
        <f>IF('NEGD Res NonWin'!B25&gt;20,20*(Rates!$F$9+Rates!$F$14)+('NEGD Res NonWin'!B25-20)*(Rates!$F$9+Rates!$F$17),'NEGD Res NonWin'!B25*(Rates!$F$9+Rates!$F$14))+Rates!$F$19+Rates!$F$22+Rates!$F$23</f>
        <v>137.79948687895549</v>
      </c>
      <c r="E25" s="66">
        <f t="shared" si="0"/>
        <v>0.62760000000000105</v>
      </c>
      <c r="F25" s="67">
        <f t="shared" si="1"/>
        <v>4.5752815265551732E-3</v>
      </c>
      <c r="G25" s="71">
        <f>'All Residential'!Y23</f>
        <v>518</v>
      </c>
      <c r="H25" s="68">
        <f t="shared" si="2"/>
        <v>1.0834304167860601E-3</v>
      </c>
      <c r="I25" s="68">
        <f t="shared" si="3"/>
        <v>0.99785196324702841</v>
      </c>
    </row>
    <row r="26" spans="2:9" x14ac:dyDescent="0.2">
      <c r="B26" s="64">
        <f>'All Residential'!W24</f>
        <v>220</v>
      </c>
      <c r="C26" s="65">
        <f>IF('NEGD Res NonWin'!B26&gt;20,20*(Rates!$E$9+Rates!$E$14)+('NEGD Res NonWin'!B26-20)*(Rates!$E$9+Rates!$E$17),'NEGD Res NonWin'!B26*(Rates!$E$9+Rates!$E$14))+Rates!$E$19+SUM(Rates!$E$21:$E$27)</f>
        <v>148.34267556685103</v>
      </c>
      <c r="D26" s="65">
        <f>IF('NEGD Res NonWin'!B26&gt;20,20*(Rates!$F$9+Rates!$F$14)+('NEGD Res NonWin'!B26-20)*(Rates!$F$9+Rates!$F$17),'NEGD Res NonWin'!B26*(Rates!$F$9+Rates!$F$14))+Rates!$F$19+Rates!$F$22+Rates!$F$23</f>
        <v>149.29427556685104</v>
      </c>
      <c r="E26" s="66">
        <f t="shared" si="0"/>
        <v>0.95160000000001332</v>
      </c>
      <c r="F26" s="67">
        <f t="shared" si="1"/>
        <v>6.4148768812732669E-3</v>
      </c>
      <c r="G26" s="71">
        <f>'All Residential'!Y24</f>
        <v>316</v>
      </c>
      <c r="H26" s="68">
        <f t="shared" si="2"/>
        <v>6.6093438552972008E-4</v>
      </c>
      <c r="I26" s="68">
        <f t="shared" si="3"/>
        <v>0.99851289763255813</v>
      </c>
    </row>
    <row r="27" spans="2:9" x14ac:dyDescent="0.2">
      <c r="B27" s="64">
        <f>'All Residential'!W25</f>
        <v>240</v>
      </c>
      <c r="C27" s="65">
        <f>IF('NEGD Res NonWin'!B27&gt;20,20*(Rates!$E$9+Rates!$E$14)+('NEGD Res NonWin'!B27-20)*(Rates!$E$9+Rates!$E$17),'NEGD Res NonWin'!B27*(Rates!$E$9+Rates!$E$14))+Rates!$E$19+SUM(Rates!$E$21:$E$27)</f>
        <v>159.51346425474659</v>
      </c>
      <c r="D27" s="65">
        <f>IF('NEGD Res NonWin'!B27&gt;20,20*(Rates!$F$9+Rates!$F$14)+('NEGD Res NonWin'!B27-20)*(Rates!$F$9+Rates!$F$17),'NEGD Res NonWin'!B27*(Rates!$F$9+Rates!$F$14))+Rates!$F$19+Rates!$F$22+Rates!$F$23</f>
        <v>160.78906425474659</v>
      </c>
      <c r="E27" s="66">
        <f t="shared" si="0"/>
        <v>1.2755999999999972</v>
      </c>
      <c r="F27" s="67">
        <f t="shared" si="1"/>
        <v>7.9968171085723228E-3</v>
      </c>
      <c r="G27" s="71">
        <f>'All Residential'!Y25</f>
        <v>185</v>
      </c>
      <c r="H27" s="68">
        <f t="shared" si="2"/>
        <v>3.8693943456645003E-4</v>
      </c>
      <c r="I27" s="68">
        <f t="shared" si="3"/>
        <v>0.9988998370671246</v>
      </c>
    </row>
    <row r="28" spans="2:9" x14ac:dyDescent="0.2">
      <c r="B28" s="64">
        <f>'All Residential'!W26</f>
        <v>260</v>
      </c>
      <c r="C28" s="65">
        <f>IF('NEGD Res NonWin'!B28&gt;20,20*(Rates!$E$9+Rates!$E$14)+('NEGD Res NonWin'!B28-20)*(Rates!$E$9+Rates!$E$17),'NEGD Res NonWin'!B28*(Rates!$E$9+Rates!$E$14))+Rates!$E$19+SUM(Rates!$E$21:$E$27)</f>
        <v>170.68425294264213</v>
      </c>
      <c r="D28" s="65">
        <f>IF('NEGD Res NonWin'!B28&gt;20,20*(Rates!$F$9+Rates!$F$14)+('NEGD Res NonWin'!B28-20)*(Rates!$F$9+Rates!$F$17),'NEGD Res NonWin'!B28*(Rates!$F$9+Rates!$F$14))+Rates!$F$19+Rates!$F$22+Rates!$F$23</f>
        <v>172.28385294264214</v>
      </c>
      <c r="E28" s="66">
        <f t="shared" si="0"/>
        <v>1.5996000000000095</v>
      </c>
      <c r="F28" s="67">
        <f t="shared" si="1"/>
        <v>9.3716905480293461E-3</v>
      </c>
      <c r="G28" s="71">
        <f>'All Residential'!Y26</f>
        <v>142</v>
      </c>
      <c r="H28" s="68">
        <f t="shared" si="2"/>
        <v>2.9700216058614002E-4</v>
      </c>
      <c r="I28" s="68">
        <f t="shared" si="3"/>
        <v>0.99919683922771074</v>
      </c>
    </row>
    <row r="29" spans="2:9" x14ac:dyDescent="0.2">
      <c r="B29" s="64">
        <f>'All Residential'!W27</f>
        <v>280</v>
      </c>
      <c r="C29" s="65">
        <f>IF('NEGD Res NonWin'!B29&gt;20,20*(Rates!$E$9+Rates!$E$14)+('NEGD Res NonWin'!B29-20)*(Rates!$E$9+Rates!$E$17),'NEGD Res NonWin'!B29*(Rates!$E$9+Rates!$E$14))+Rates!$E$19+SUM(Rates!$E$21:$E$27)</f>
        <v>181.85504163053767</v>
      </c>
      <c r="D29" s="65">
        <f>IF('NEGD Res NonWin'!B29&gt;20,20*(Rates!$F$9+Rates!$F$14)+('NEGD Res NonWin'!B29-20)*(Rates!$F$9+Rates!$F$17),'NEGD Res NonWin'!B29*(Rates!$F$9+Rates!$F$14))+Rates!$F$19+Rates!$F$22+Rates!$F$23</f>
        <v>183.77864163053769</v>
      </c>
      <c r="E29" s="66">
        <f t="shared" si="0"/>
        <v>1.9236000000000217</v>
      </c>
      <c r="F29" s="67">
        <f t="shared" si="1"/>
        <v>1.0577655602796358E-2</v>
      </c>
      <c r="G29" s="71">
        <f>'All Residential'!Y27</f>
        <v>77</v>
      </c>
      <c r="H29" s="68">
        <f t="shared" si="2"/>
        <v>1.6105046736009001E-4</v>
      </c>
      <c r="I29" s="68">
        <f t="shared" si="3"/>
        <v>0.99935788969507078</v>
      </c>
    </row>
    <row r="30" spans="2:9" x14ac:dyDescent="0.2">
      <c r="B30" s="64">
        <f>'All Residential'!W28</f>
        <v>300</v>
      </c>
      <c r="C30" s="65">
        <f>IF('NEGD Res NonWin'!B30&gt;20,20*(Rates!$E$9+Rates!$E$14)+('NEGD Res NonWin'!B30-20)*(Rates!$E$9+Rates!$E$17),'NEGD Res NonWin'!B30*(Rates!$E$9+Rates!$E$14))+Rates!$E$19+SUM(Rates!$E$21:$E$27)</f>
        <v>193.02583031843324</v>
      </c>
      <c r="D30" s="65">
        <f>IF('NEGD Res NonWin'!B30&gt;20,20*(Rates!$F$9+Rates!$F$14)+('NEGD Res NonWin'!B30-20)*(Rates!$F$9+Rates!$F$17),'NEGD Res NonWin'!B30*(Rates!$F$9+Rates!$F$14))+Rates!$F$19+Rates!$F$22+Rates!$F$23</f>
        <v>195.27343031843324</v>
      </c>
      <c r="E30" s="66">
        <f t="shared" si="0"/>
        <v>2.2476000000000056</v>
      </c>
      <c r="F30" s="67">
        <f t="shared" si="1"/>
        <v>1.1644037465307918E-2</v>
      </c>
      <c r="G30" s="71">
        <f>'All Residential'!Y28</f>
        <v>60</v>
      </c>
      <c r="H30" s="68">
        <f t="shared" si="2"/>
        <v>1.2549387067020001E-4</v>
      </c>
      <c r="I30" s="68">
        <f t="shared" si="3"/>
        <v>0.99948338356574096</v>
      </c>
    </row>
    <row r="31" spans="2:9" x14ac:dyDescent="0.2">
      <c r="B31" s="64">
        <f>'All Residential'!W29</f>
        <v>320</v>
      </c>
      <c r="C31" s="65">
        <f>IF('NEGD Res NonWin'!B31&gt;20,20*(Rates!$E$9+Rates!$E$14)+('NEGD Res NonWin'!B31-20)*(Rates!$E$9+Rates!$E$17),'NEGD Res NonWin'!B31*(Rates!$E$9+Rates!$E$14))+Rates!$E$19+SUM(Rates!$E$21:$E$27)</f>
        <v>204.19661900632877</v>
      </c>
      <c r="D31" s="65">
        <f>IF('NEGD Res NonWin'!B31&gt;20,20*(Rates!$F$9+Rates!$F$14)+('NEGD Res NonWin'!B31-20)*(Rates!$F$9+Rates!$F$17),'NEGD Res NonWin'!B31*(Rates!$F$9+Rates!$F$14))+Rates!$F$19+Rates!$F$22+Rates!$F$23</f>
        <v>206.76821900632879</v>
      </c>
      <c r="E31" s="66">
        <f t="shared" si="0"/>
        <v>2.5716000000000179</v>
      </c>
      <c r="F31" s="67">
        <f t="shared" si="1"/>
        <v>1.2593744267236447E-2</v>
      </c>
      <c r="G31" s="71">
        <f>'All Residential'!Y29</f>
        <v>35</v>
      </c>
      <c r="H31" s="68">
        <f t="shared" si="2"/>
        <v>7.3204757890950003E-5</v>
      </c>
      <c r="I31" s="68">
        <f t="shared" si="3"/>
        <v>0.99955658832363192</v>
      </c>
    </row>
    <row r="32" spans="2:9" x14ac:dyDescent="0.2">
      <c r="B32" s="64">
        <f>'All Residential'!W30</f>
        <v>340</v>
      </c>
      <c r="C32" s="65">
        <f>IF('NEGD Res NonWin'!B32&gt;20,20*(Rates!$E$9+Rates!$E$14)+('NEGD Res NonWin'!B32-20)*(Rates!$E$9+Rates!$E$17),'NEGD Res NonWin'!B32*(Rates!$E$9+Rates!$E$14))+Rates!$E$19+SUM(Rates!$E$21:$E$27)</f>
        <v>215.36740769422434</v>
      </c>
      <c r="D32" s="65">
        <f>IF('NEGD Res NonWin'!B32&gt;20,20*(Rates!$F$9+Rates!$F$14)+('NEGD Res NonWin'!B32-20)*(Rates!$F$9+Rates!$F$17),'NEGD Res NonWin'!B32*(Rates!$F$9+Rates!$F$14))+Rates!$F$19+Rates!$F$22+Rates!$F$23</f>
        <v>218.26300769422434</v>
      </c>
      <c r="E32" s="66">
        <f t="shared" si="0"/>
        <v>2.8956000000000017</v>
      </c>
      <c r="F32" s="67">
        <f t="shared" si="1"/>
        <v>1.3444931296712892E-2</v>
      </c>
      <c r="G32" s="71">
        <f>'All Residential'!Y30</f>
        <v>31</v>
      </c>
      <c r="H32" s="68">
        <f t="shared" si="2"/>
        <v>6.4838499846270011E-5</v>
      </c>
      <c r="I32" s="68">
        <f t="shared" si="3"/>
        <v>0.99962142682347821</v>
      </c>
    </row>
    <row r="33" spans="2:9" x14ac:dyDescent="0.2">
      <c r="B33" s="64">
        <f>'All Residential'!W31</f>
        <v>360</v>
      </c>
      <c r="C33" s="65">
        <f>IF('NEGD Res NonWin'!B33&gt;20,20*(Rates!$E$9+Rates!$E$14)+('NEGD Res NonWin'!B33-20)*(Rates!$E$9+Rates!$E$17),'NEGD Res NonWin'!B33*(Rates!$E$9+Rates!$E$14))+Rates!$E$19+SUM(Rates!$E$21:$E$27)</f>
        <v>226.53819638211988</v>
      </c>
      <c r="D33" s="65">
        <f>IF('NEGD Res NonWin'!B33&gt;20,20*(Rates!$F$9+Rates!$F$14)+('NEGD Res NonWin'!B33-20)*(Rates!$F$9+Rates!$F$17),'NEGD Res NonWin'!B33*(Rates!$F$9+Rates!$F$14))+Rates!$F$19+Rates!$F$22+Rates!$F$23</f>
        <v>229.75779638211989</v>
      </c>
      <c r="E33" s="66">
        <f t="shared" si="0"/>
        <v>3.219600000000014</v>
      </c>
      <c r="F33" s="67">
        <f t="shared" si="1"/>
        <v>1.4212172831857725E-2</v>
      </c>
      <c r="G33" s="71">
        <f>'All Residential'!Y31</f>
        <v>25</v>
      </c>
      <c r="H33" s="68">
        <f t="shared" si="2"/>
        <v>5.228911277925001E-5</v>
      </c>
      <c r="I33" s="68">
        <f t="shared" si="3"/>
        <v>0.99967371593625742</v>
      </c>
    </row>
    <row r="34" spans="2:9" x14ac:dyDescent="0.2">
      <c r="B34" s="64">
        <f>'All Residential'!W32</f>
        <v>380</v>
      </c>
      <c r="C34" s="65">
        <f>IF('NEGD Res NonWin'!B34&gt;20,20*(Rates!$E$9+Rates!$E$14)+('NEGD Res NonWin'!B34-20)*(Rates!$E$9+Rates!$E$17),'NEGD Res NonWin'!B34*(Rates!$E$9+Rates!$E$14))+Rates!$E$19+SUM(Rates!$E$21:$E$27)</f>
        <v>237.70898507001544</v>
      </c>
      <c r="D34" s="65">
        <f>IF('NEGD Res NonWin'!B34&gt;20,20*(Rates!$F$9+Rates!$F$14)+('NEGD Res NonWin'!B34-20)*(Rates!$F$9+Rates!$F$17),'NEGD Res NonWin'!B34*(Rates!$F$9+Rates!$F$14))+Rates!$F$19+Rates!$F$22+Rates!$F$23</f>
        <v>241.25258507001544</v>
      </c>
      <c r="E34" s="66">
        <f t="shared" si="0"/>
        <v>3.5435999999999979</v>
      </c>
      <c r="F34" s="67">
        <f t="shared" si="1"/>
        <v>1.4907303562615676E-2</v>
      </c>
      <c r="G34" s="71">
        <f>'All Residential'!Y32</f>
        <v>22</v>
      </c>
      <c r="H34" s="68">
        <f t="shared" si="2"/>
        <v>4.6014419245740009E-5</v>
      </c>
      <c r="I34" s="68">
        <f t="shared" si="3"/>
        <v>0.99971973035550321</v>
      </c>
    </row>
    <row r="35" spans="2:9" x14ac:dyDescent="0.2">
      <c r="B35" s="64">
        <f>'All Residential'!W33</f>
        <v>400</v>
      </c>
      <c r="C35" s="65">
        <f>IF('NEGD Res NonWin'!B35&gt;20,20*(Rates!$E$9+Rates!$E$14)+('NEGD Res NonWin'!B35-20)*(Rates!$E$9+Rates!$E$17),'NEGD Res NonWin'!B35*(Rates!$E$9+Rates!$E$14))+Rates!$E$19+SUM(Rates!$E$21:$E$27)</f>
        <v>248.87977375791098</v>
      </c>
      <c r="D35" s="65">
        <f>IF('NEGD Res NonWin'!B35&gt;20,20*(Rates!$F$9+Rates!$F$14)+('NEGD Res NonWin'!B35-20)*(Rates!$F$9+Rates!$F$17),'NEGD Res NonWin'!B35*(Rates!$F$9+Rates!$F$14))+Rates!$F$19+Rates!$F$22+Rates!$F$23</f>
        <v>252.74737375791099</v>
      </c>
      <c r="E35" s="66">
        <f t="shared" si="0"/>
        <v>3.8676000000000101</v>
      </c>
      <c r="F35" s="67">
        <f t="shared" si="1"/>
        <v>1.5540033412928452E-2</v>
      </c>
      <c r="G35" s="71">
        <f>'All Residential'!Y33</f>
        <v>13</v>
      </c>
      <c r="H35" s="68">
        <f t="shared" si="2"/>
        <v>2.7190338645210004E-5</v>
      </c>
      <c r="I35" s="68">
        <f t="shared" si="3"/>
        <v>0.99974692069414839</v>
      </c>
    </row>
    <row r="36" spans="2:9" x14ac:dyDescent="0.2">
      <c r="B36" s="64">
        <f>'All Residential'!W34</f>
        <v>420</v>
      </c>
      <c r="C36" s="65">
        <f>IF('NEGD Res NonWin'!B36&gt;20,20*(Rates!$E$9+Rates!$E$14)+('NEGD Res NonWin'!B36-20)*(Rates!$E$9+Rates!$E$17),'NEGD Res NonWin'!B36*(Rates!$E$9+Rates!$E$14))+Rates!$E$19+SUM(Rates!$E$21:$E$27)</f>
        <v>260.05056244580652</v>
      </c>
      <c r="D36" s="65">
        <f>IF('NEGD Res NonWin'!B36&gt;20,20*(Rates!$F$9+Rates!$F$14)+('NEGD Res NonWin'!B36-20)*(Rates!$F$9+Rates!$F$17),'NEGD Res NonWin'!B36*(Rates!$F$9+Rates!$F$14))+Rates!$F$19+Rates!$F$22+Rates!$F$23</f>
        <v>264.24216244580651</v>
      </c>
      <c r="E36" s="66">
        <f t="shared" si="0"/>
        <v>4.191599999999994</v>
      </c>
      <c r="F36" s="67">
        <f t="shared" si="1"/>
        <v>1.6118403900293454E-2</v>
      </c>
      <c r="G36" s="71">
        <f>'All Residential'!Y34</f>
        <v>17</v>
      </c>
      <c r="H36" s="68">
        <f t="shared" si="2"/>
        <v>3.5556596689890006E-5</v>
      </c>
      <c r="I36" s="68">
        <f t="shared" si="3"/>
        <v>0.99978247729083825</v>
      </c>
    </row>
    <row r="37" spans="2:9" x14ac:dyDescent="0.2">
      <c r="B37" s="64">
        <f>'All Residential'!W35</f>
        <v>440</v>
      </c>
      <c r="C37" s="65">
        <f>IF('NEGD Res NonWin'!B37&gt;20,20*(Rates!$E$9+Rates!$E$14)+('NEGD Res NonWin'!B37-20)*(Rates!$E$9+Rates!$E$17),'NEGD Res NonWin'!B37*(Rates!$E$9+Rates!$E$14))+Rates!$E$19+SUM(Rates!$E$21:$E$27)</f>
        <v>271.22135113370206</v>
      </c>
      <c r="D37" s="65">
        <f>IF('NEGD Res NonWin'!B37&gt;20,20*(Rates!$F$9+Rates!$F$14)+('NEGD Res NonWin'!B37-20)*(Rates!$F$9+Rates!$F$17),'NEGD Res NonWin'!B37*(Rates!$F$9+Rates!$F$14))+Rates!$F$19+Rates!$F$22+Rates!$F$23</f>
        <v>275.73695113370206</v>
      </c>
      <c r="E37" s="66">
        <f t="shared" si="0"/>
        <v>4.5156000000000063</v>
      </c>
      <c r="F37" s="67">
        <f t="shared" si="1"/>
        <v>1.6649131718888838E-2</v>
      </c>
      <c r="G37" s="71">
        <f>'All Residential'!Y35</f>
        <v>14</v>
      </c>
      <c r="H37" s="68">
        <f t="shared" si="2"/>
        <v>2.9281903156380005E-5</v>
      </c>
      <c r="I37" s="68">
        <f t="shared" si="3"/>
        <v>0.99981175919399468</v>
      </c>
    </row>
    <row r="38" spans="2:9" x14ac:dyDescent="0.2">
      <c r="B38" s="64">
        <f>'All Residential'!W36</f>
        <v>460</v>
      </c>
      <c r="C38" s="65">
        <f>IF('NEGD Res NonWin'!B38&gt;20,20*(Rates!$E$9+Rates!$E$14)+('NEGD Res NonWin'!B38-20)*(Rates!$E$9+Rates!$E$17),'NEGD Res NonWin'!B38*(Rates!$E$9+Rates!$E$14))+Rates!$E$19+SUM(Rates!$E$21:$E$27)</f>
        <v>282.3921398215976</v>
      </c>
      <c r="D38" s="65">
        <f>IF('NEGD Res NonWin'!B38&gt;20,20*(Rates!$F$9+Rates!$F$14)+('NEGD Res NonWin'!B38-20)*(Rates!$F$9+Rates!$F$17),'NEGD Res NonWin'!B38*(Rates!$F$9+Rates!$F$14))+Rates!$F$19+Rates!$F$22+Rates!$F$23</f>
        <v>287.23173982159761</v>
      </c>
      <c r="E38" s="66">
        <f t="shared" si="0"/>
        <v>4.8396000000000186</v>
      </c>
      <c r="F38" s="67">
        <f t="shared" si="1"/>
        <v>1.7137870774510424E-2</v>
      </c>
      <c r="G38" s="71">
        <f>'All Residential'!Y36</f>
        <v>5</v>
      </c>
      <c r="H38" s="68">
        <f t="shared" si="2"/>
        <v>1.0457822555850002E-5</v>
      </c>
      <c r="I38" s="68">
        <f t="shared" si="3"/>
        <v>0.9998222170165505</v>
      </c>
    </row>
    <row r="39" spans="2:9" x14ac:dyDescent="0.2">
      <c r="B39" s="64">
        <f>'All Residential'!W37</f>
        <v>480</v>
      </c>
      <c r="C39" s="65">
        <f>IF('NEGD Res NonWin'!B39&gt;20,20*(Rates!$E$9+Rates!$E$14)+('NEGD Res NonWin'!B39-20)*(Rates!$E$9+Rates!$E$17),'NEGD Res NonWin'!B39*(Rates!$E$9+Rates!$E$14))+Rates!$E$19+SUM(Rates!$E$21:$E$27)</f>
        <v>293.56292850949319</v>
      </c>
      <c r="D39" s="65">
        <f>IF('NEGD Res NonWin'!B39&gt;20,20*(Rates!$F$9+Rates!$F$14)+('NEGD Res NonWin'!B39-20)*(Rates!$F$9+Rates!$F$17),'NEGD Res NonWin'!B39*(Rates!$F$9+Rates!$F$14))+Rates!$F$19+Rates!$F$22+Rates!$F$23</f>
        <v>298.72652850949316</v>
      </c>
      <c r="E39" s="66">
        <f t="shared" si="0"/>
        <v>5.163599999999974</v>
      </c>
      <c r="F39" s="67">
        <f t="shared" si="1"/>
        <v>1.7589414393081291E-2</v>
      </c>
      <c r="G39" s="71">
        <f>'All Residential'!Y37</f>
        <v>6</v>
      </c>
      <c r="H39" s="68">
        <f t="shared" si="2"/>
        <v>1.2549387067020001E-5</v>
      </c>
      <c r="I39" s="68">
        <f t="shared" si="3"/>
        <v>0.99983476640361757</v>
      </c>
    </row>
    <row r="40" spans="2:9" x14ac:dyDescent="0.2">
      <c r="B40" s="64">
        <f>'All Residential'!W38</f>
        <v>500</v>
      </c>
      <c r="C40" s="65">
        <f>IF('NEGD Res NonWin'!B40&gt;20,20*(Rates!$E$9+Rates!$E$14)+('NEGD Res NonWin'!B40-20)*(Rates!$E$9+Rates!$E$17),'NEGD Res NonWin'!B40*(Rates!$E$9+Rates!$E$14))+Rates!$E$19+SUM(Rates!$E$21:$E$27)</f>
        <v>304.73371719738873</v>
      </c>
      <c r="D40" s="65">
        <f>IF('NEGD Res NonWin'!B40&gt;20,20*(Rates!$F$9+Rates!$F$14)+('NEGD Res NonWin'!B40-20)*(Rates!$F$9+Rates!$F$17),'NEGD Res NonWin'!B40*(Rates!$F$9+Rates!$F$14))+Rates!$F$19+Rates!$F$22+Rates!$F$23</f>
        <v>310.22131719738871</v>
      </c>
      <c r="E40" s="66">
        <f t="shared" si="0"/>
        <v>5.4875999999999863</v>
      </c>
      <c r="F40" s="67">
        <f t="shared" si="1"/>
        <v>1.8007853054361683E-2</v>
      </c>
      <c r="G40" s="71">
        <f>'All Residential'!Y38</f>
        <v>7</v>
      </c>
      <c r="H40" s="68">
        <f t="shared" si="2"/>
        <v>1.4640951578190003E-5</v>
      </c>
      <c r="I40" s="68">
        <f t="shared" si="3"/>
        <v>0.99984940735519579</v>
      </c>
    </row>
    <row r="41" spans="2:9" x14ac:dyDescent="0.2">
      <c r="B41" s="64">
        <f>'All Residential'!W39</f>
        <v>520</v>
      </c>
      <c r="C41" s="65">
        <f>IF('NEGD Res NonWin'!B41&gt;20,20*(Rates!$E$9+Rates!$E$14)+('NEGD Res NonWin'!B41-20)*(Rates!$E$9+Rates!$E$17),'NEGD Res NonWin'!B41*(Rates!$E$9+Rates!$E$14))+Rates!$E$19+SUM(Rates!$E$21:$E$27)</f>
        <v>315.90450588528427</v>
      </c>
      <c r="D41" s="65">
        <f>IF('NEGD Res NonWin'!B41&gt;20,20*(Rates!$F$9+Rates!$F$14)+('NEGD Res NonWin'!B41-20)*(Rates!$F$9+Rates!$F$17),'NEGD Res NonWin'!B41*(Rates!$F$9+Rates!$F$14))+Rates!$F$19+Rates!$F$22+Rates!$F$23</f>
        <v>321.71610588528426</v>
      </c>
      <c r="E41" s="66">
        <f t="shared" si="0"/>
        <v>5.8115999999999985</v>
      </c>
      <c r="F41" s="67">
        <f t="shared" si="1"/>
        <v>1.8396698659658844E-2</v>
      </c>
      <c r="G41" s="71">
        <f>'All Residential'!Y39</f>
        <v>8</v>
      </c>
      <c r="H41" s="68">
        <f t="shared" si="2"/>
        <v>1.6732516089360001E-5</v>
      </c>
      <c r="I41" s="68">
        <f t="shared" si="3"/>
        <v>0.99986613987128514</v>
      </c>
    </row>
    <row r="42" spans="2:9" x14ac:dyDescent="0.2">
      <c r="B42" s="64">
        <f>'All Residential'!W40</f>
        <v>540</v>
      </c>
      <c r="C42" s="65">
        <f>IF('NEGD Res NonWin'!B42&gt;20,20*(Rates!$E$9+Rates!$E$14)+('NEGD Res NonWin'!B42-20)*(Rates!$E$9+Rates!$E$17),'NEGD Res NonWin'!B42*(Rates!$E$9+Rates!$E$14))+Rates!$E$19+SUM(Rates!$E$21:$E$27)</f>
        <v>327.0752945731798</v>
      </c>
      <c r="D42" s="65">
        <f>IF('NEGD Res NonWin'!B42&gt;20,20*(Rates!$F$9+Rates!$F$14)+('NEGD Res NonWin'!B42-20)*(Rates!$F$9+Rates!$F$17),'NEGD Res NonWin'!B42*(Rates!$F$9+Rates!$F$14))+Rates!$F$19+Rates!$F$22+Rates!$F$23</f>
        <v>333.21089457317981</v>
      </c>
      <c r="E42" s="66">
        <f t="shared" si="0"/>
        <v>6.1356000000000108</v>
      </c>
      <c r="F42" s="67">
        <f t="shared" si="1"/>
        <v>1.8758983334423725E-2</v>
      </c>
      <c r="G42" s="71">
        <f>'All Residential'!Y40</f>
        <v>8</v>
      </c>
      <c r="H42" s="68">
        <f t="shared" si="2"/>
        <v>1.6732516089360001E-5</v>
      </c>
      <c r="I42" s="68">
        <f t="shared" si="3"/>
        <v>0.9998828723873745</v>
      </c>
    </row>
    <row r="43" spans="2:9" x14ac:dyDescent="0.2">
      <c r="B43" s="64">
        <f>'All Residential'!W41</f>
        <v>560</v>
      </c>
      <c r="C43" s="65">
        <f>IF('NEGD Res NonWin'!B43&gt;20,20*(Rates!$E$9+Rates!$E$14)+('NEGD Res NonWin'!B43-20)*(Rates!$E$9+Rates!$E$17),'NEGD Res NonWin'!B43*(Rates!$E$9+Rates!$E$14))+Rates!$E$19+SUM(Rates!$E$21:$E$27)</f>
        <v>338.2460832610754</v>
      </c>
      <c r="D43" s="65">
        <f>IF('NEGD Res NonWin'!B43&gt;20,20*(Rates!$F$9+Rates!$F$14)+('NEGD Res NonWin'!B43-20)*(Rates!$F$9+Rates!$F$17),'NEGD Res NonWin'!B43*(Rates!$F$9+Rates!$F$14))+Rates!$F$19+Rates!$F$22+Rates!$F$23</f>
        <v>344.70568326107536</v>
      </c>
      <c r="E43" s="66">
        <f t="shared" si="0"/>
        <v>6.4595999999999663</v>
      </c>
      <c r="F43" s="67">
        <f t="shared" si="1"/>
        <v>1.9097338652740943E-2</v>
      </c>
      <c r="G43" s="71">
        <f>'All Residential'!Y41</f>
        <v>7</v>
      </c>
      <c r="H43" s="68">
        <f t="shared" si="2"/>
        <v>1.4640951578190003E-5</v>
      </c>
      <c r="I43" s="68">
        <f t="shared" si="3"/>
        <v>0.99989751333895271</v>
      </c>
    </row>
    <row r="44" spans="2:9" x14ac:dyDescent="0.2">
      <c r="B44" s="64">
        <f>'All Residential'!W42</f>
        <v>580</v>
      </c>
      <c r="C44" s="65">
        <f>IF('NEGD Res NonWin'!B44&gt;20,20*(Rates!$E$9+Rates!$E$14)+('NEGD Res NonWin'!B44-20)*(Rates!$E$9+Rates!$E$17),'NEGD Res NonWin'!B44*(Rates!$E$9+Rates!$E$14))+Rates!$E$19+SUM(Rates!$E$21:$E$27)</f>
        <v>349.41687194897094</v>
      </c>
      <c r="D44" s="65">
        <f>IF('NEGD Res NonWin'!B44&gt;20,20*(Rates!$F$9+Rates!$F$14)+('NEGD Res NonWin'!B44-20)*(Rates!$F$9+Rates!$F$17),'NEGD Res NonWin'!B44*(Rates!$F$9+Rates!$F$14))+Rates!$F$19+Rates!$F$22+Rates!$F$23</f>
        <v>356.20047194897091</v>
      </c>
      <c r="E44" s="66">
        <f t="shared" si="0"/>
        <v>6.7835999999999785</v>
      </c>
      <c r="F44" s="67">
        <f t="shared" si="1"/>
        <v>1.9414059665071523E-2</v>
      </c>
      <c r="G44" s="71">
        <f>'All Residential'!Y42</f>
        <v>4</v>
      </c>
      <c r="H44" s="68">
        <f t="shared" si="2"/>
        <v>8.3662580446800003E-6</v>
      </c>
      <c r="I44" s="68">
        <f t="shared" si="3"/>
        <v>0.99990587959699739</v>
      </c>
    </row>
    <row r="45" spans="2:9" x14ac:dyDescent="0.2">
      <c r="B45" s="64">
        <f>'All Residential'!W43</f>
        <v>600</v>
      </c>
      <c r="C45" s="65">
        <f>IF('NEGD Res NonWin'!B45&gt;20,20*(Rates!$E$9+Rates!$E$14)+('NEGD Res NonWin'!B45-20)*(Rates!$E$9+Rates!$E$17),'NEGD Res NonWin'!B45*(Rates!$E$9+Rates!$E$14))+Rates!$E$19+SUM(Rates!$E$21:$E$27)</f>
        <v>360.58766063686647</v>
      </c>
      <c r="D45" s="65">
        <f>IF('NEGD Res NonWin'!B45&gt;20,20*(Rates!$F$9+Rates!$F$14)+('NEGD Res NonWin'!B45-20)*(Rates!$F$9+Rates!$F$17),'NEGD Res NonWin'!B45*(Rates!$F$9+Rates!$F$14))+Rates!$F$19+Rates!$F$22+Rates!$F$23</f>
        <v>367.69526063686646</v>
      </c>
      <c r="E45" s="66">
        <f t="shared" si="0"/>
        <v>7.1075999999999908</v>
      </c>
      <c r="F45" s="67">
        <f t="shared" si="1"/>
        <v>1.9711157024748478E-2</v>
      </c>
      <c r="G45" s="71">
        <f>'All Residential'!Y43</f>
        <v>7</v>
      </c>
      <c r="H45" s="68">
        <f t="shared" si="2"/>
        <v>1.4640951578190003E-5</v>
      </c>
      <c r="I45" s="68">
        <f t="shared" si="3"/>
        <v>0.99992052054857561</v>
      </c>
    </row>
    <row r="46" spans="2:9" x14ac:dyDescent="0.2">
      <c r="B46" s="64">
        <f>'All Residential'!W44</f>
        <v>620</v>
      </c>
      <c r="C46" s="65">
        <f>IF('NEGD Res NonWin'!B46&gt;20,20*(Rates!$E$9+Rates!$E$14)+('NEGD Res NonWin'!B46-20)*(Rates!$E$9+Rates!$E$17),'NEGD Res NonWin'!B46*(Rates!$E$9+Rates!$E$14))+Rates!$E$19+SUM(Rates!$E$21:$E$27)</f>
        <v>371.75844932476201</v>
      </c>
      <c r="D46" s="65">
        <f>IF('NEGD Res NonWin'!B46&gt;20,20*(Rates!$F$9+Rates!$F$14)+('NEGD Res NonWin'!B46-20)*(Rates!$F$9+Rates!$F$17),'NEGD Res NonWin'!B46*(Rates!$F$9+Rates!$F$14))+Rates!$F$19+Rates!$F$22+Rates!$F$23</f>
        <v>379.19004932476201</v>
      </c>
      <c r="E46" s="66">
        <f t="shared" si="0"/>
        <v>7.4316000000000031</v>
      </c>
      <c r="F46" s="67">
        <f t="shared" si="1"/>
        <v>1.9990399716531743E-2</v>
      </c>
      <c r="G46" s="71">
        <f>'All Residential'!Y44</f>
        <v>6</v>
      </c>
      <c r="H46" s="68">
        <f t="shared" si="2"/>
        <v>1.2549387067020001E-5</v>
      </c>
      <c r="I46" s="68">
        <f t="shared" si="3"/>
        <v>0.99993306993564268</v>
      </c>
    </row>
    <row r="47" spans="2:9" x14ac:dyDescent="0.2">
      <c r="B47" s="64">
        <f>'All Residential'!W45</f>
        <v>640</v>
      </c>
      <c r="C47" s="65">
        <f>IF('NEGD Res NonWin'!B47&gt;20,20*(Rates!$E$9+Rates!$E$14)+('NEGD Res NonWin'!B47-20)*(Rates!$E$9+Rates!$E$17),'NEGD Res NonWin'!B47*(Rates!$E$9+Rates!$E$14))+Rates!$E$19+SUM(Rates!$E$21:$E$27)</f>
        <v>382.92923801265761</v>
      </c>
      <c r="D47" s="65">
        <f>IF('NEGD Res NonWin'!B47&gt;20,20*(Rates!$F$9+Rates!$F$14)+('NEGD Res NonWin'!B47-20)*(Rates!$F$9+Rates!$F$17),'NEGD Res NonWin'!B47*(Rates!$F$9+Rates!$F$14))+Rates!$F$19+Rates!$F$22+Rates!$F$23</f>
        <v>390.68483801265756</v>
      </c>
      <c r="E47" s="66">
        <f t="shared" si="0"/>
        <v>7.7555999999999585</v>
      </c>
      <c r="F47" s="67">
        <f t="shared" si="1"/>
        <v>2.0253350306313249E-2</v>
      </c>
      <c r="G47" s="71">
        <f>'All Residential'!Y45</f>
        <v>3</v>
      </c>
      <c r="H47" s="68">
        <f t="shared" si="2"/>
        <v>6.2746935335100006E-6</v>
      </c>
      <c r="I47" s="68">
        <f t="shared" si="3"/>
        <v>0.99993934462917622</v>
      </c>
    </row>
    <row r="48" spans="2:9" x14ac:dyDescent="0.2">
      <c r="B48" s="64">
        <f>'All Residential'!W46</f>
        <v>660</v>
      </c>
      <c r="C48" s="65">
        <f>IF('NEGD Res NonWin'!B48&gt;20,20*(Rates!$E$9+Rates!$E$14)+('NEGD Res NonWin'!B48-20)*(Rates!$E$9+Rates!$E$17),'NEGD Res NonWin'!B48*(Rates!$E$9+Rates!$E$14))+Rates!$E$19+SUM(Rates!$E$21:$E$27)</f>
        <v>394.10002670055314</v>
      </c>
      <c r="D48" s="65">
        <f>IF('NEGD Res NonWin'!B48&gt;20,20*(Rates!$F$9+Rates!$F$14)+('NEGD Res NonWin'!B48-20)*(Rates!$F$9+Rates!$F$17),'NEGD Res NonWin'!B48*(Rates!$F$9+Rates!$F$14))+Rates!$F$19+Rates!$F$22+Rates!$F$23</f>
        <v>402.17962670055311</v>
      </c>
      <c r="E48" s="66">
        <f t="shared" si="0"/>
        <v>8.0795999999999708</v>
      </c>
      <c r="F48" s="67">
        <f t="shared" si="1"/>
        <v>2.0501394195892933E-2</v>
      </c>
      <c r="G48" s="71">
        <f>'All Residential'!Y46</f>
        <v>3</v>
      </c>
      <c r="H48" s="68">
        <f t="shared" si="2"/>
        <v>6.2746935335100006E-6</v>
      </c>
      <c r="I48" s="68">
        <f t="shared" si="3"/>
        <v>0.99994561932270976</v>
      </c>
    </row>
    <row r="49" spans="2:9" x14ac:dyDescent="0.2">
      <c r="B49" s="64">
        <f>'All Residential'!W47</f>
        <v>680</v>
      </c>
      <c r="C49" s="65">
        <f>IF('NEGD Res NonWin'!B49&gt;20,20*(Rates!$E$9+Rates!$E$14)+('NEGD Res NonWin'!B49-20)*(Rates!$E$9+Rates!$E$17),'NEGD Res NonWin'!B49*(Rates!$E$9+Rates!$E$14))+Rates!$E$19+SUM(Rates!$E$21:$E$27)</f>
        <v>405.27081538844868</v>
      </c>
      <c r="D49" s="65">
        <f>IF('NEGD Res NonWin'!B49&gt;20,20*(Rates!$F$9+Rates!$F$14)+('NEGD Res NonWin'!B49-20)*(Rates!$F$9+Rates!$F$17),'NEGD Res NonWin'!B49*(Rates!$F$9+Rates!$F$14))+Rates!$F$19+Rates!$F$22+Rates!$F$23</f>
        <v>413.67441538844866</v>
      </c>
      <c r="E49" s="66">
        <f t="shared" si="0"/>
        <v>8.4035999999999831</v>
      </c>
      <c r="F49" s="67">
        <f t="shared" si="1"/>
        <v>2.0735764039523059E-2</v>
      </c>
      <c r="G49" s="71">
        <f>'All Residential'!Y47</f>
        <v>1</v>
      </c>
      <c r="H49" s="68">
        <f t="shared" si="2"/>
        <v>2.0915645111700001E-6</v>
      </c>
      <c r="I49" s="68">
        <f t="shared" si="3"/>
        <v>0.9999477108872209</v>
      </c>
    </row>
    <row r="50" spans="2:9" x14ac:dyDescent="0.2">
      <c r="B50" s="64">
        <f>'All Residential'!W48</f>
        <v>740</v>
      </c>
      <c r="C50" s="65">
        <f>IF('NEGD Res NonWin'!B50&gt;20,20*(Rates!$E$9+Rates!$E$14)+('NEGD Res NonWin'!B50-20)*(Rates!$E$9+Rates!$E$17),'NEGD Res NonWin'!B50*(Rates!$E$9+Rates!$E$14))+Rates!$E$19+SUM(Rates!$E$21:$E$27)</f>
        <v>438.78318145213535</v>
      </c>
      <c r="D50" s="65">
        <f>IF('NEGD Res NonWin'!B50&gt;20,20*(Rates!$F$9+Rates!$F$14)+('NEGD Res NonWin'!B50-20)*(Rates!$F$9+Rates!$F$17),'NEGD Res NonWin'!B50*(Rates!$F$9+Rates!$F$14))+Rates!$F$19+Rates!$F$22+Rates!$F$23</f>
        <v>448.15878145213532</v>
      </c>
      <c r="E50" s="66">
        <f t="shared" si="0"/>
        <v>9.3755999999999631</v>
      </c>
      <c r="F50" s="67">
        <f t="shared" si="1"/>
        <v>2.1367272940981445E-2</v>
      </c>
      <c r="G50" s="71">
        <f>'All Residential'!Y48</f>
        <v>6</v>
      </c>
      <c r="H50" s="68">
        <f t="shared" si="2"/>
        <v>1.2549387067020001E-5</v>
      </c>
      <c r="I50" s="68">
        <f t="shared" si="3"/>
        <v>0.99996026027428797</v>
      </c>
    </row>
    <row r="51" spans="2:9" x14ac:dyDescent="0.2">
      <c r="B51" s="64">
        <f>'All Residential'!W49</f>
        <v>760</v>
      </c>
      <c r="C51" s="65">
        <f>IF('NEGD Res NonWin'!B51&gt;20,20*(Rates!$E$9+Rates!$E$14)+('NEGD Res NonWin'!B51-20)*(Rates!$E$9+Rates!$E$17),'NEGD Res NonWin'!B51*(Rates!$E$9+Rates!$E$14))+Rates!$E$19+SUM(Rates!$E$21:$E$27)</f>
        <v>449.95397014003089</v>
      </c>
      <c r="D51" s="65">
        <f>IF('NEGD Res NonWin'!B51&gt;20,20*(Rates!$F$9+Rates!$F$14)+('NEGD Res NonWin'!B51-20)*(Rates!$F$9+Rates!$F$17),'NEGD Res NonWin'!B51*(Rates!$F$9+Rates!$F$14))+Rates!$F$19+Rates!$F$22+Rates!$F$23</f>
        <v>459.65357014003087</v>
      </c>
      <c r="E51" s="66">
        <f t="shared" si="0"/>
        <v>9.6995999999999754</v>
      </c>
      <c r="F51" s="67">
        <f t="shared" si="1"/>
        <v>2.1556871688411479E-2</v>
      </c>
      <c r="G51" s="71">
        <f>'All Residential'!Y49</f>
        <v>3</v>
      </c>
      <c r="H51" s="68">
        <f t="shared" si="2"/>
        <v>6.2746935335100006E-6</v>
      </c>
      <c r="I51" s="68">
        <f t="shared" si="3"/>
        <v>0.99996653496782151</v>
      </c>
    </row>
    <row r="52" spans="2:9" x14ac:dyDescent="0.2">
      <c r="B52" s="64">
        <f>'All Residential'!W50</f>
        <v>860</v>
      </c>
      <c r="C52" s="65">
        <f>IF('NEGD Res NonWin'!B52&gt;20,20*(Rates!$E$9+Rates!$E$14)+('NEGD Res NonWin'!B52-20)*(Rates!$E$9+Rates!$E$17),'NEGD Res NonWin'!B52*(Rates!$E$9+Rates!$E$14))+Rates!$E$19+SUM(Rates!$E$21:$E$27)</f>
        <v>505.80791357950864</v>
      </c>
      <c r="D52" s="65">
        <f>IF('NEGD Res NonWin'!B52&gt;20,20*(Rates!$F$9+Rates!$F$14)+('NEGD Res NonWin'!B52-20)*(Rates!$F$9+Rates!$F$17),'NEGD Res NonWin'!B52*(Rates!$F$9+Rates!$F$14))+Rates!$F$19+Rates!$F$22+Rates!$F$23</f>
        <v>517.12751357950867</v>
      </c>
      <c r="E52" s="66">
        <f t="shared" si="0"/>
        <v>11.319600000000037</v>
      </c>
      <c r="F52" s="67">
        <f t="shared" si="1"/>
        <v>2.2379246540239615E-2</v>
      </c>
      <c r="G52" s="71">
        <f>'All Residential'!Y50</f>
        <v>2</v>
      </c>
      <c r="H52" s="68">
        <f t="shared" si="2"/>
        <v>4.1831290223400001E-6</v>
      </c>
      <c r="I52" s="68">
        <f t="shared" si="3"/>
        <v>0.9999707180968439</v>
      </c>
    </row>
    <row r="53" spans="2:9" x14ac:dyDescent="0.2">
      <c r="B53" s="64">
        <f>'All Residential'!W51</f>
        <v>980</v>
      </c>
      <c r="C53" s="65">
        <f>IF('NEGD Res NonWin'!B53&gt;20,20*(Rates!$E$9+Rates!$E$14)+('NEGD Res NonWin'!B53-20)*(Rates!$E$9+Rates!$E$17),'NEGD Res NonWin'!B53*(Rates!$E$9+Rates!$E$14))+Rates!$E$19+SUM(Rates!$E$21:$E$27)</f>
        <v>572.83264570688198</v>
      </c>
      <c r="D53" s="65">
        <f>IF('NEGD Res NonWin'!B53&gt;20,20*(Rates!$F$9+Rates!$F$14)+('NEGD Res NonWin'!B53-20)*(Rates!$F$9+Rates!$F$17),'NEGD Res NonWin'!B53*(Rates!$F$9+Rates!$F$14))+Rates!$F$19+Rates!$F$22+Rates!$F$23</f>
        <v>586.09624570688197</v>
      </c>
      <c r="E53" s="66">
        <f t="shared" si="0"/>
        <v>13.263599999999997</v>
      </c>
      <c r="F53" s="67">
        <f t="shared" si="1"/>
        <v>2.3154406613178555E-2</v>
      </c>
      <c r="G53" s="71">
        <f>'All Residential'!Y51</f>
        <v>1</v>
      </c>
      <c r="H53" s="68">
        <f t="shared" si="2"/>
        <v>2.0915645111700001E-6</v>
      </c>
      <c r="I53" s="68">
        <f t="shared" si="3"/>
        <v>0.99997280966135504</v>
      </c>
    </row>
    <row r="54" spans="2:9" x14ac:dyDescent="0.2">
      <c r="B54" s="64">
        <f>'All Residential'!W52</f>
        <v>1160</v>
      </c>
      <c r="C54" s="65">
        <f>IF('NEGD Res NonWin'!B54&gt;20,20*(Rates!$E$9+Rates!$E$14)+('NEGD Res NonWin'!B54-20)*(Rates!$E$9+Rates!$E$17),'NEGD Res NonWin'!B54*(Rates!$E$9+Rates!$E$14))+Rates!$E$19+SUM(Rates!$E$21:$E$27)</f>
        <v>673.36974389794193</v>
      </c>
      <c r="D54" s="65">
        <f>IF('NEGD Res NonWin'!B54&gt;20,20*(Rates!$F$9+Rates!$F$14)+('NEGD Res NonWin'!B54-20)*(Rates!$F$9+Rates!$F$17),'NEGD Res NonWin'!B54*(Rates!$F$9+Rates!$F$14))+Rates!$F$19+Rates!$F$22+Rates!$F$23</f>
        <v>689.54934389794187</v>
      </c>
      <c r="E54" s="66">
        <f t="shared" si="0"/>
        <v>16.179599999999937</v>
      </c>
      <c r="F54" s="67">
        <f t="shared" si="1"/>
        <v>2.4027809604781066E-2</v>
      </c>
      <c r="G54" s="71">
        <f>'All Residential'!Y52</f>
        <v>2</v>
      </c>
      <c r="H54" s="68">
        <f t="shared" si="2"/>
        <v>4.1831290223400001E-6</v>
      </c>
      <c r="I54" s="68">
        <f t="shared" si="3"/>
        <v>0.99997699279037744</v>
      </c>
    </row>
    <row r="55" spans="2:9" x14ac:dyDescent="0.2">
      <c r="B55" s="64">
        <f>'All Residential'!W53</f>
        <v>1180</v>
      </c>
      <c r="C55" s="65">
        <f>IF('NEGD Res NonWin'!B55&gt;20,20*(Rates!$E$9+Rates!$E$14)+('NEGD Res NonWin'!B55-20)*(Rates!$E$9+Rates!$E$17),'NEGD Res NonWin'!B55*(Rates!$E$9+Rates!$E$14))+Rates!$E$19+SUM(Rates!$E$21:$E$27)</f>
        <v>684.54053258583747</v>
      </c>
      <c r="D55" s="65">
        <f>IF('NEGD Res NonWin'!B55&gt;20,20*(Rates!$F$9+Rates!$F$14)+('NEGD Res NonWin'!B55-20)*(Rates!$F$9+Rates!$F$17),'NEGD Res NonWin'!B55*(Rates!$F$9+Rates!$F$14))+Rates!$F$19+Rates!$F$22+Rates!$F$23</f>
        <v>701.04413258583747</v>
      </c>
      <c r="E55" s="66">
        <f t="shared" si="0"/>
        <v>16.503600000000006</v>
      </c>
      <c r="F55" s="67">
        <f t="shared" si="1"/>
        <v>2.4109017968093144E-2</v>
      </c>
      <c r="G55" s="71">
        <f>'All Residential'!Y53</f>
        <v>1</v>
      </c>
      <c r="H55" s="68">
        <f t="shared" si="2"/>
        <v>2.0915645111700001E-6</v>
      </c>
      <c r="I55" s="68">
        <f t="shared" si="3"/>
        <v>0.99997908435488858</v>
      </c>
    </row>
    <row r="56" spans="2:9" x14ac:dyDescent="0.2">
      <c r="B56" s="64">
        <f>'All Residential'!W54</f>
        <v>1240</v>
      </c>
      <c r="C56" s="65">
        <f>IF('NEGD Res NonWin'!B56&gt;20,20*(Rates!$E$9+Rates!$E$14)+('NEGD Res NonWin'!B56-20)*(Rates!$E$9+Rates!$E$17),'NEGD Res NonWin'!B56*(Rates!$E$9+Rates!$E$14))+Rates!$E$19+SUM(Rates!$E$21:$E$27)</f>
        <v>718.05289864952408</v>
      </c>
      <c r="D56" s="65">
        <f>IF('NEGD Res NonWin'!B56&gt;20,20*(Rates!$F$9+Rates!$F$14)+('NEGD Res NonWin'!B56-20)*(Rates!$F$9+Rates!$F$17),'NEGD Res NonWin'!B56*(Rates!$F$9+Rates!$F$14))+Rates!$F$19+Rates!$F$22+Rates!$F$23</f>
        <v>735.52849864952407</v>
      </c>
      <c r="E56" s="66">
        <f t="shared" si="0"/>
        <v>17.475599999999986</v>
      </c>
      <c r="F56" s="67">
        <f t="shared" si="1"/>
        <v>2.4337482701994755E-2</v>
      </c>
      <c r="G56" s="71">
        <f>'All Residential'!Y54</f>
        <v>1</v>
      </c>
      <c r="H56" s="68">
        <f t="shared" si="2"/>
        <v>2.0915645111700001E-6</v>
      </c>
      <c r="I56" s="68">
        <f t="shared" si="3"/>
        <v>0.99998117591939972</v>
      </c>
    </row>
    <row r="57" spans="2:9" x14ac:dyDescent="0.2">
      <c r="B57" s="64">
        <f>'All Residential'!W55</f>
        <v>1480</v>
      </c>
      <c r="C57" s="65">
        <f>IF('NEGD Res NonWin'!B57&gt;20,20*(Rates!$E$9+Rates!$E$14)+('NEGD Res NonWin'!B57-20)*(Rates!$E$9+Rates!$E$17),'NEGD Res NonWin'!B57*(Rates!$E$9+Rates!$E$14))+Rates!$E$19+SUM(Rates!$E$21:$E$27)</f>
        <v>852.10236290427076</v>
      </c>
      <c r="D57" s="65">
        <f>IF('NEGD Res NonWin'!B57&gt;20,20*(Rates!$F$9+Rates!$F$14)+('NEGD Res NonWin'!B57-20)*(Rates!$F$9+Rates!$F$17),'NEGD Res NonWin'!B57*(Rates!$F$9+Rates!$F$14))+Rates!$F$19+Rates!$F$22+Rates!$F$23</f>
        <v>873.46596290427067</v>
      </c>
      <c r="E57" s="66">
        <f t="shared" si="0"/>
        <v>21.363599999999906</v>
      </c>
      <c r="F57" s="67">
        <f t="shared" si="1"/>
        <v>2.5071635674363216E-2</v>
      </c>
      <c r="G57" s="71">
        <f>'All Residential'!Y55</f>
        <v>1</v>
      </c>
      <c r="H57" s="68">
        <f t="shared" si="2"/>
        <v>2.0915645111700001E-6</v>
      </c>
      <c r="I57" s="68">
        <f t="shared" si="3"/>
        <v>0.99998326748391086</v>
      </c>
    </row>
    <row r="58" spans="2:9" x14ac:dyDescent="0.2">
      <c r="B58" s="64">
        <f>'All Residential'!W56</f>
        <v>1860</v>
      </c>
      <c r="C58" s="65">
        <f>IF('NEGD Res NonWin'!B58&gt;20,20*(Rates!$E$9+Rates!$E$14)+('NEGD Res NonWin'!B58-20)*(Rates!$E$9+Rates!$E$17),'NEGD Res NonWin'!B58*(Rates!$E$9+Rates!$E$14))+Rates!$E$19+SUM(Rates!$E$21:$E$27)</f>
        <v>1064.3473479742861</v>
      </c>
      <c r="D58" s="65">
        <f>IF('NEGD Res NonWin'!B58&gt;20,20*(Rates!$F$9+Rates!$F$14)+('NEGD Res NonWin'!B58-20)*(Rates!$F$9+Rates!$F$17),'NEGD Res NonWin'!B58*(Rates!$F$9+Rates!$F$14))+Rates!$F$19+Rates!$F$22+Rates!$F$23</f>
        <v>1091.8669479742862</v>
      </c>
      <c r="E58" s="66">
        <f t="shared" si="0"/>
        <v>27.519600000000082</v>
      </c>
      <c r="F58" s="67">
        <f t="shared" si="1"/>
        <v>2.5855844947964241E-2</v>
      </c>
      <c r="G58" s="71">
        <f>'All Residential'!Y56</f>
        <v>1</v>
      </c>
      <c r="H58" s="68">
        <f t="shared" si="2"/>
        <v>2.0915645111700001E-6</v>
      </c>
      <c r="I58" s="68">
        <f t="shared" si="3"/>
        <v>0.99998535904842201</v>
      </c>
    </row>
    <row r="59" spans="2:9" x14ac:dyDescent="0.2">
      <c r="B59" s="64">
        <f>'All Residential'!W57</f>
        <v>1980</v>
      </c>
      <c r="C59" s="65">
        <f>IF('NEGD Res NonWin'!B59&gt;20,20*(Rates!$E$9+Rates!$E$14)+('NEGD Res NonWin'!B59-20)*(Rates!$E$9+Rates!$E$17),'NEGD Res NonWin'!B59*(Rates!$E$9+Rates!$E$14))+Rates!$E$19+SUM(Rates!$E$21:$E$27)</f>
        <v>1131.3720801016593</v>
      </c>
      <c r="D59" s="65">
        <f>IF('NEGD Res NonWin'!B59&gt;20,20*(Rates!$F$9+Rates!$F$14)+('NEGD Res NonWin'!B59-20)*(Rates!$F$9+Rates!$F$17),'NEGD Res NonWin'!B59*(Rates!$F$9+Rates!$F$14))+Rates!$F$19+Rates!$F$22+Rates!$F$23</f>
        <v>1160.8356801016594</v>
      </c>
      <c r="E59" s="66">
        <f t="shared" si="0"/>
        <v>29.463600000000042</v>
      </c>
      <c r="F59" s="67">
        <f t="shared" si="1"/>
        <v>2.6042360880385695E-2</v>
      </c>
      <c r="G59" s="71">
        <f>'All Residential'!Y57</f>
        <v>1</v>
      </c>
      <c r="H59" s="68">
        <f t="shared" si="2"/>
        <v>2.0915645111700001E-6</v>
      </c>
      <c r="I59" s="68">
        <f t="shared" si="3"/>
        <v>0.99998745061293315</v>
      </c>
    </row>
    <row r="60" spans="2:9" x14ac:dyDescent="0.2">
      <c r="B60" s="64">
        <f>'All Residential'!W58</f>
        <v>2000</v>
      </c>
      <c r="C60" s="65">
        <f>IF('NEGD Res NonWin'!B60&gt;20,20*(Rates!$E$9+Rates!$E$14)+('NEGD Res NonWin'!B60-20)*(Rates!$E$9+Rates!$E$17),'NEGD Res NonWin'!B60*(Rates!$E$9+Rates!$E$14))+Rates!$E$19+SUM(Rates!$E$21:$E$27)</f>
        <v>1142.5428687895549</v>
      </c>
      <c r="D60" s="65">
        <f>IF('NEGD Res NonWin'!B60&gt;20,20*(Rates!$F$9+Rates!$F$14)+('NEGD Res NonWin'!B60-20)*(Rates!$F$9+Rates!$F$17),'NEGD Res NonWin'!B60*(Rates!$F$9+Rates!$F$14))+Rates!$F$19+Rates!$F$22+Rates!$F$23</f>
        <v>1172.330468789555</v>
      </c>
      <c r="E60" s="66">
        <f t="shared" si="0"/>
        <v>29.787600000000111</v>
      </c>
      <c r="F60" s="67">
        <f t="shared" si="1"/>
        <v>2.6071319347131378E-2</v>
      </c>
      <c r="G60" s="71">
        <f>'All Residential'!Y58</f>
        <v>1</v>
      </c>
      <c r="H60" s="68">
        <f t="shared" si="2"/>
        <v>2.0915645111700001E-6</v>
      </c>
      <c r="I60" s="68">
        <f t="shared" si="3"/>
        <v>0.99998954217744429</v>
      </c>
    </row>
    <row r="61" spans="2:9" x14ac:dyDescent="0.2">
      <c r="B61" s="64">
        <f>'All Residential'!W59</f>
        <v>2040</v>
      </c>
      <c r="C61" s="65">
        <f>IF('NEGD Res NonWin'!B61&gt;20,20*(Rates!$E$9+Rates!$E$14)+('NEGD Res NonWin'!B61-20)*(Rates!$E$9+Rates!$E$17),'NEGD Res NonWin'!B61*(Rates!$E$9+Rates!$E$14))+Rates!$E$19+SUM(Rates!$E$21:$E$27)</f>
        <v>1164.8844461653459</v>
      </c>
      <c r="D61" s="65">
        <f>IF('NEGD Res NonWin'!B61&gt;20,20*(Rates!$F$9+Rates!$F$14)+('NEGD Res NonWin'!B61-20)*(Rates!$F$9+Rates!$F$17),'NEGD Res NonWin'!B61*(Rates!$F$9+Rates!$F$14))+Rates!$F$19+Rates!$F$22+Rates!$F$23</f>
        <v>1195.3200461653462</v>
      </c>
      <c r="E61" s="66">
        <f t="shared" si="0"/>
        <v>30.43560000000025</v>
      </c>
      <c r="F61" s="67">
        <f t="shared" si="1"/>
        <v>2.6127570078036875E-2</v>
      </c>
      <c r="G61" s="71">
        <f>'All Residential'!Y59</f>
        <v>1</v>
      </c>
      <c r="H61" s="68">
        <f t="shared" si="2"/>
        <v>2.0915645111700001E-6</v>
      </c>
      <c r="I61" s="68">
        <f t="shared" si="3"/>
        <v>0.99999163374195543</v>
      </c>
    </row>
    <row r="62" spans="2:9" x14ac:dyDescent="0.2">
      <c r="B62" s="64">
        <f>'All Residential'!W60</f>
        <v>2080</v>
      </c>
      <c r="C62" s="65">
        <f>IF('NEGD Res NonWin'!B62&gt;20,20*(Rates!$E$9+Rates!$E$14)+('NEGD Res NonWin'!B62-20)*(Rates!$E$9+Rates!$E$17),'NEGD Res NonWin'!B62*(Rates!$E$9+Rates!$E$14))+Rates!$E$19+SUM(Rates!$E$21:$E$27)</f>
        <v>1187.226023541137</v>
      </c>
      <c r="D62" s="65">
        <f>IF('NEGD Res NonWin'!B62&gt;20,20*(Rates!$F$9+Rates!$F$14)+('NEGD Res NonWin'!B62-20)*(Rates!$F$9+Rates!$F$17),'NEGD Res NonWin'!B62*(Rates!$F$9+Rates!$F$14))+Rates!$F$19+Rates!$F$22+Rates!$F$23</f>
        <v>1218.3096235411372</v>
      </c>
      <c r="E62" s="66">
        <f t="shared" si="0"/>
        <v>31.08360000000016</v>
      </c>
      <c r="F62" s="67">
        <f t="shared" si="1"/>
        <v>2.6181703722503624E-2</v>
      </c>
      <c r="G62" s="71">
        <f>'All Residential'!Y60</f>
        <v>1</v>
      </c>
      <c r="H62" s="68">
        <f t="shared" si="2"/>
        <v>2.0915645111700001E-6</v>
      </c>
      <c r="I62" s="68">
        <f t="shared" si="3"/>
        <v>0.99999372530646657</v>
      </c>
    </row>
    <row r="63" spans="2:9" x14ac:dyDescent="0.2">
      <c r="B63" s="64">
        <f>'All Residential'!W61</f>
        <v>2260</v>
      </c>
      <c r="C63" s="65">
        <f>IF('NEGD Res NonWin'!B63&gt;20,20*(Rates!$E$9+Rates!$E$14)+('NEGD Res NonWin'!B63-20)*(Rates!$E$9+Rates!$E$17),'NEGD Res NonWin'!B63*(Rates!$E$9+Rates!$E$14))+Rates!$E$19+SUM(Rates!$E$21:$E$27)</f>
        <v>1287.7631217321971</v>
      </c>
      <c r="D63" s="65">
        <f>IF('NEGD Res NonWin'!B63&gt;20,20*(Rates!$F$9+Rates!$F$14)+('NEGD Res NonWin'!B63-20)*(Rates!$F$9+Rates!$F$17),'NEGD Res NonWin'!B63*(Rates!$F$9+Rates!$F$14))+Rates!$F$19+Rates!$F$22+Rates!$F$23</f>
        <v>1321.7627217321972</v>
      </c>
      <c r="E63" s="66">
        <f t="shared" si="0"/>
        <v>33.9996000000001</v>
      </c>
      <c r="F63" s="67">
        <f t="shared" si="1"/>
        <v>2.6402060616758871E-2</v>
      </c>
      <c r="G63" s="71">
        <f>'All Residential'!Y61</f>
        <v>1</v>
      </c>
      <c r="H63" s="68">
        <f t="shared" si="2"/>
        <v>2.0915645111700001E-6</v>
      </c>
      <c r="I63" s="68">
        <f t="shared" si="3"/>
        <v>0.99999581687097772</v>
      </c>
    </row>
    <row r="64" spans="2:9" x14ac:dyDescent="0.2">
      <c r="B64" s="64">
        <f>'All Residential'!W62</f>
        <v>2300</v>
      </c>
      <c r="C64" s="65">
        <f>IF('NEGD Res NonWin'!B64&gt;20,20*(Rates!$E$9+Rates!$E$14)+('NEGD Res NonWin'!B64-20)*(Rates!$E$9+Rates!$E$17),'NEGD Res NonWin'!B64*(Rates!$E$9+Rates!$E$14))+Rates!$E$19+SUM(Rates!$E$21:$E$27)</f>
        <v>1310.1046991079882</v>
      </c>
      <c r="D64" s="65">
        <f>IF('NEGD Res NonWin'!B64&gt;20,20*(Rates!$F$9+Rates!$F$14)+('NEGD Res NonWin'!B64-20)*(Rates!$F$9+Rates!$F$17),'NEGD Res NonWin'!B64*(Rates!$F$9+Rates!$F$14))+Rates!$F$19+Rates!$F$22+Rates!$F$23</f>
        <v>1344.7522991079882</v>
      </c>
      <c r="E64" s="66">
        <f t="shared" si="0"/>
        <v>34.647600000000011</v>
      </c>
      <c r="F64" s="67">
        <f t="shared" si="1"/>
        <v>2.6446435940265342E-2</v>
      </c>
      <c r="G64" s="71">
        <f>'All Residential'!Y62</f>
        <v>2</v>
      </c>
      <c r="H64" s="68">
        <f t="shared" si="2"/>
        <v>4.1831290223400001E-6</v>
      </c>
      <c r="I64" s="68">
        <f t="shared" si="3"/>
        <v>1</v>
      </c>
    </row>
    <row r="65" spans="3:6" x14ac:dyDescent="0.2">
      <c r="C65" s="65"/>
      <c r="D65" s="65"/>
      <c r="E65" s="66"/>
      <c r="F65" s="67"/>
    </row>
    <row r="66" spans="3:6" x14ac:dyDescent="0.2">
      <c r="C66" s="65"/>
      <c r="D66" s="65"/>
      <c r="E66" s="66"/>
      <c r="F66" s="67"/>
    </row>
    <row r="67" spans="3:6" x14ac:dyDescent="0.2">
      <c r="C67" s="65"/>
      <c r="D67" s="65"/>
      <c r="E67" s="66"/>
      <c r="F67" s="67"/>
    </row>
    <row r="68" spans="3:6" x14ac:dyDescent="0.2">
      <c r="C68" s="65"/>
      <c r="D68" s="65"/>
      <c r="E68" s="66"/>
      <c r="F68" s="67"/>
    </row>
    <row r="69" spans="3:6" x14ac:dyDescent="0.2">
      <c r="C69" s="65"/>
      <c r="D69" s="65"/>
      <c r="E69" s="66"/>
      <c r="F69" s="67"/>
    </row>
    <row r="70" spans="3:6" x14ac:dyDescent="0.2">
      <c r="C70" s="65"/>
      <c r="D70" s="65"/>
      <c r="E70" s="66"/>
      <c r="F70" s="67"/>
    </row>
    <row r="71" spans="3:6" x14ac:dyDescent="0.2">
      <c r="C71" s="65"/>
      <c r="D71" s="65"/>
      <c r="E71" s="66"/>
      <c r="F71" s="67"/>
    </row>
    <row r="72" spans="3:6" x14ac:dyDescent="0.2">
      <c r="C72" s="65"/>
      <c r="D72" s="65"/>
      <c r="E72" s="66"/>
      <c r="F72" s="67"/>
    </row>
    <row r="73" spans="3:6" x14ac:dyDescent="0.2">
      <c r="C73" s="65"/>
      <c r="D73" s="65"/>
      <c r="E73" s="66"/>
      <c r="F73" s="67"/>
    </row>
    <row r="74" spans="3:6" x14ac:dyDescent="0.2">
      <c r="C74" s="65"/>
      <c r="D74" s="65"/>
      <c r="E74" s="66"/>
      <c r="F74" s="67"/>
    </row>
    <row r="75" spans="3:6" x14ac:dyDescent="0.2">
      <c r="C75" s="65"/>
      <c r="D75" s="65"/>
      <c r="E75" s="66"/>
      <c r="F75" s="67"/>
    </row>
    <row r="76" spans="3:6" x14ac:dyDescent="0.2">
      <c r="C76" s="65"/>
      <c r="D76" s="65"/>
      <c r="E76" s="66"/>
      <c r="F76" s="67"/>
    </row>
    <row r="77" spans="3:6" x14ac:dyDescent="0.2">
      <c r="C77" s="65"/>
      <c r="D77" s="65"/>
      <c r="E77" s="66"/>
      <c r="F77" s="67"/>
    </row>
    <row r="78" spans="3:6" x14ac:dyDescent="0.2">
      <c r="C78" s="65"/>
      <c r="D78" s="65"/>
      <c r="E78" s="66"/>
      <c r="F78" s="67"/>
    </row>
    <row r="79" spans="3:6" x14ac:dyDescent="0.2">
      <c r="C79" s="65"/>
      <c r="D79" s="65"/>
      <c r="E79" s="66"/>
      <c r="F79" s="67"/>
    </row>
    <row r="80" spans="3:6" x14ac:dyDescent="0.2">
      <c r="C80" s="65"/>
      <c r="D80" s="65"/>
      <c r="E80" s="66"/>
      <c r="F80" s="67"/>
    </row>
    <row r="81" spans="3:6" x14ac:dyDescent="0.2">
      <c r="C81" s="65"/>
      <c r="D81" s="65"/>
      <c r="E81" s="66"/>
      <c r="F81" s="67"/>
    </row>
    <row r="82" spans="3:6" x14ac:dyDescent="0.2">
      <c r="C82" s="65"/>
      <c r="D82" s="65"/>
      <c r="E82" s="66"/>
      <c r="F82" s="67"/>
    </row>
    <row r="83" spans="3:6" x14ac:dyDescent="0.2">
      <c r="C83" s="65"/>
      <c r="D83" s="65"/>
      <c r="E83" s="66"/>
      <c r="F83" s="67"/>
    </row>
    <row r="84" spans="3:6" x14ac:dyDescent="0.2">
      <c r="C84" s="65"/>
      <c r="D84" s="65"/>
      <c r="E84" s="66"/>
      <c r="F84" s="67"/>
    </row>
    <row r="85" spans="3:6" x14ac:dyDescent="0.2">
      <c r="C85" s="65"/>
      <c r="D85" s="65"/>
      <c r="E85" s="66"/>
      <c r="F85" s="67"/>
    </row>
    <row r="86" spans="3:6" x14ac:dyDescent="0.2">
      <c r="C86" s="65"/>
      <c r="D86" s="65"/>
      <c r="E86" s="66"/>
      <c r="F86" s="67"/>
    </row>
    <row r="87" spans="3:6" x14ac:dyDescent="0.2">
      <c r="C87" s="65"/>
      <c r="D87" s="65"/>
      <c r="E87" s="66"/>
      <c r="F87" s="67"/>
    </row>
    <row r="88" spans="3:6" x14ac:dyDescent="0.2">
      <c r="C88" s="65"/>
      <c r="D88" s="65"/>
      <c r="E88" s="66"/>
      <c r="F88" s="67"/>
    </row>
    <row r="89" spans="3:6" x14ac:dyDescent="0.2">
      <c r="C89" s="65"/>
      <c r="D89" s="65"/>
      <c r="E89" s="66"/>
      <c r="F89" s="67"/>
    </row>
    <row r="90" spans="3:6" x14ac:dyDescent="0.2">
      <c r="C90" s="65"/>
      <c r="D90" s="65"/>
      <c r="E90" s="66"/>
      <c r="F90" s="67"/>
    </row>
    <row r="91" spans="3:6" x14ac:dyDescent="0.2">
      <c r="C91" s="65"/>
      <c r="D91" s="65"/>
      <c r="E91" s="66"/>
      <c r="F91" s="67"/>
    </row>
    <row r="92" spans="3:6" x14ac:dyDescent="0.2">
      <c r="C92" s="65"/>
      <c r="D92" s="65"/>
      <c r="E92" s="66"/>
      <c r="F92" s="67"/>
    </row>
    <row r="93" spans="3:6" x14ac:dyDescent="0.2">
      <c r="C93" s="65"/>
      <c r="D93" s="65"/>
      <c r="E93" s="66"/>
      <c r="F93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E7F0-8356-4FF9-84F6-CA820DD4BF9C}">
  <dimension ref="B1:O1114"/>
  <sheetViews>
    <sheetView workbookViewId="0">
      <selection activeCell="F90" sqref="F90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77</v>
      </c>
      <c r="C2" s="57"/>
      <c r="D2" s="57"/>
      <c r="E2" s="57"/>
      <c r="F2" s="57"/>
      <c r="G2" s="63" t="s">
        <v>78</v>
      </c>
      <c r="H2" s="79"/>
      <c r="I2" s="78">
        <f>'NEG Commercial'!F1</f>
        <v>617.07864746037251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71">
        <f>'NEG Commercial'!C4</f>
        <v>0</v>
      </c>
      <c r="C6" s="65">
        <f>B6*(Rates!$G$9+Rates!$G$11)+Rates!$G$19+SUM(Rates!$G$22:$G$27)</f>
        <v>20.13</v>
      </c>
      <c r="D6" s="65">
        <f>IF('NEG Commercial Win'!B6&gt;40,40*(Rates!$H$9+Rates!$H$14)+('NEG Commercial Win'!B6-40)*(Rates!$H$9+Rates!$H$17),'NEG Commercial Win'!B6*(Rates!$H$9+Rates!$H$14))+Rates!$H$19+Rates!$H$22+Rates!$H$23</f>
        <v>28.669999999999998</v>
      </c>
      <c r="E6" s="66">
        <f>D6-C6</f>
        <v>8.5399999999999991</v>
      </c>
      <c r="F6" s="67">
        <f>E6/C6</f>
        <v>0.4242424242424242</v>
      </c>
      <c r="G6" s="71">
        <f>'NEG Commercial'!E4</f>
        <v>4484</v>
      </c>
      <c r="H6" s="68">
        <f>G6/SUM($G$6:$G$950)</f>
        <v>4.3233445177214704E-2</v>
      </c>
      <c r="I6" s="68">
        <f>H6</f>
        <v>4.3233445177214704E-2</v>
      </c>
    </row>
    <row r="7" spans="2:15" x14ac:dyDescent="0.2">
      <c r="B7" s="71">
        <f>'NEG Commercial'!C5</f>
        <v>2</v>
      </c>
      <c r="C7" s="65">
        <f>B7*(Rates!$G$9+Rates!$G$11)+Rates!$G$19+SUM(Rates!$G$22:$G$27)</f>
        <v>21.321633354166739</v>
      </c>
      <c r="D7" s="65">
        <f>IF('NEG Commercial Win'!B7&gt;40,40*(Rates!$H$9+Rates!$H$14)+('NEG Commercial Win'!B7-40)*(Rates!$H$9+Rates!$H$17),'NEG Commercial Win'!B7*(Rates!$H$9+Rates!$H$14))+Rates!$H$19+Rates!$H$22+Rates!$H$23</f>
        <v>30.533893354166736</v>
      </c>
      <c r="E7" s="66">
        <f t="shared" ref="E7:E70" si="0">D7-C7</f>
        <v>9.212259999999997</v>
      </c>
      <c r="F7" s="67">
        <f t="shared" ref="F7:F70" si="1">E7/C7</f>
        <v>0.43206164588697932</v>
      </c>
      <c r="G7" s="71">
        <f>'NEG Commercial'!E5</f>
        <v>1009</v>
      </c>
      <c r="H7" s="68">
        <f t="shared" ref="H7:H70" si="2">G7/SUM($G$6:$G$950)</f>
        <v>9.7284893362644138E-3</v>
      </c>
      <c r="I7" s="68">
        <f>H7+I6</f>
        <v>5.2961934513479116E-2</v>
      </c>
      <c r="L7" s="69"/>
      <c r="M7" s="69"/>
      <c r="N7" s="70"/>
      <c r="O7" s="70"/>
    </row>
    <row r="8" spans="2:15" x14ac:dyDescent="0.2">
      <c r="B8" s="71">
        <f>'NEG Commercial'!C6</f>
        <v>4</v>
      </c>
      <c r="C8" s="65">
        <f>B8*(Rates!$G$9+Rates!$G$11)+Rates!$G$19+SUM(Rates!$G$22:$G$27)</f>
        <v>22.513266708333475</v>
      </c>
      <c r="D8" s="65">
        <f>IF('NEG Commercial Win'!B8&gt;40,40*(Rates!$H$9+Rates!$H$14)+('NEG Commercial Win'!B8-40)*(Rates!$H$9+Rates!$H$17),'NEG Commercial Win'!B8*(Rates!$H$9+Rates!$H$14))+Rates!$H$19+Rates!$H$22+Rates!$H$23</f>
        <v>32.397786708333477</v>
      </c>
      <c r="E8" s="66">
        <f t="shared" si="0"/>
        <v>9.884520000000002</v>
      </c>
      <c r="F8" s="67">
        <f t="shared" si="1"/>
        <v>0.43905312045813255</v>
      </c>
      <c r="G8" s="71">
        <f>'NEG Commercial'!E6</f>
        <v>588</v>
      </c>
      <c r="H8" s="68">
        <f t="shared" si="2"/>
        <v>5.6693277797061209E-3</v>
      </c>
      <c r="I8" s="68">
        <f t="shared" ref="I8:I71" si="3">H8+I7</f>
        <v>5.8631262293185236E-2</v>
      </c>
      <c r="L8" s="69"/>
      <c r="M8" s="69"/>
      <c r="N8" s="70"/>
      <c r="O8" s="70"/>
    </row>
    <row r="9" spans="2:15" x14ac:dyDescent="0.2">
      <c r="B9" s="71">
        <f>'NEG Commercial'!C7</f>
        <v>6</v>
      </c>
      <c r="C9" s="65">
        <f>B9*(Rates!$G$9+Rates!$G$11)+Rates!$G$19+SUM(Rates!$G$22:$G$27)</f>
        <v>23.704900062500215</v>
      </c>
      <c r="D9" s="65">
        <f>IF('NEG Commercial Win'!B9&gt;40,40*(Rates!$H$9+Rates!$H$14)+('NEG Commercial Win'!B9-40)*(Rates!$H$9+Rates!$H$17),'NEG Commercial Win'!B9*(Rates!$H$9+Rates!$H$14))+Rates!$H$19+Rates!$H$22+Rates!$H$23</f>
        <v>34.261680062500218</v>
      </c>
      <c r="E9" s="66">
        <f t="shared" si="0"/>
        <v>10.556780000000003</v>
      </c>
      <c r="F9" s="67">
        <f t="shared" si="1"/>
        <v>0.44534167923788132</v>
      </c>
      <c r="G9" s="71">
        <f>'NEG Commercial'!E7</f>
        <v>778</v>
      </c>
      <c r="H9" s="68">
        <f t="shared" si="2"/>
        <v>7.5012534228084387E-3</v>
      </c>
      <c r="I9" s="68">
        <f t="shared" si="3"/>
        <v>6.613251571599367E-2</v>
      </c>
    </row>
    <row r="10" spans="2:15" x14ac:dyDescent="0.2">
      <c r="B10" s="71">
        <f>'NEG Commercial'!C8</f>
        <v>8</v>
      </c>
      <c r="C10" s="65">
        <f>B10*(Rates!$G$9+Rates!$G$11)+Rates!$G$19+SUM(Rates!$G$22:$G$27)</f>
        <v>24.896533416666951</v>
      </c>
      <c r="D10" s="65">
        <f>IF('NEG Commercial Win'!B10&gt;40,40*(Rates!$H$9+Rates!$H$14)+('NEG Commercial Win'!B10-40)*(Rates!$H$9+Rates!$H$17),'NEG Commercial Win'!B10*(Rates!$H$9+Rates!$H$14))+Rates!$H$19+Rates!$H$22+Rates!$H$23</f>
        <v>36.12557341666696</v>
      </c>
      <c r="E10" s="66">
        <f t="shared" si="0"/>
        <v>11.229040000000008</v>
      </c>
      <c r="F10" s="67">
        <f t="shared" si="1"/>
        <v>0.451028254097526</v>
      </c>
      <c r="G10" s="71">
        <f>'NEG Commercial'!E8</f>
        <v>750</v>
      </c>
      <c r="H10" s="68">
        <f t="shared" si="2"/>
        <v>7.2312854332986232E-3</v>
      </c>
      <c r="I10" s="68">
        <f t="shared" si="3"/>
        <v>7.3363801149292293E-2</v>
      </c>
    </row>
    <row r="11" spans="2:15" x14ac:dyDescent="0.2">
      <c r="B11" s="71">
        <f>'NEG Commercial'!C9</f>
        <v>10</v>
      </c>
      <c r="C11" s="65">
        <f>B11*(Rates!$G$9+Rates!$G$11)+Rates!$G$19+SUM(Rates!$G$22:$G$27)</f>
        <v>26.088166770833691</v>
      </c>
      <c r="D11" s="65">
        <f>IF('NEG Commercial Win'!B11&gt;40,40*(Rates!$H$9+Rates!$H$14)+('NEG Commercial Win'!B11-40)*(Rates!$H$9+Rates!$H$17),'NEG Commercial Win'!B11*(Rates!$H$9+Rates!$H$14))+Rates!$H$19+Rates!$H$22+Rates!$H$23</f>
        <v>37.989466770833694</v>
      </c>
      <c r="E11" s="66">
        <f t="shared" si="0"/>
        <v>11.901300000000003</v>
      </c>
      <c r="F11" s="67">
        <f t="shared" si="1"/>
        <v>0.45619533578363725</v>
      </c>
      <c r="G11" s="71">
        <f>'NEG Commercial'!E9</f>
        <v>672</v>
      </c>
      <c r="H11" s="68">
        <f t="shared" si="2"/>
        <v>6.4792317482355666E-3</v>
      </c>
      <c r="I11" s="68">
        <f t="shared" si="3"/>
        <v>7.9843032897527866E-2</v>
      </c>
    </row>
    <row r="12" spans="2:15" x14ac:dyDescent="0.2">
      <c r="B12" s="71">
        <f>'NEG Commercial'!C10</f>
        <v>12</v>
      </c>
      <c r="C12" s="65">
        <f>B12*(Rates!$G$9+Rates!$G$11)+Rates!$G$19+SUM(Rates!$G$22:$G$27)</f>
        <v>27.279800125000431</v>
      </c>
      <c r="D12" s="65">
        <f>IF('NEG Commercial Win'!B12&gt;40,40*(Rates!$H$9+Rates!$H$14)+('NEG Commercial Win'!B12-40)*(Rates!$H$9+Rates!$H$17),'NEG Commercial Win'!B12*(Rates!$H$9+Rates!$H$14))+Rates!$H$19+Rates!$H$22+Rates!$H$23</f>
        <v>39.853360125000435</v>
      </c>
      <c r="E12" s="66">
        <f t="shared" si="0"/>
        <v>12.573560000000004</v>
      </c>
      <c r="F12" s="67">
        <f t="shared" si="1"/>
        <v>0.46091100163439358</v>
      </c>
      <c r="G12" s="71">
        <f>'NEG Commercial'!E10</f>
        <v>503</v>
      </c>
      <c r="H12" s="68">
        <f t="shared" si="2"/>
        <v>4.84978209726561E-3</v>
      </c>
      <c r="I12" s="68">
        <f t="shared" si="3"/>
        <v>8.4692814994793475E-2</v>
      </c>
    </row>
    <row r="13" spans="2:15" x14ac:dyDescent="0.2">
      <c r="B13" s="71">
        <f>'NEG Commercial'!C11</f>
        <v>14</v>
      </c>
      <c r="C13" s="65">
        <f>B13*(Rates!$G$9+Rates!$G$11)+Rates!$G$19+SUM(Rates!$G$22:$G$27)</f>
        <v>28.471433479167171</v>
      </c>
      <c r="D13" s="65">
        <f>IF('NEG Commercial Win'!B13&gt;40,40*(Rates!$H$9+Rates!$H$14)+('NEG Commercial Win'!B13-40)*(Rates!$H$9+Rates!$H$17),'NEG Commercial Win'!B13*(Rates!$H$9+Rates!$H$14))+Rates!$H$19+Rates!$H$22+Rates!$H$23</f>
        <v>41.717253479167177</v>
      </c>
      <c r="E13" s="66">
        <f t="shared" si="0"/>
        <v>13.245820000000005</v>
      </c>
      <c r="F13" s="67">
        <f t="shared" si="1"/>
        <v>0.46523193184818401</v>
      </c>
      <c r="G13" s="71">
        <f>'NEG Commercial'!E11</f>
        <v>505</v>
      </c>
      <c r="H13" s="68">
        <f t="shared" si="2"/>
        <v>4.8690655250877395E-3</v>
      </c>
      <c r="I13" s="68">
        <f t="shared" si="3"/>
        <v>8.9561880519881218E-2</v>
      </c>
    </row>
    <row r="14" spans="2:15" x14ac:dyDescent="0.2">
      <c r="B14" s="71">
        <f>'NEG Commercial'!C12</f>
        <v>16</v>
      </c>
      <c r="C14" s="65">
        <f>B14*(Rates!$G$9+Rates!$G$11)+Rates!$G$19+SUM(Rates!$G$22:$G$27)</f>
        <v>29.663066833333907</v>
      </c>
      <c r="D14" s="65">
        <f>IF('NEG Commercial Win'!B14&gt;40,40*(Rates!$H$9+Rates!$H$14)+('NEG Commercial Win'!B14-40)*(Rates!$H$9+Rates!$H$17),'NEG Commercial Win'!B14*(Rates!$H$9+Rates!$H$14))+Rates!$H$19+Rates!$H$22+Rates!$H$23</f>
        <v>43.581146833333911</v>
      </c>
      <c r="E14" s="66">
        <f t="shared" si="0"/>
        <v>13.918080000000003</v>
      </c>
      <c r="F14" s="67">
        <f t="shared" si="1"/>
        <v>0.46920569872969253</v>
      </c>
      <c r="G14" s="71">
        <f>'NEG Commercial'!E12</f>
        <v>528</v>
      </c>
      <c r="H14" s="68">
        <f t="shared" si="2"/>
        <v>5.090824945042231E-3</v>
      </c>
      <c r="I14" s="68">
        <f t="shared" si="3"/>
        <v>9.4652705464923451E-2</v>
      </c>
    </row>
    <row r="15" spans="2:15" x14ac:dyDescent="0.2">
      <c r="B15" s="71">
        <f>'NEG Commercial'!C13</f>
        <v>18</v>
      </c>
      <c r="C15" s="65">
        <f>B15*(Rates!$G$9+Rates!$G$11)+Rates!$G$19+SUM(Rates!$G$22:$G$27)</f>
        <v>30.854700187500644</v>
      </c>
      <c r="D15" s="65">
        <f>IF('NEG Commercial Win'!B15&gt;40,40*(Rates!$H$9+Rates!$H$14)+('NEG Commercial Win'!B15-40)*(Rates!$H$9+Rates!$H$17),'NEG Commercial Win'!B15*(Rates!$H$9+Rates!$H$14))+Rates!$H$19+Rates!$H$22+Rates!$H$23</f>
        <v>45.445040187500645</v>
      </c>
      <c r="E15" s="66">
        <f t="shared" si="0"/>
        <v>14.590340000000001</v>
      </c>
      <c r="F15" s="67">
        <f t="shared" si="1"/>
        <v>0.47287252546082437</v>
      </c>
      <c r="G15" s="71">
        <f>'NEG Commercial'!E13</f>
        <v>484</v>
      </c>
      <c r="H15" s="68">
        <f t="shared" si="2"/>
        <v>4.6665895329553782E-3</v>
      </c>
      <c r="I15" s="68">
        <f t="shared" si="3"/>
        <v>9.9319294997878824E-2</v>
      </c>
    </row>
    <row r="16" spans="2:15" x14ac:dyDescent="0.2">
      <c r="B16" s="71">
        <f>'NEG Commercial'!C14</f>
        <v>20</v>
      </c>
      <c r="C16" s="65">
        <f>B16*(Rates!$G$9+Rates!$G$11)+Rates!$G$19+SUM(Rates!$G$22:$G$27)</f>
        <v>32.046333541667387</v>
      </c>
      <c r="D16" s="65">
        <f>IF('NEG Commercial Win'!B16&gt;40,40*(Rates!$H$9+Rates!$H$14)+('NEG Commercial Win'!B16-40)*(Rates!$H$9+Rates!$H$17),'NEG Commercial Win'!B16*(Rates!$H$9+Rates!$H$14))+Rates!$H$19+Rates!$H$22+Rates!$H$23</f>
        <v>47.308933541667386</v>
      </c>
      <c r="E16" s="66">
        <f t="shared" si="0"/>
        <v>15.262599999999999</v>
      </c>
      <c r="F16" s="67">
        <f t="shared" si="1"/>
        <v>0.47626665247539823</v>
      </c>
      <c r="G16" s="71">
        <f>'NEG Commercial'!E14</f>
        <v>409</v>
      </c>
      <c r="H16" s="68">
        <f t="shared" si="2"/>
        <v>3.9434609896255154E-3</v>
      </c>
      <c r="I16" s="68">
        <f t="shared" si="3"/>
        <v>0.10326275598750434</v>
      </c>
    </row>
    <row r="17" spans="2:9" x14ac:dyDescent="0.2">
      <c r="B17" s="71">
        <f>'NEG Commercial'!C15</f>
        <v>22</v>
      </c>
      <c r="C17" s="65">
        <f>B17*(Rates!$G$9+Rates!$G$11)+Rates!$G$19+SUM(Rates!$G$22:$G$27)</f>
        <v>33.237966895834127</v>
      </c>
      <c r="D17" s="65">
        <f>IF('NEG Commercial Win'!B17&gt;40,40*(Rates!$H$9+Rates!$H$14)+('NEG Commercial Win'!B17-40)*(Rates!$H$9+Rates!$H$17),'NEG Commercial Win'!B17*(Rates!$H$9+Rates!$H$14))+Rates!$H$19+Rates!$H$22+Rates!$H$23</f>
        <v>49.172826895834127</v>
      </c>
      <c r="E17" s="66">
        <f t="shared" si="0"/>
        <v>15.93486</v>
      </c>
      <c r="F17" s="67">
        <f t="shared" si="1"/>
        <v>0.47941740991375714</v>
      </c>
      <c r="G17" s="71">
        <f>'NEG Commercial'!E15</f>
        <v>492</v>
      </c>
      <c r="H17" s="68">
        <f t="shared" si="2"/>
        <v>4.7437232442438968E-3</v>
      </c>
      <c r="I17" s="68">
        <f t="shared" si="3"/>
        <v>0.10800647923174823</v>
      </c>
    </row>
    <row r="18" spans="2:9" x14ac:dyDescent="0.2">
      <c r="B18" s="71">
        <f>'NEG Commercial'!C16</f>
        <v>24</v>
      </c>
      <c r="C18" s="65">
        <f>B18*(Rates!$G$9+Rates!$G$11)+Rates!$G$19+SUM(Rates!$G$22:$G$27)</f>
        <v>34.429600250000867</v>
      </c>
      <c r="D18" s="65">
        <f>IF('NEG Commercial Win'!B18&gt;40,40*(Rates!$H$9+Rates!$H$14)+('NEG Commercial Win'!B18-40)*(Rates!$H$9+Rates!$H$17),'NEG Commercial Win'!B18*(Rates!$H$9+Rates!$H$14))+Rates!$H$19+Rates!$H$22+Rates!$H$23</f>
        <v>51.036720250000862</v>
      </c>
      <c r="E18" s="66">
        <f t="shared" si="0"/>
        <v>16.607119999999995</v>
      </c>
      <c r="F18" s="67">
        <f t="shared" si="1"/>
        <v>0.48235006736680242</v>
      </c>
      <c r="G18" s="71">
        <f>'NEG Commercial'!E16</f>
        <v>437</v>
      </c>
      <c r="H18" s="68">
        <f t="shared" si="2"/>
        <v>4.2134289791353309E-3</v>
      </c>
      <c r="I18" s="68">
        <f t="shared" si="3"/>
        <v>0.11221990821088357</v>
      </c>
    </row>
    <row r="19" spans="2:9" x14ac:dyDescent="0.2">
      <c r="B19" s="71">
        <f>'NEG Commercial'!C17</f>
        <v>26</v>
      </c>
      <c r="C19" s="65">
        <f>B19*(Rates!$G$9+Rates!$G$11)+Rates!$G$19+SUM(Rates!$G$22:$G$27)</f>
        <v>35.621233604167607</v>
      </c>
      <c r="D19" s="65">
        <f>IF('NEG Commercial Win'!B19&gt;40,40*(Rates!$H$9+Rates!$H$14)+('NEG Commercial Win'!B19-40)*(Rates!$H$9+Rates!$H$17),'NEG Commercial Win'!B19*(Rates!$H$9+Rates!$H$14))+Rates!$H$19+Rates!$H$22+Rates!$H$23</f>
        <v>52.900613604167603</v>
      </c>
      <c r="E19" s="66">
        <f t="shared" si="0"/>
        <v>17.279379999999996</v>
      </c>
      <c r="F19" s="67">
        <f t="shared" si="1"/>
        <v>0.48508651306164607</v>
      </c>
      <c r="G19" s="71">
        <f>'NEG Commercial'!E17</f>
        <v>465</v>
      </c>
      <c r="H19" s="68">
        <f t="shared" si="2"/>
        <v>4.4833969686451465E-3</v>
      </c>
      <c r="I19" s="68">
        <f t="shared" si="3"/>
        <v>0.11670330517952872</v>
      </c>
    </row>
    <row r="20" spans="2:9" x14ac:dyDescent="0.2">
      <c r="B20" s="71">
        <f>'NEG Commercial'!C18</f>
        <v>28</v>
      </c>
      <c r="C20" s="65">
        <f>B20*(Rates!$G$9+Rates!$G$11)+Rates!$G$19+SUM(Rates!$G$22:$G$27)</f>
        <v>36.812866958334347</v>
      </c>
      <c r="D20" s="65">
        <f>IF('NEG Commercial Win'!B20&gt;40,40*(Rates!$H$9+Rates!$H$14)+('NEG Commercial Win'!B20-40)*(Rates!$H$9+Rates!$H$17),'NEG Commercial Win'!B20*(Rates!$H$9+Rates!$H$14))+Rates!$H$19+Rates!$H$22+Rates!$H$23</f>
        <v>54.764506958334344</v>
      </c>
      <c r="E20" s="66">
        <f t="shared" si="0"/>
        <v>17.951639999999998</v>
      </c>
      <c r="F20" s="67">
        <f t="shared" si="1"/>
        <v>0.48764580113573003</v>
      </c>
      <c r="G20" s="71">
        <f>'NEG Commercial'!E18</f>
        <v>458</v>
      </c>
      <c r="H20" s="68">
        <f t="shared" si="2"/>
        <v>4.4159049712676922E-3</v>
      </c>
      <c r="I20" s="68">
        <f t="shared" si="3"/>
        <v>0.12111921015079641</v>
      </c>
    </row>
    <row r="21" spans="2:9" x14ac:dyDescent="0.2">
      <c r="B21" s="71">
        <f>'NEG Commercial'!C19</f>
        <v>30</v>
      </c>
      <c r="C21" s="65">
        <f>B21*(Rates!$G$9+Rates!$G$11)+Rates!$G$19+SUM(Rates!$G$22:$G$27)</f>
        <v>38.004500312501079</v>
      </c>
      <c r="D21" s="65">
        <f>IF('NEG Commercial Win'!B21&gt;40,40*(Rates!$H$9+Rates!$H$14)+('NEG Commercial Win'!B21-40)*(Rates!$H$9+Rates!$H$17),'NEG Commercial Win'!B21*(Rates!$H$9+Rates!$H$14))+Rates!$H$19+Rates!$H$22+Rates!$H$23</f>
        <v>56.628400312501078</v>
      </c>
      <c r="E21" s="66">
        <f t="shared" si="0"/>
        <v>18.623899999999999</v>
      </c>
      <c r="F21" s="67">
        <f t="shared" si="1"/>
        <v>0.49004459595207234</v>
      </c>
      <c r="G21" s="71">
        <f>'NEG Commercial'!E19</f>
        <v>489</v>
      </c>
      <c r="H21" s="68">
        <f t="shared" si="2"/>
        <v>4.7147981025107023E-3</v>
      </c>
      <c r="I21" s="68">
        <f t="shared" si="3"/>
        <v>0.12583400825330712</v>
      </c>
    </row>
    <row r="22" spans="2:9" x14ac:dyDescent="0.2">
      <c r="B22" s="71">
        <f>'NEG Commercial'!C20</f>
        <v>32</v>
      </c>
      <c r="C22" s="65">
        <f>B22*(Rates!$G$9+Rates!$G$11)+Rates!$G$19+SUM(Rates!$G$22:$G$27)</f>
        <v>39.196133666667819</v>
      </c>
      <c r="D22" s="65">
        <f>IF('NEG Commercial Win'!B22&gt;40,40*(Rates!$H$9+Rates!$H$14)+('NEG Commercial Win'!B22-40)*(Rates!$H$9+Rates!$H$17),'NEG Commercial Win'!B22*(Rates!$H$9+Rates!$H$14))+Rates!$H$19+Rates!$H$22+Rates!$H$23</f>
        <v>58.49229366666782</v>
      </c>
      <c r="E22" s="66">
        <f t="shared" si="0"/>
        <v>19.29616</v>
      </c>
      <c r="F22" s="67">
        <f t="shared" si="1"/>
        <v>0.49229753536659027</v>
      </c>
      <c r="G22" s="71">
        <f>'NEG Commercial'!E20</f>
        <v>447</v>
      </c>
      <c r="H22" s="68">
        <f t="shared" si="2"/>
        <v>4.3098461182459798E-3</v>
      </c>
      <c r="I22" s="68">
        <f t="shared" si="3"/>
        <v>0.1301438543715531</v>
      </c>
    </row>
    <row r="23" spans="2:9" x14ac:dyDescent="0.2">
      <c r="B23" s="71">
        <f>'NEG Commercial'!C21</f>
        <v>34</v>
      </c>
      <c r="C23" s="65">
        <f>B23*(Rates!$G$9+Rates!$G$11)+Rates!$G$19+SUM(Rates!$G$22:$G$27)</f>
        <v>40.387767020834559</v>
      </c>
      <c r="D23" s="65">
        <f>IF('NEG Commercial Win'!B23&gt;40,40*(Rates!$H$9+Rates!$H$14)+('NEG Commercial Win'!B23-40)*(Rates!$H$9+Rates!$H$17),'NEG Commercial Win'!B23*(Rates!$H$9+Rates!$H$14))+Rates!$H$19+Rates!$H$22+Rates!$H$23</f>
        <v>60.356187020834561</v>
      </c>
      <c r="E23" s="66">
        <f t="shared" si="0"/>
        <v>19.968420000000002</v>
      </c>
      <c r="F23" s="67">
        <f t="shared" si="1"/>
        <v>0.49441752968662589</v>
      </c>
      <c r="G23" s="71">
        <f>'NEG Commercial'!E21</f>
        <v>455</v>
      </c>
      <c r="H23" s="68">
        <f t="shared" si="2"/>
        <v>4.3869798295344984E-3</v>
      </c>
      <c r="I23" s="68">
        <f t="shared" si="3"/>
        <v>0.13453083420108761</v>
      </c>
    </row>
    <row r="24" spans="2:9" x14ac:dyDescent="0.2">
      <c r="B24" s="71">
        <f>'NEG Commercial'!C22</f>
        <v>36</v>
      </c>
      <c r="C24" s="65">
        <f>B24*(Rates!$G$9+Rates!$G$11)+Rates!$G$19+SUM(Rates!$G$22:$G$27)</f>
        <v>41.579400375001292</v>
      </c>
      <c r="D24" s="65">
        <f>IF('NEG Commercial Win'!B24&gt;40,40*(Rates!$H$9+Rates!$H$14)+('NEG Commercial Win'!B24-40)*(Rates!$H$9+Rates!$H$17),'NEG Commercial Win'!B24*(Rates!$H$9+Rates!$H$14))+Rates!$H$19+Rates!$H$22+Rates!$H$23</f>
        <v>62.220080375001295</v>
      </c>
      <c r="E24" s="66">
        <f t="shared" si="0"/>
        <v>20.640680000000003</v>
      </c>
      <c r="F24" s="67">
        <f t="shared" si="1"/>
        <v>0.49641600922195506</v>
      </c>
      <c r="G24" s="71">
        <f>'NEG Commercial'!E22</f>
        <v>476</v>
      </c>
      <c r="H24" s="68">
        <f t="shared" si="2"/>
        <v>4.5894558216668596E-3</v>
      </c>
      <c r="I24" s="68">
        <f t="shared" si="3"/>
        <v>0.13912029002275447</v>
      </c>
    </row>
    <row r="25" spans="2:9" x14ac:dyDescent="0.2">
      <c r="B25" s="71">
        <f>'NEG Commercial'!C23</f>
        <v>38</v>
      </c>
      <c r="C25" s="65">
        <f>B25*(Rates!$G$9+Rates!$G$11)+Rates!$G$19+SUM(Rates!$G$22:$G$27)</f>
        <v>42.771033729168032</v>
      </c>
      <c r="D25" s="65">
        <f>IF('NEG Commercial Win'!B25&gt;40,40*(Rates!$H$9+Rates!$H$14)+('NEG Commercial Win'!B25-40)*(Rates!$H$9+Rates!$H$17),'NEG Commercial Win'!B25*(Rates!$H$9+Rates!$H$14))+Rates!$H$19+Rates!$H$22+Rates!$H$23</f>
        <v>64.083973729168036</v>
      </c>
      <c r="E25" s="66">
        <f t="shared" si="0"/>
        <v>21.312940000000005</v>
      </c>
      <c r="F25" s="67">
        <f t="shared" si="1"/>
        <v>0.49830313045404567</v>
      </c>
      <c r="G25" s="71">
        <f>'NEG Commercial'!E23</f>
        <v>469</v>
      </c>
      <c r="H25" s="68">
        <f t="shared" si="2"/>
        <v>4.5219638242894053E-3</v>
      </c>
      <c r="I25" s="68">
        <f t="shared" si="3"/>
        <v>0.14364225384704388</v>
      </c>
    </row>
    <row r="26" spans="2:9" x14ac:dyDescent="0.2">
      <c r="B26" s="71">
        <f>'NEG Commercial'!C24</f>
        <v>40</v>
      </c>
      <c r="C26" s="65">
        <f>B26*(Rates!$G$9+Rates!$G$11)+Rates!$G$19+SUM(Rates!$G$22:$G$27)</f>
        <v>43.962667083334772</v>
      </c>
      <c r="D26" s="65">
        <f>IF('NEG Commercial Win'!B26&gt;40,40*(Rates!$H$9+Rates!$H$14)+('NEG Commercial Win'!B26-40)*(Rates!$H$9+Rates!$H$17),'NEG Commercial Win'!B26*(Rates!$H$9+Rates!$H$14))+Rates!$H$19+Rates!$H$22+Rates!$H$23</f>
        <v>65.947867083334785</v>
      </c>
      <c r="E26" s="66">
        <f t="shared" si="0"/>
        <v>21.985200000000013</v>
      </c>
      <c r="F26" s="67">
        <f t="shared" si="1"/>
        <v>0.50008794867529982</v>
      </c>
      <c r="G26" s="71">
        <f>'NEG Commercial'!E24</f>
        <v>552</v>
      </c>
      <c r="H26" s="68">
        <f t="shared" si="2"/>
        <v>5.3222260789077868E-3</v>
      </c>
      <c r="I26" s="68">
        <f t="shared" si="3"/>
        <v>0.14896447992595166</v>
      </c>
    </row>
    <row r="27" spans="2:9" x14ac:dyDescent="0.2">
      <c r="B27" s="71">
        <f>'NEG Commercial'!C25</f>
        <v>59</v>
      </c>
      <c r="C27" s="65">
        <f>B27*(Rates!$G$9+Rates!$G$11)+Rates!$G$19+SUM(Rates!$G$22:$G$27)</f>
        <v>55.283183947918786</v>
      </c>
      <c r="D27" s="65">
        <f>IF('NEG Commercial Win'!B27&gt;40,40*(Rates!$H$9+Rates!$H$14)+('NEG Commercial Win'!B27-40)*(Rates!$H$9+Rates!$H$17),'NEG Commercial Win'!B27*(Rates!$H$9+Rates!$H$14))+Rates!$H$19+Rates!$H$22+Rates!$H$23</f>
        <v>76.841833947918786</v>
      </c>
      <c r="E27" s="66">
        <f t="shared" si="0"/>
        <v>21.55865</v>
      </c>
      <c r="F27" s="67">
        <f t="shared" si="1"/>
        <v>0.38996758978842438</v>
      </c>
      <c r="G27" s="71">
        <f>'NEG Commercial'!E25</f>
        <v>5117</v>
      </c>
      <c r="H27" s="68">
        <f t="shared" si="2"/>
        <v>4.9336650082918737E-2</v>
      </c>
      <c r="I27" s="68">
        <f t="shared" si="3"/>
        <v>0.1983011300088704</v>
      </c>
    </row>
    <row r="28" spans="2:9" x14ac:dyDescent="0.2">
      <c r="B28" s="85">
        <f>'NEG Commercial'!C26</f>
        <v>79</v>
      </c>
      <c r="C28" s="82">
        <f>B28*(Rates!$G$9+Rates!$G$11)+Rates!$G$19+SUM(Rates!$G$22:$G$27)</f>
        <v>67.199517489586171</v>
      </c>
      <c r="D28" s="82">
        <f>IF('NEG Commercial Win'!B28&gt;40,40*(Rates!$H$9+Rates!$H$14)+('NEG Commercial Win'!B28-40)*(Rates!$H$9+Rates!$H$17),'NEG Commercial Win'!B28*(Rates!$H$9+Rates!$H$14))+Rates!$H$19+Rates!$H$22+Rates!$H$23</f>
        <v>88.309167489586173</v>
      </c>
      <c r="E28" s="83">
        <f t="shared" si="0"/>
        <v>21.109650000000002</v>
      </c>
      <c r="F28" s="84">
        <f t="shared" si="1"/>
        <v>0.3141339519777257</v>
      </c>
      <c r="G28" s="85">
        <f>'NEG Commercial'!E26</f>
        <v>5309</v>
      </c>
      <c r="H28" s="86">
        <f t="shared" si="2"/>
        <v>5.118785915384319E-2</v>
      </c>
      <c r="I28" s="86">
        <f t="shared" si="3"/>
        <v>0.24948898916271359</v>
      </c>
    </row>
    <row r="29" spans="2:9" x14ac:dyDescent="0.2">
      <c r="B29" s="71">
        <f>'NEG Commercial'!C27</f>
        <v>99</v>
      </c>
      <c r="C29" s="65">
        <f>B29*(Rates!$G$9+Rates!$G$11)+Rates!$G$19+SUM(Rates!$G$22:$G$27)</f>
        <v>79.115851031253555</v>
      </c>
      <c r="D29" s="65">
        <f>IF('NEG Commercial Win'!B29&gt;40,40*(Rates!$H$9+Rates!$H$14)+('NEG Commercial Win'!B29-40)*(Rates!$H$9+Rates!$H$17),'NEG Commercial Win'!B29*(Rates!$H$9+Rates!$H$14))+Rates!$H$19+Rates!$H$22+Rates!$H$23</f>
        <v>99.776501031253559</v>
      </c>
      <c r="E29" s="66">
        <f t="shared" si="0"/>
        <v>20.660650000000004</v>
      </c>
      <c r="F29" s="67">
        <f t="shared" si="1"/>
        <v>0.26114425530022189</v>
      </c>
      <c r="G29" s="71">
        <f>'NEG Commercial'!E27</f>
        <v>5103</v>
      </c>
      <c r="H29" s="68">
        <f t="shared" si="2"/>
        <v>4.9201666088163835E-2</v>
      </c>
      <c r="I29" s="68">
        <f t="shared" si="3"/>
        <v>0.2986906552508774</v>
      </c>
    </row>
    <row r="30" spans="2:9" x14ac:dyDescent="0.2">
      <c r="B30" s="71">
        <f>'NEG Commercial'!C28</f>
        <v>119</v>
      </c>
      <c r="C30" s="65">
        <f>B30*(Rates!$G$9+Rates!$G$11)+Rates!$G$19+SUM(Rates!$G$22:$G$27)</f>
        <v>91.03218457292094</v>
      </c>
      <c r="D30" s="65">
        <f>IF('NEG Commercial Win'!B30&gt;40,40*(Rates!$H$9+Rates!$H$14)+('NEG Commercial Win'!B30-40)*(Rates!$H$9+Rates!$H$17),'NEG Commercial Win'!B30*(Rates!$H$9+Rates!$H$14))+Rates!$H$19+Rates!$H$22+Rates!$H$23</f>
        <v>111.24383457292095</v>
      </c>
      <c r="E30" s="66">
        <f t="shared" si="0"/>
        <v>20.211650000000006</v>
      </c>
      <c r="F30" s="67">
        <f t="shared" si="1"/>
        <v>0.22202751801270407</v>
      </c>
      <c r="G30" s="71">
        <f>'NEG Commercial'!E28</f>
        <v>4926</v>
      </c>
      <c r="H30" s="68">
        <f t="shared" si="2"/>
        <v>4.7495082725905358E-2</v>
      </c>
      <c r="I30" s="68">
        <f t="shared" si="3"/>
        <v>0.34618573797678276</v>
      </c>
    </row>
    <row r="31" spans="2:9" x14ac:dyDescent="0.2">
      <c r="B31" s="71">
        <f>'NEG Commercial'!C29</f>
        <v>139</v>
      </c>
      <c r="C31" s="65">
        <f>B31*(Rates!$G$9+Rates!$G$11)+Rates!$G$19+SUM(Rates!$G$22:$G$27)</f>
        <v>102.94851811458832</v>
      </c>
      <c r="D31" s="65">
        <f>IF('NEG Commercial Win'!B31&gt;40,40*(Rates!$H$9+Rates!$H$14)+('NEG Commercial Win'!B31-40)*(Rates!$H$9+Rates!$H$17),'NEG Commercial Win'!B31*(Rates!$H$9+Rates!$H$14))+Rates!$H$19+Rates!$H$22+Rates!$H$23</f>
        <v>122.71116811458833</v>
      </c>
      <c r="E31" s="66">
        <f t="shared" si="0"/>
        <v>19.762650000000008</v>
      </c>
      <c r="F31" s="67">
        <f t="shared" si="1"/>
        <v>0.19196633775731387</v>
      </c>
      <c r="G31" s="71">
        <f>'NEG Commercial'!E29</f>
        <v>4368</v>
      </c>
      <c r="H31" s="68">
        <f t="shared" si="2"/>
        <v>4.2115006363531181E-2</v>
      </c>
      <c r="I31" s="68">
        <f t="shared" si="3"/>
        <v>0.38830074434031392</v>
      </c>
    </row>
    <row r="32" spans="2:9" x14ac:dyDescent="0.2">
      <c r="B32" s="71">
        <f>'NEG Commercial'!C30</f>
        <v>159</v>
      </c>
      <c r="C32" s="65">
        <f>B32*(Rates!$G$9+Rates!$G$11)+Rates!$G$19+SUM(Rates!$G$22:$G$27)</f>
        <v>114.86485165625571</v>
      </c>
      <c r="D32" s="65">
        <f>IF('NEG Commercial Win'!B32&gt;40,40*(Rates!$H$9+Rates!$H$14)+('NEG Commercial Win'!B32-40)*(Rates!$H$9+Rates!$H$17),'NEG Commercial Win'!B32*(Rates!$H$9+Rates!$H$14))+Rates!$H$19+Rates!$H$22+Rates!$H$23</f>
        <v>134.17850165625572</v>
      </c>
      <c r="E32" s="66">
        <f t="shared" si="0"/>
        <v>19.31365000000001</v>
      </c>
      <c r="F32" s="67">
        <f t="shared" si="1"/>
        <v>0.16814238404101189</v>
      </c>
      <c r="G32" s="71">
        <f>'NEG Commercial'!E30</f>
        <v>4009</v>
      </c>
      <c r="H32" s="68">
        <f t="shared" si="2"/>
        <v>3.8653631069458905E-2</v>
      </c>
      <c r="I32" s="68">
        <f t="shared" si="3"/>
        <v>0.42695437540977282</v>
      </c>
    </row>
    <row r="33" spans="2:9" x14ac:dyDescent="0.2">
      <c r="B33" s="71">
        <f>'NEG Commercial'!C31</f>
        <v>179</v>
      </c>
      <c r="C33" s="65">
        <f>B33*(Rates!$G$9+Rates!$G$11)+Rates!$G$19+SUM(Rates!$G$22:$G$27)</f>
        <v>126.78118519792309</v>
      </c>
      <c r="D33" s="65">
        <f>IF('NEG Commercial Win'!B33&gt;40,40*(Rates!$H$9+Rates!$H$14)+('NEG Commercial Win'!B33-40)*(Rates!$H$9+Rates!$H$17),'NEG Commercial Win'!B33*(Rates!$H$9+Rates!$H$14))+Rates!$H$19+Rates!$H$22+Rates!$H$23</f>
        <v>145.64583519792311</v>
      </c>
      <c r="E33" s="66">
        <f t="shared" si="0"/>
        <v>18.864650000000012</v>
      </c>
      <c r="F33" s="67">
        <f t="shared" si="1"/>
        <v>0.14879692101434189</v>
      </c>
      <c r="G33" s="71">
        <f>'NEG Commercial'!E31</f>
        <v>3551</v>
      </c>
      <c r="H33" s="68">
        <f t="shared" si="2"/>
        <v>3.4237726098191215E-2</v>
      </c>
      <c r="I33" s="68">
        <f t="shared" si="3"/>
        <v>0.46119210150796403</v>
      </c>
    </row>
    <row r="34" spans="2:9" x14ac:dyDescent="0.2">
      <c r="B34" s="71">
        <f>'NEG Commercial'!C32</f>
        <v>199</v>
      </c>
      <c r="C34" s="65">
        <f>B34*(Rates!$G$9+Rates!$G$11)+Rates!$G$19+SUM(Rates!$G$22:$G$27)</f>
        <v>138.69751873959046</v>
      </c>
      <c r="D34" s="65">
        <f>IF('NEG Commercial Win'!B34&gt;40,40*(Rates!$H$9+Rates!$H$14)+('NEG Commercial Win'!B34-40)*(Rates!$H$9+Rates!$H$17),'NEG Commercial Win'!B34*(Rates!$H$9+Rates!$H$14))+Rates!$H$19+Rates!$H$22+Rates!$H$23</f>
        <v>157.11316873959049</v>
      </c>
      <c r="E34" s="66">
        <f t="shared" si="0"/>
        <v>18.415650000000028</v>
      </c>
      <c r="F34" s="67">
        <f t="shared" si="1"/>
        <v>0.13277562689910891</v>
      </c>
      <c r="G34" s="71">
        <f>'NEG Commercial'!E32</f>
        <v>3191</v>
      </c>
      <c r="H34" s="68">
        <f t="shared" si="2"/>
        <v>3.0766709090207876E-2</v>
      </c>
      <c r="I34" s="68">
        <f t="shared" si="3"/>
        <v>0.49195881059817193</v>
      </c>
    </row>
    <row r="35" spans="2:9" x14ac:dyDescent="0.2">
      <c r="B35" s="71">
        <f>'NEG Commercial'!C33</f>
        <v>219</v>
      </c>
      <c r="C35" s="65">
        <f>B35*(Rates!$G$9+Rates!$G$11)+Rates!$G$19+SUM(Rates!$G$22:$G$27)</f>
        <v>150.61385228125786</v>
      </c>
      <c r="D35" s="65">
        <f>IF('NEG Commercial Win'!B35&gt;40,40*(Rates!$H$9+Rates!$H$14)+('NEG Commercial Win'!B35-40)*(Rates!$H$9+Rates!$H$17),'NEG Commercial Win'!B35*(Rates!$H$9+Rates!$H$14))+Rates!$H$19+Rates!$H$22+Rates!$H$23</f>
        <v>168.58050228125791</v>
      </c>
      <c r="E35" s="66">
        <f t="shared" si="0"/>
        <v>17.966650000000044</v>
      </c>
      <c r="F35" s="67">
        <f t="shared" si="1"/>
        <v>0.11928949248604927</v>
      </c>
      <c r="G35" s="71">
        <f>'NEG Commercial'!E33</f>
        <v>2884</v>
      </c>
      <c r="H35" s="68">
        <f t="shared" si="2"/>
        <v>2.7806702919510973E-2</v>
      </c>
      <c r="I35" s="68">
        <f t="shared" si="3"/>
        <v>0.51976551351768285</v>
      </c>
    </row>
    <row r="36" spans="2:9" x14ac:dyDescent="0.2">
      <c r="B36" s="71">
        <f>'NEG Commercial'!C34</f>
        <v>239</v>
      </c>
      <c r="C36" s="65">
        <f>B36*(Rates!$G$9+Rates!$G$11)+Rates!$G$19+SUM(Rates!$G$22:$G$27)</f>
        <v>162.53018582292526</v>
      </c>
      <c r="D36" s="65">
        <f>IF('NEG Commercial Win'!B36&gt;40,40*(Rates!$H$9+Rates!$H$14)+('NEG Commercial Win'!B36-40)*(Rates!$H$9+Rates!$H$17),'NEG Commercial Win'!B36*(Rates!$H$9+Rates!$H$14))+Rates!$H$19+Rates!$H$22+Rates!$H$23</f>
        <v>180.04783582292526</v>
      </c>
      <c r="E36" s="66">
        <f t="shared" si="0"/>
        <v>17.517650000000003</v>
      </c>
      <c r="F36" s="67">
        <f t="shared" si="1"/>
        <v>0.10778090181404996</v>
      </c>
      <c r="G36" s="71">
        <f>'NEG Commercial'!E34</f>
        <v>2662</v>
      </c>
      <c r="H36" s="68">
        <f t="shared" si="2"/>
        <v>2.5666242431254579E-2</v>
      </c>
      <c r="I36" s="68">
        <f t="shared" si="3"/>
        <v>0.54543175594893745</v>
      </c>
    </row>
    <row r="37" spans="2:9" x14ac:dyDescent="0.2">
      <c r="B37" s="71">
        <f>'NEG Commercial'!C35</f>
        <v>259</v>
      </c>
      <c r="C37" s="65">
        <f>B37*(Rates!$G$9+Rates!$G$11)+Rates!$G$19+SUM(Rates!$G$22:$G$27)</f>
        <v>174.44651936459263</v>
      </c>
      <c r="D37" s="65">
        <f>IF('NEG Commercial Win'!B37&gt;40,40*(Rates!$H$9+Rates!$H$14)+('NEG Commercial Win'!B37-40)*(Rates!$H$9+Rates!$H$17),'NEG Commercial Win'!B37*(Rates!$H$9+Rates!$H$14))+Rates!$H$19+Rates!$H$22+Rates!$H$23</f>
        <v>191.51516936459268</v>
      </c>
      <c r="E37" s="66">
        <f t="shared" si="0"/>
        <v>17.068650000000048</v>
      </c>
      <c r="F37" s="67">
        <f t="shared" si="1"/>
        <v>9.7844600523823738E-2</v>
      </c>
      <c r="G37" s="71">
        <f>'NEG Commercial'!E35</f>
        <v>2296</v>
      </c>
      <c r="H37" s="68">
        <f t="shared" si="2"/>
        <v>2.2137375139804853E-2</v>
      </c>
      <c r="I37" s="68">
        <f t="shared" si="3"/>
        <v>0.5675691310887423</v>
      </c>
    </row>
    <row r="38" spans="2:9" x14ac:dyDescent="0.2">
      <c r="B38" s="71">
        <f>'NEG Commercial'!C36</f>
        <v>279</v>
      </c>
      <c r="C38" s="65">
        <f>B38*(Rates!$G$9+Rates!$G$11)+Rates!$G$19+SUM(Rates!$G$22:$G$27)</f>
        <v>186.36285290626003</v>
      </c>
      <c r="D38" s="65">
        <f>IF('NEG Commercial Win'!B38&gt;40,40*(Rates!$H$9+Rates!$H$14)+('NEG Commercial Win'!B38-40)*(Rates!$H$9+Rates!$H$17),'NEG Commercial Win'!B38*(Rates!$H$9+Rates!$H$14))+Rates!$H$19+Rates!$H$22+Rates!$H$23</f>
        <v>202.98250290626004</v>
      </c>
      <c r="E38" s="66">
        <f t="shared" si="0"/>
        <v>16.619650000000007</v>
      </c>
      <c r="F38" s="67">
        <f t="shared" si="1"/>
        <v>8.917898465720335E-2</v>
      </c>
      <c r="G38" s="71">
        <f>'NEG Commercial'!E36</f>
        <v>2184</v>
      </c>
      <c r="H38" s="68">
        <f t="shared" si="2"/>
        <v>2.105750318176559E-2</v>
      </c>
      <c r="I38" s="68">
        <f t="shared" si="3"/>
        <v>0.58862663427050788</v>
      </c>
    </row>
    <row r="39" spans="2:9" x14ac:dyDescent="0.2">
      <c r="B39" s="71">
        <f>'NEG Commercial'!C37</f>
        <v>299</v>
      </c>
      <c r="C39" s="65">
        <f>B39*(Rates!$G$9+Rates!$G$11)+Rates!$G$19+SUM(Rates!$G$22:$G$27)</f>
        <v>198.2791864479274</v>
      </c>
      <c r="D39" s="65">
        <f>IF('NEG Commercial Win'!B39&gt;40,40*(Rates!$H$9+Rates!$H$14)+('NEG Commercial Win'!B39-40)*(Rates!$H$9+Rates!$H$17),'NEG Commercial Win'!B39*(Rates!$H$9+Rates!$H$14))+Rates!$H$19+Rates!$H$22+Rates!$H$23</f>
        <v>214.44983644792742</v>
      </c>
      <c r="E39" s="66">
        <f t="shared" si="0"/>
        <v>16.170650000000023</v>
      </c>
      <c r="F39" s="67">
        <f t="shared" si="1"/>
        <v>8.1554954353450518E-2</v>
      </c>
      <c r="G39" s="71">
        <f>'NEG Commercial'!E37</f>
        <v>1966</v>
      </c>
      <c r="H39" s="68">
        <f t="shared" si="2"/>
        <v>1.8955609549153457E-2</v>
      </c>
      <c r="I39" s="68">
        <f t="shared" si="3"/>
        <v>0.60758224381966131</v>
      </c>
    </row>
    <row r="40" spans="2:9" x14ac:dyDescent="0.2">
      <c r="B40" s="71">
        <f>'NEG Commercial'!C38</f>
        <v>319</v>
      </c>
      <c r="C40" s="65">
        <f>B40*(Rates!$G$9+Rates!$G$11)+Rates!$G$19+SUM(Rates!$G$22:$G$27)</f>
        <v>210.1955199895948</v>
      </c>
      <c r="D40" s="65">
        <f>IF('NEG Commercial Win'!B40&gt;40,40*(Rates!$H$9+Rates!$H$14)+('NEG Commercial Win'!B40-40)*(Rates!$H$9+Rates!$H$17),'NEG Commercial Win'!B40*(Rates!$H$9+Rates!$H$14))+Rates!$H$19+Rates!$H$22+Rates!$H$23</f>
        <v>225.91716998959481</v>
      </c>
      <c r="E40" s="66">
        <f t="shared" si="0"/>
        <v>15.721650000000011</v>
      </c>
      <c r="F40" s="67">
        <f t="shared" si="1"/>
        <v>7.479536196003736E-2</v>
      </c>
      <c r="G40" s="71">
        <f>'NEG Commercial'!E38</f>
        <v>1866</v>
      </c>
      <c r="H40" s="68">
        <f t="shared" si="2"/>
        <v>1.7991438158046973E-2</v>
      </c>
      <c r="I40" s="68">
        <f t="shared" si="3"/>
        <v>0.62557368197770824</v>
      </c>
    </row>
    <row r="41" spans="2:9" x14ac:dyDescent="0.2">
      <c r="B41" s="71">
        <f>'NEG Commercial'!C39</f>
        <v>339</v>
      </c>
      <c r="C41" s="65">
        <f>B41*(Rates!$G$9+Rates!$G$11)+Rates!$G$19+SUM(Rates!$G$22:$G$27)</f>
        <v>222.11185353126217</v>
      </c>
      <c r="D41" s="65">
        <f>IF('NEG Commercial Win'!B41&gt;40,40*(Rates!$H$9+Rates!$H$14)+('NEG Commercial Win'!B41-40)*(Rates!$H$9+Rates!$H$17),'NEG Commercial Win'!B41*(Rates!$H$9+Rates!$H$14))+Rates!$H$19+Rates!$H$22+Rates!$H$23</f>
        <v>237.3845035312622</v>
      </c>
      <c r="E41" s="66">
        <f t="shared" si="0"/>
        <v>15.272650000000027</v>
      </c>
      <c r="F41" s="67">
        <f t="shared" si="1"/>
        <v>6.8761075814670142E-2</v>
      </c>
      <c r="G41" s="71">
        <f>'NEG Commercial'!E39</f>
        <v>1702</v>
      </c>
      <c r="H41" s="68">
        <f t="shared" si="2"/>
        <v>1.6410197076632341E-2</v>
      </c>
      <c r="I41" s="68">
        <f t="shared" si="3"/>
        <v>0.64198387905434062</v>
      </c>
    </row>
    <row r="42" spans="2:9" x14ac:dyDescent="0.2">
      <c r="B42" s="71">
        <f>'NEG Commercial'!C40</f>
        <v>359</v>
      </c>
      <c r="C42" s="65">
        <f>B42*(Rates!$G$9+Rates!$G$11)+Rates!$G$19+SUM(Rates!$G$22:$G$27)</f>
        <v>234.02818707292957</v>
      </c>
      <c r="D42" s="65">
        <f>IF('NEG Commercial Win'!B42&gt;40,40*(Rates!$H$9+Rates!$H$14)+('NEG Commercial Win'!B42-40)*(Rates!$H$9+Rates!$H$17),'NEG Commercial Win'!B42*(Rates!$H$9+Rates!$H$14))+Rates!$H$19+Rates!$H$22+Rates!$H$23</f>
        <v>248.85183707292958</v>
      </c>
      <c r="E42" s="66">
        <f t="shared" si="0"/>
        <v>14.823650000000015</v>
      </c>
      <c r="F42" s="67">
        <f t="shared" si="1"/>
        <v>6.3341301684230716E-2</v>
      </c>
      <c r="G42" s="71">
        <f>'NEG Commercial'!E40</f>
        <v>1579</v>
      </c>
      <c r="H42" s="68">
        <f t="shared" si="2"/>
        <v>1.5224266265571367E-2</v>
      </c>
      <c r="I42" s="68">
        <f t="shared" si="3"/>
        <v>0.65720814531991201</v>
      </c>
    </row>
    <row r="43" spans="2:9" x14ac:dyDescent="0.2">
      <c r="B43" s="71">
        <f>'NEG Commercial'!C41</f>
        <v>379</v>
      </c>
      <c r="C43" s="65">
        <f>B43*(Rates!$G$9+Rates!$G$11)+Rates!$G$19+SUM(Rates!$G$22:$G$27)</f>
        <v>245.94452061459694</v>
      </c>
      <c r="D43" s="65">
        <f>IF('NEG Commercial Win'!B43&gt;40,40*(Rates!$H$9+Rates!$H$14)+('NEG Commercial Win'!B43-40)*(Rates!$H$9+Rates!$H$17),'NEG Commercial Win'!B43*(Rates!$H$9+Rates!$H$14))+Rates!$H$19+Rates!$H$22+Rates!$H$23</f>
        <v>260.31917061459689</v>
      </c>
      <c r="E43" s="66">
        <f t="shared" si="0"/>
        <v>14.374649999999946</v>
      </c>
      <c r="F43" s="67">
        <f t="shared" si="1"/>
        <v>5.8446717837334905E-2</v>
      </c>
      <c r="G43" s="71">
        <f>'NEG Commercial'!E41</f>
        <v>1435</v>
      </c>
      <c r="H43" s="68">
        <f t="shared" si="2"/>
        <v>1.3835859462378032E-2</v>
      </c>
      <c r="I43" s="68">
        <f t="shared" si="3"/>
        <v>0.67104400478229009</v>
      </c>
    </row>
    <row r="44" spans="2:9" x14ac:dyDescent="0.2">
      <c r="B44" s="71">
        <f>'NEG Commercial'!C42</f>
        <v>399</v>
      </c>
      <c r="C44" s="65">
        <f>B44*(Rates!$G$9+Rates!$G$11)+Rates!$G$19+SUM(Rates!$G$22:$G$27)</f>
        <v>257.86085415626434</v>
      </c>
      <c r="D44" s="65">
        <f>IF('NEG Commercial Win'!B44&gt;40,40*(Rates!$H$9+Rates!$H$14)+('NEG Commercial Win'!B44-40)*(Rates!$H$9+Rates!$H$17),'NEG Commercial Win'!B44*(Rates!$H$9+Rates!$H$14))+Rates!$H$19+Rates!$H$22+Rates!$H$23</f>
        <v>271.7865041562643</v>
      </c>
      <c r="E44" s="66">
        <f t="shared" si="0"/>
        <v>13.925649999999962</v>
      </c>
      <c r="F44" s="67">
        <f t="shared" si="1"/>
        <v>5.4004513579874291E-2</v>
      </c>
      <c r="G44" s="71">
        <f>'NEG Commercial'!E42</f>
        <v>1331</v>
      </c>
      <c r="H44" s="68">
        <f t="shared" si="2"/>
        <v>1.283312121562729E-2</v>
      </c>
      <c r="I44" s="68">
        <f t="shared" si="3"/>
        <v>0.68387712599791739</v>
      </c>
    </row>
    <row r="45" spans="2:9" x14ac:dyDescent="0.2">
      <c r="B45" s="71">
        <f>'NEG Commercial'!C43</f>
        <v>419</v>
      </c>
      <c r="C45" s="65">
        <f>B45*(Rates!$G$9+Rates!$G$11)+Rates!$G$19+SUM(Rates!$G$22:$G$27)</f>
        <v>269.77718769793171</v>
      </c>
      <c r="D45" s="65">
        <f>IF('NEG Commercial Win'!B45&gt;40,40*(Rates!$H$9+Rates!$H$14)+('NEG Commercial Win'!B45-40)*(Rates!$H$9+Rates!$H$17),'NEG Commercial Win'!B45*(Rates!$H$9+Rates!$H$14))+Rates!$H$19+Rates!$H$22+Rates!$H$23</f>
        <v>283.25383769793166</v>
      </c>
      <c r="E45" s="66">
        <f t="shared" si="0"/>
        <v>13.47664999999995</v>
      </c>
      <c r="F45" s="67">
        <f t="shared" si="1"/>
        <v>4.9954742708229624E-2</v>
      </c>
      <c r="G45" s="71">
        <f>'NEG Commercial'!E43</f>
        <v>1269</v>
      </c>
      <c r="H45" s="68">
        <f t="shared" si="2"/>
        <v>1.2235334953141271E-2</v>
      </c>
      <c r="I45" s="68">
        <f t="shared" si="3"/>
        <v>0.69611246095105861</v>
      </c>
    </row>
    <row r="46" spans="2:9" x14ac:dyDescent="0.2">
      <c r="B46" s="71">
        <f>'NEG Commercial'!C44</f>
        <v>439</v>
      </c>
      <c r="C46" s="65">
        <f>B46*(Rates!$G$9+Rates!$G$11)+Rates!$G$19+SUM(Rates!$G$22:$G$27)</f>
        <v>281.69352123959908</v>
      </c>
      <c r="D46" s="65">
        <f>IF('NEG Commercial Win'!B46&gt;40,40*(Rates!$H$9+Rates!$H$14)+('NEG Commercial Win'!B46-40)*(Rates!$H$9+Rates!$H$17),'NEG Commercial Win'!B46*(Rates!$H$9+Rates!$H$14))+Rates!$H$19+Rates!$H$22+Rates!$H$23</f>
        <v>294.72117123959907</v>
      </c>
      <c r="E46" s="66">
        <f t="shared" si="0"/>
        <v>13.027649999999994</v>
      </c>
      <c r="F46" s="67">
        <f t="shared" si="1"/>
        <v>4.6247602510244144E-2</v>
      </c>
      <c r="G46" s="71">
        <f>'NEG Commercial'!E44</f>
        <v>1211</v>
      </c>
      <c r="H46" s="68">
        <f t="shared" si="2"/>
        <v>1.167611554629951E-2</v>
      </c>
      <c r="I46" s="68">
        <f t="shared" si="3"/>
        <v>0.70778857649735816</v>
      </c>
    </row>
    <row r="47" spans="2:9" x14ac:dyDescent="0.2">
      <c r="B47" s="71">
        <f>'NEG Commercial'!C45</f>
        <v>459</v>
      </c>
      <c r="C47" s="65">
        <f>B47*(Rates!$G$9+Rates!$G$11)+Rates!$G$19+SUM(Rates!$G$22:$G$27)</f>
        <v>293.60985478126651</v>
      </c>
      <c r="D47" s="65">
        <f>IF('NEG Commercial Win'!B47&gt;40,40*(Rates!$H$9+Rates!$H$14)+('NEG Commercial Win'!B47-40)*(Rates!$H$9+Rates!$H$17),'NEG Commercial Win'!B47*(Rates!$H$9+Rates!$H$14))+Rates!$H$19+Rates!$H$22+Rates!$H$23</f>
        <v>306.18850478126649</v>
      </c>
      <c r="E47" s="66">
        <f t="shared" si="0"/>
        <v>12.578649999999982</v>
      </c>
      <c r="F47" s="67">
        <f t="shared" si="1"/>
        <v>4.2841375366541513E-2</v>
      </c>
      <c r="G47" s="71">
        <f>'NEG Commercial'!E45</f>
        <v>1110</v>
      </c>
      <c r="H47" s="68">
        <f t="shared" si="2"/>
        <v>1.0702302441281963E-2</v>
      </c>
      <c r="I47" s="68">
        <f t="shared" si="3"/>
        <v>0.71849087893864017</v>
      </c>
    </row>
    <row r="48" spans="2:9" x14ac:dyDescent="0.2">
      <c r="B48" s="71">
        <f>'NEG Commercial'!C46</f>
        <v>479</v>
      </c>
      <c r="C48" s="65">
        <f>B48*(Rates!$G$9+Rates!$G$11)+Rates!$G$19+SUM(Rates!$G$22:$G$27)</f>
        <v>305.52618832293388</v>
      </c>
      <c r="D48" s="65">
        <f>IF('NEG Commercial Win'!B48&gt;40,40*(Rates!$H$9+Rates!$H$14)+('NEG Commercial Win'!B48-40)*(Rates!$H$9+Rates!$H$17),'NEG Commercial Win'!B48*(Rates!$H$9+Rates!$H$14))+Rates!$H$19+Rates!$H$22+Rates!$H$23</f>
        <v>317.65583832293385</v>
      </c>
      <c r="E48" s="66">
        <f t="shared" si="0"/>
        <v>12.12964999999997</v>
      </c>
      <c r="F48" s="67">
        <f t="shared" si="1"/>
        <v>3.9700852049969676E-2</v>
      </c>
      <c r="G48" s="71">
        <f>'NEG Commercial'!E46</f>
        <v>1043</v>
      </c>
      <c r="H48" s="68">
        <f t="shared" si="2"/>
        <v>1.0056307609240618E-2</v>
      </c>
      <c r="I48" s="68">
        <f t="shared" si="3"/>
        <v>0.72854718654788075</v>
      </c>
    </row>
    <row r="49" spans="2:9" x14ac:dyDescent="0.2">
      <c r="B49" s="71">
        <f>'NEG Commercial'!C47</f>
        <v>499</v>
      </c>
      <c r="C49" s="65">
        <f>B49*(Rates!$G$9+Rates!$G$11)+Rates!$G$19+SUM(Rates!$G$22:$G$27)</f>
        <v>317.44252186460125</v>
      </c>
      <c r="D49" s="65">
        <f>IF('NEG Commercial Win'!B49&gt;40,40*(Rates!$H$9+Rates!$H$14)+('NEG Commercial Win'!B49-40)*(Rates!$H$9+Rates!$H$17),'NEG Commercial Win'!B49*(Rates!$H$9+Rates!$H$14))+Rates!$H$19+Rates!$H$22+Rates!$H$23</f>
        <v>329.1231718646012</v>
      </c>
      <c r="E49" s="66">
        <f t="shared" si="0"/>
        <v>11.680649999999957</v>
      </c>
      <c r="F49" s="67">
        <f t="shared" si="1"/>
        <v>3.679611014740522E-2</v>
      </c>
      <c r="G49" s="71">
        <f>'NEG Commercial'!E47</f>
        <v>990</v>
      </c>
      <c r="H49" s="68">
        <f t="shared" si="2"/>
        <v>9.5452967719541829E-3</v>
      </c>
      <c r="I49" s="68">
        <f t="shared" si="3"/>
        <v>0.7380924833198349</v>
      </c>
    </row>
    <row r="50" spans="2:9" x14ac:dyDescent="0.2">
      <c r="B50" s="71">
        <f>'NEG Commercial'!C48</f>
        <v>519</v>
      </c>
      <c r="C50" s="65">
        <f>B50*(Rates!$G$9+Rates!$G$11)+Rates!$G$19+SUM(Rates!$G$22:$G$27)</f>
        <v>329.35885540626867</v>
      </c>
      <c r="D50" s="65">
        <f>IF('NEG Commercial Win'!B50&gt;40,40*(Rates!$H$9+Rates!$H$14)+('NEG Commercial Win'!B50-40)*(Rates!$H$9+Rates!$H$17),'NEG Commercial Win'!B50*(Rates!$H$9+Rates!$H$14))+Rates!$H$19+Rates!$H$22+Rates!$H$23</f>
        <v>340.59050540626868</v>
      </c>
      <c r="E50" s="66">
        <f t="shared" si="0"/>
        <v>11.231650000000002</v>
      </c>
      <c r="F50" s="67">
        <f t="shared" si="1"/>
        <v>3.4101557664650027E-2</v>
      </c>
      <c r="G50" s="71">
        <f>'NEG Commercial'!E48</f>
        <v>954</v>
      </c>
      <c r="H50" s="68">
        <f t="shared" si="2"/>
        <v>9.1981950711558479E-3</v>
      </c>
      <c r="I50" s="68">
        <f t="shared" si="3"/>
        <v>0.74729067839099073</v>
      </c>
    </row>
    <row r="51" spans="2:9" x14ac:dyDescent="0.2">
      <c r="B51" s="71">
        <f>'NEG Commercial'!C49</f>
        <v>539</v>
      </c>
      <c r="C51" s="65">
        <f>B51*(Rates!$G$9+Rates!$G$11)+Rates!$G$19+SUM(Rates!$G$22:$G$27)</f>
        <v>341.27518894793604</v>
      </c>
      <c r="D51" s="65">
        <f>IF('NEG Commercial Win'!B51&gt;40,40*(Rates!$H$9+Rates!$H$14)+('NEG Commercial Win'!B51-40)*(Rates!$H$9+Rates!$H$17),'NEG Commercial Win'!B51*(Rates!$H$9+Rates!$H$14))+Rates!$H$19+Rates!$H$22+Rates!$H$23</f>
        <v>352.05783894793603</v>
      </c>
      <c r="E51" s="66">
        <f t="shared" si="0"/>
        <v>10.78264999999999</v>
      </c>
      <c r="F51" s="67">
        <f t="shared" si="1"/>
        <v>3.1595176998480717E-2</v>
      </c>
      <c r="G51" s="71">
        <f>'NEG Commercial'!E49</f>
        <v>865</v>
      </c>
      <c r="H51" s="68">
        <f t="shared" si="2"/>
        <v>8.340082533071079E-3</v>
      </c>
      <c r="I51" s="68">
        <f t="shared" si="3"/>
        <v>0.75563076092406178</v>
      </c>
    </row>
    <row r="52" spans="2:9" x14ac:dyDescent="0.2">
      <c r="B52" s="71">
        <f>'NEG Commercial'!C50</f>
        <v>559</v>
      </c>
      <c r="C52" s="65">
        <f>B52*(Rates!$G$9+Rates!$G$11)+Rates!$G$19+SUM(Rates!$G$22:$G$27)</f>
        <v>353.19152248960341</v>
      </c>
      <c r="D52" s="65">
        <f>IF('NEG Commercial Win'!B52&gt;40,40*(Rates!$H$9+Rates!$H$14)+('NEG Commercial Win'!B52-40)*(Rates!$H$9+Rates!$H$17),'NEG Commercial Win'!B52*(Rates!$H$9+Rates!$H$14))+Rates!$H$19+Rates!$H$22+Rates!$H$23</f>
        <v>363.52517248960339</v>
      </c>
      <c r="E52" s="66">
        <f t="shared" si="0"/>
        <v>10.333649999999977</v>
      </c>
      <c r="F52" s="67">
        <f t="shared" si="1"/>
        <v>2.9257921954523015E-2</v>
      </c>
      <c r="G52" s="71">
        <f>'NEG Commercial'!E50</f>
        <v>775</v>
      </c>
      <c r="H52" s="68">
        <f t="shared" si="2"/>
        <v>7.4723282810752441E-3</v>
      </c>
      <c r="I52" s="68">
        <f t="shared" si="3"/>
        <v>0.76310308920513703</v>
      </c>
    </row>
    <row r="53" spans="2:9" x14ac:dyDescent="0.2">
      <c r="B53" s="71">
        <f>'NEG Commercial'!C51</f>
        <v>579</v>
      </c>
      <c r="C53" s="65">
        <f>B53*(Rates!$G$9+Rates!$G$11)+Rates!$G$19+SUM(Rates!$G$22:$G$27)</f>
        <v>365.10785603127079</v>
      </c>
      <c r="D53" s="65">
        <f>IF('NEG Commercial Win'!B53&gt;40,40*(Rates!$H$9+Rates!$H$14)+('NEG Commercial Win'!B53-40)*(Rates!$H$9+Rates!$H$17),'NEG Commercial Win'!B53*(Rates!$H$9+Rates!$H$14))+Rates!$H$19+Rates!$H$22+Rates!$H$23</f>
        <v>374.99250603127075</v>
      </c>
      <c r="E53" s="66">
        <f t="shared" si="0"/>
        <v>9.8846499999999651</v>
      </c>
      <c r="F53" s="67">
        <f t="shared" si="1"/>
        <v>2.707323284534684E-2</v>
      </c>
      <c r="G53" s="71">
        <f>'NEG Commercial'!E51</f>
        <v>786</v>
      </c>
      <c r="H53" s="68">
        <f t="shared" si="2"/>
        <v>7.5783871340969573E-3</v>
      </c>
      <c r="I53" s="68">
        <f t="shared" si="3"/>
        <v>0.77068147633923401</v>
      </c>
    </row>
    <row r="54" spans="2:9" x14ac:dyDescent="0.2">
      <c r="B54" s="71">
        <f>'NEG Commercial'!C52</f>
        <v>599</v>
      </c>
      <c r="C54" s="65">
        <f>B54*(Rates!$G$9+Rates!$G$11)+Rates!$G$19+SUM(Rates!$G$22:$G$27)</f>
        <v>377.02418957293821</v>
      </c>
      <c r="D54" s="65">
        <f>IF('NEG Commercial Win'!B54&gt;40,40*(Rates!$H$9+Rates!$H$14)+('NEG Commercial Win'!B54-40)*(Rates!$H$9+Rates!$H$17),'NEG Commercial Win'!B54*(Rates!$H$9+Rates!$H$14))+Rates!$H$19+Rates!$H$22+Rates!$H$23</f>
        <v>386.45983957293822</v>
      </c>
      <c r="E54" s="66">
        <f t="shared" si="0"/>
        <v>9.4356500000000096</v>
      </c>
      <c r="F54" s="67">
        <f t="shared" si="1"/>
        <v>2.5026643544245615E-2</v>
      </c>
      <c r="G54" s="71">
        <f>'NEG Commercial'!E52</f>
        <v>747</v>
      </c>
      <c r="H54" s="68">
        <f t="shared" si="2"/>
        <v>7.2023602915654286E-3</v>
      </c>
      <c r="I54" s="68">
        <f t="shared" si="3"/>
        <v>0.77788383663079941</v>
      </c>
    </row>
    <row r="55" spans="2:9" x14ac:dyDescent="0.2">
      <c r="B55" s="71">
        <f>'NEG Commercial'!C53</f>
        <v>619</v>
      </c>
      <c r="C55" s="65">
        <f>B55*(Rates!$G$9+Rates!$G$11)+Rates!$G$19+SUM(Rates!$G$22:$G$27)</f>
        <v>388.94052311460558</v>
      </c>
      <c r="D55" s="65">
        <f>IF('NEG Commercial Win'!B55&gt;40,40*(Rates!$H$9+Rates!$H$14)+('NEG Commercial Win'!B55-40)*(Rates!$H$9+Rates!$H$17),'NEG Commercial Win'!B55*(Rates!$H$9+Rates!$H$14))+Rates!$H$19+Rates!$H$22+Rates!$H$23</f>
        <v>397.92717311460558</v>
      </c>
      <c r="E55" s="66">
        <f t="shared" si="0"/>
        <v>8.9866499999999974</v>
      </c>
      <c r="F55" s="67">
        <f t="shared" si="1"/>
        <v>2.3105460773373779E-2</v>
      </c>
      <c r="G55" s="71">
        <f>'NEG Commercial'!E53</f>
        <v>686</v>
      </c>
      <c r="H55" s="68">
        <f t="shared" si="2"/>
        <v>6.6142157429904744E-3</v>
      </c>
      <c r="I55" s="68">
        <f t="shared" si="3"/>
        <v>0.78449805237378989</v>
      </c>
    </row>
    <row r="56" spans="2:9" x14ac:dyDescent="0.2">
      <c r="B56" s="71">
        <f>'NEG Commercial'!C54</f>
        <v>639</v>
      </c>
      <c r="C56" s="65">
        <f>B56*(Rates!$G$9+Rates!$G$11)+Rates!$G$19+SUM(Rates!$G$22:$G$27)</f>
        <v>400.85685665627295</v>
      </c>
      <c r="D56" s="65">
        <f>IF('NEG Commercial Win'!B56&gt;40,40*(Rates!$H$9+Rates!$H$14)+('NEG Commercial Win'!B56-40)*(Rates!$H$9+Rates!$H$17),'NEG Commercial Win'!B56*(Rates!$H$9+Rates!$H$14))+Rates!$H$19+Rates!$H$22+Rates!$H$23</f>
        <v>409.39450665627294</v>
      </c>
      <c r="E56" s="66">
        <f t="shared" si="0"/>
        <v>8.5376499999999851</v>
      </c>
      <c r="F56" s="67">
        <f t="shared" si="1"/>
        <v>2.1298500594991332E-2</v>
      </c>
      <c r="G56" s="71">
        <f>'NEG Commercial'!E54</f>
        <v>659</v>
      </c>
      <c r="H56" s="68">
        <f t="shared" si="2"/>
        <v>6.3538894673917231E-3</v>
      </c>
      <c r="I56" s="68">
        <f t="shared" si="3"/>
        <v>0.79085194184118157</v>
      </c>
    </row>
    <row r="57" spans="2:9" x14ac:dyDescent="0.2">
      <c r="B57" s="71">
        <f>'NEG Commercial'!C55</f>
        <v>659</v>
      </c>
      <c r="C57" s="65">
        <f>B57*(Rates!$G$9+Rates!$G$11)+Rates!$G$19+SUM(Rates!$G$22:$G$27)</f>
        <v>412.77319019794032</v>
      </c>
      <c r="D57" s="65">
        <f>IF('NEG Commercial Win'!B57&gt;40,40*(Rates!$H$9+Rates!$H$14)+('NEG Commercial Win'!B57-40)*(Rates!$H$9+Rates!$H$17),'NEG Commercial Win'!B57*(Rates!$H$9+Rates!$H$14))+Rates!$H$19+Rates!$H$22+Rates!$H$23</f>
        <v>420.8618401979403</v>
      </c>
      <c r="E57" s="66">
        <f t="shared" si="0"/>
        <v>8.0886499999999728</v>
      </c>
      <c r="F57" s="67">
        <f t="shared" si="1"/>
        <v>1.9595870546052566E-2</v>
      </c>
      <c r="G57" s="71">
        <f>'NEG Commercial'!E55</f>
        <v>666</v>
      </c>
      <c r="H57" s="68">
        <f t="shared" si="2"/>
        <v>6.4213814647691774E-3</v>
      </c>
      <c r="I57" s="68">
        <f t="shared" si="3"/>
        <v>0.7972733233059508</v>
      </c>
    </row>
    <row r="58" spans="2:9" x14ac:dyDescent="0.2">
      <c r="B58" s="71">
        <f>'NEG Commercial'!C56</f>
        <v>679</v>
      </c>
      <c r="C58" s="65">
        <f>B58*(Rates!$G$9+Rates!$G$11)+Rates!$G$19+SUM(Rates!$G$22:$G$27)</f>
        <v>424.68952373960775</v>
      </c>
      <c r="D58" s="65">
        <f>IF('NEG Commercial Win'!B58&gt;40,40*(Rates!$H$9+Rates!$H$14)+('NEG Commercial Win'!B58-40)*(Rates!$H$9+Rates!$H$17),'NEG Commercial Win'!B58*(Rates!$H$9+Rates!$H$14))+Rates!$H$19+Rates!$H$22+Rates!$H$23</f>
        <v>432.32917373960777</v>
      </c>
      <c r="E58" s="66">
        <f t="shared" si="0"/>
        <v>7.6396500000000174</v>
      </c>
      <c r="F58" s="67">
        <f t="shared" si="1"/>
        <v>1.7988788451217267E-2</v>
      </c>
      <c r="G58" s="71">
        <f>'NEG Commercial'!E56</f>
        <v>547</v>
      </c>
      <c r="H58" s="68">
        <f t="shared" si="2"/>
        <v>5.2740175093524628E-3</v>
      </c>
      <c r="I58" s="68">
        <f t="shared" si="3"/>
        <v>0.80254734081530321</v>
      </c>
    </row>
    <row r="59" spans="2:9" x14ac:dyDescent="0.2">
      <c r="B59" s="71">
        <f>'NEG Commercial'!C57</f>
        <v>699</v>
      </c>
      <c r="C59" s="65">
        <f>B59*(Rates!$G$9+Rates!$G$11)+Rates!$G$19+SUM(Rates!$G$22:$G$27)</f>
        <v>436.60585728127512</v>
      </c>
      <c r="D59" s="65">
        <f>IF('NEG Commercial Win'!B59&gt;40,40*(Rates!$H$9+Rates!$H$14)+('NEG Commercial Win'!B59-40)*(Rates!$H$9+Rates!$H$17),'NEG Commercial Win'!B59*(Rates!$H$9+Rates!$H$14))+Rates!$H$19+Rates!$H$22+Rates!$H$23</f>
        <v>443.79650728127513</v>
      </c>
      <c r="E59" s="66">
        <f t="shared" si="0"/>
        <v>7.1906500000000051</v>
      </c>
      <c r="F59" s="67">
        <f t="shared" si="1"/>
        <v>1.6469430906804267E-2</v>
      </c>
      <c r="G59" s="71">
        <f>'NEG Commercial'!E57</f>
        <v>607</v>
      </c>
      <c r="H59" s="68">
        <f t="shared" si="2"/>
        <v>5.8525203440163527E-3</v>
      </c>
      <c r="I59" s="68">
        <f t="shared" si="3"/>
        <v>0.80839986115931961</v>
      </c>
    </row>
    <row r="60" spans="2:9" x14ac:dyDescent="0.2">
      <c r="B60" s="71">
        <f>'NEG Commercial'!C58</f>
        <v>719</v>
      </c>
      <c r="C60" s="65">
        <f>B60*(Rates!$G$9+Rates!$G$11)+Rates!$G$19+SUM(Rates!$G$22:$G$27)</f>
        <v>448.52219082294249</v>
      </c>
      <c r="D60" s="65">
        <f>IF('NEG Commercial Win'!B60&gt;40,40*(Rates!$H$9+Rates!$H$14)+('NEG Commercial Win'!B60-40)*(Rates!$H$9+Rates!$H$17),'NEG Commercial Win'!B60*(Rates!$H$9+Rates!$H$14))+Rates!$H$19+Rates!$H$22+Rates!$H$23</f>
        <v>455.26384082294248</v>
      </c>
      <c r="E60" s="66">
        <f t="shared" si="0"/>
        <v>6.7416499999999928</v>
      </c>
      <c r="F60" s="67">
        <f t="shared" si="1"/>
        <v>1.503080591760801E-2</v>
      </c>
      <c r="G60" s="71">
        <f>'NEG Commercial'!E58</f>
        <v>600</v>
      </c>
      <c r="H60" s="68">
        <f t="shared" si="2"/>
        <v>5.7850283466388984E-3</v>
      </c>
      <c r="I60" s="68">
        <f t="shared" si="3"/>
        <v>0.81418488950595846</v>
      </c>
    </row>
    <row r="61" spans="2:9" x14ac:dyDescent="0.2">
      <c r="B61" s="71">
        <f>'NEG Commercial'!C59</f>
        <v>739</v>
      </c>
      <c r="C61" s="65">
        <f>B61*(Rates!$G$9+Rates!$G$11)+Rates!$G$19+SUM(Rates!$G$22:$G$27)</f>
        <v>460.43852436460986</v>
      </c>
      <c r="D61" s="65">
        <f>IF('NEG Commercial Win'!B61&gt;40,40*(Rates!$H$9+Rates!$H$14)+('NEG Commercial Win'!B61-40)*(Rates!$H$9+Rates!$H$17),'NEG Commercial Win'!B61*(Rates!$H$9+Rates!$H$14))+Rates!$H$19+Rates!$H$22+Rates!$H$23</f>
        <v>466.73117436460984</v>
      </c>
      <c r="E61" s="66">
        <f t="shared" si="0"/>
        <v>6.2926499999999805</v>
      </c>
      <c r="F61" s="67">
        <f t="shared" si="1"/>
        <v>1.3666645310975297E-2</v>
      </c>
      <c r="G61" s="71">
        <f>'NEG Commercial'!E59</f>
        <v>540</v>
      </c>
      <c r="H61" s="68">
        <f t="shared" si="2"/>
        <v>5.2065255119750084E-3</v>
      </c>
      <c r="I61" s="68">
        <f t="shared" si="3"/>
        <v>0.81939141501793344</v>
      </c>
    </row>
    <row r="62" spans="2:9" x14ac:dyDescent="0.2">
      <c r="B62" s="71">
        <f>'NEG Commercial'!C60</f>
        <v>759</v>
      </c>
      <c r="C62" s="65">
        <f>B62*(Rates!$G$9+Rates!$G$11)+Rates!$G$19+SUM(Rates!$G$22:$G$27)</f>
        <v>472.35485790627729</v>
      </c>
      <c r="D62" s="65">
        <f>IF('NEG Commercial Win'!B62&gt;40,40*(Rates!$H$9+Rates!$H$14)+('NEG Commercial Win'!B62-40)*(Rates!$H$9+Rates!$H$17),'NEG Commercial Win'!B62*(Rates!$H$9+Rates!$H$14))+Rates!$H$19+Rates!$H$22+Rates!$H$23</f>
        <v>478.1985079062772</v>
      </c>
      <c r="E62" s="66">
        <f t="shared" si="0"/>
        <v>5.8436499999999114</v>
      </c>
      <c r="F62" s="67">
        <f t="shared" si="1"/>
        <v>1.2371313435627636E-2</v>
      </c>
      <c r="G62" s="71">
        <f>'NEG Commercial'!E60</f>
        <v>514</v>
      </c>
      <c r="H62" s="68">
        <f t="shared" si="2"/>
        <v>4.9558409502873232E-3</v>
      </c>
      <c r="I62" s="68">
        <f t="shared" si="3"/>
        <v>0.82434725596822078</v>
      </c>
    </row>
    <row r="63" spans="2:9" x14ac:dyDescent="0.2">
      <c r="B63" s="71">
        <f>'NEG Commercial'!C61</f>
        <v>779</v>
      </c>
      <c r="C63" s="65">
        <f>B63*(Rates!$G$9+Rates!$G$11)+Rates!$G$19+SUM(Rates!$G$22:$G$27)</f>
        <v>484.27119144794466</v>
      </c>
      <c r="D63" s="65">
        <f>IF('NEG Commercial Win'!B63&gt;40,40*(Rates!$H$9+Rates!$H$14)+('NEG Commercial Win'!B63-40)*(Rates!$H$9+Rates!$H$17),'NEG Commercial Win'!B63*(Rates!$H$9+Rates!$H$14))+Rates!$H$19+Rates!$H$22+Rates!$H$23</f>
        <v>489.66584144794467</v>
      </c>
      <c r="E63" s="66">
        <f t="shared" si="0"/>
        <v>5.3946500000000128</v>
      </c>
      <c r="F63" s="67">
        <f t="shared" si="1"/>
        <v>1.1139729340228357E-2</v>
      </c>
      <c r="G63" s="71">
        <f>'NEG Commercial'!E61</f>
        <v>468</v>
      </c>
      <c r="H63" s="68">
        <f t="shared" si="2"/>
        <v>4.5123221103783411E-3</v>
      </c>
      <c r="I63" s="68">
        <f t="shared" si="3"/>
        <v>0.82885957807859911</v>
      </c>
    </row>
    <row r="64" spans="2:9" x14ac:dyDescent="0.2">
      <c r="B64" s="71">
        <f>'NEG Commercial'!C62</f>
        <v>799</v>
      </c>
      <c r="C64" s="65">
        <f>B64*(Rates!$G$9+Rates!$G$11)+Rates!$G$19+SUM(Rates!$G$22:$G$27)</f>
        <v>496.18752498961203</v>
      </c>
      <c r="D64" s="65">
        <f>IF('NEG Commercial Win'!B64&gt;40,40*(Rates!$H$9+Rates!$H$14)+('NEG Commercial Win'!B64-40)*(Rates!$H$9+Rates!$H$17),'NEG Commercial Win'!B64*(Rates!$H$9+Rates!$H$14))+Rates!$H$19+Rates!$H$22+Rates!$H$23</f>
        <v>501.13317498961203</v>
      </c>
      <c r="E64" s="66">
        <f t="shared" si="0"/>
        <v>4.9456500000000005</v>
      </c>
      <c r="F64" s="67">
        <f t="shared" si="1"/>
        <v>9.9673001656048095E-3</v>
      </c>
      <c r="G64" s="71">
        <f>'NEG Commercial'!E62</f>
        <v>450</v>
      </c>
      <c r="H64" s="68">
        <f t="shared" si="2"/>
        <v>4.3387712599791736E-3</v>
      </c>
      <c r="I64" s="68">
        <f t="shared" si="3"/>
        <v>0.83319834933857828</v>
      </c>
    </row>
    <row r="65" spans="2:9" x14ac:dyDescent="0.2">
      <c r="B65" s="71">
        <f>'NEG Commercial'!C63</f>
        <v>819</v>
      </c>
      <c r="C65" s="65">
        <f>B65*(Rates!$G$9+Rates!$G$11)+Rates!$G$19+SUM(Rates!$G$22:$G$27)</f>
        <v>508.10385853127946</v>
      </c>
      <c r="D65" s="65">
        <f>IF('NEG Commercial Win'!B65&gt;40,40*(Rates!$H$9+Rates!$H$14)+('NEG Commercial Win'!B65-40)*(Rates!$H$9+Rates!$H$17),'NEG Commercial Win'!B65*(Rates!$H$9+Rates!$H$14))+Rates!$H$19+Rates!$H$22+Rates!$H$23</f>
        <v>512.60050853127939</v>
      </c>
      <c r="E65" s="66">
        <f t="shared" si="0"/>
        <v>4.4966499999999314</v>
      </c>
      <c r="F65" s="67">
        <f t="shared" si="1"/>
        <v>8.849863909709146E-3</v>
      </c>
      <c r="G65" s="71">
        <f>'NEG Commercial'!E63</f>
        <v>428</v>
      </c>
      <c r="H65" s="68">
        <f t="shared" si="2"/>
        <v>4.1266535539357472E-3</v>
      </c>
      <c r="I65" s="68">
        <f t="shared" si="3"/>
        <v>0.83732500289251399</v>
      </c>
    </row>
    <row r="66" spans="2:9" x14ac:dyDescent="0.2">
      <c r="B66" s="71">
        <f>'NEG Commercial'!C64</f>
        <v>839</v>
      </c>
      <c r="C66" s="65">
        <f>B66*(Rates!$G$9+Rates!$G$11)+Rates!$G$19+SUM(Rates!$G$22:$G$27)</f>
        <v>520.02019207294677</v>
      </c>
      <c r="D66" s="65">
        <f>IF('NEG Commercial Win'!B66&gt;40,40*(Rates!$H$9+Rates!$H$14)+('NEG Commercial Win'!B66-40)*(Rates!$H$9+Rates!$H$17),'NEG Commercial Win'!B66*(Rates!$H$9+Rates!$H$14))+Rates!$H$19+Rates!$H$22+Rates!$H$23</f>
        <v>524.06784207294675</v>
      </c>
      <c r="E66" s="66">
        <f t="shared" si="0"/>
        <v>4.047649999999976</v>
      </c>
      <c r="F66" s="67">
        <f t="shared" si="1"/>
        <v>7.7836400618693374E-3</v>
      </c>
      <c r="G66" s="71">
        <f>'NEG Commercial'!E64</f>
        <v>472</v>
      </c>
      <c r="H66" s="68">
        <f t="shared" si="2"/>
        <v>4.5508889660225999E-3</v>
      </c>
      <c r="I66" s="68">
        <f t="shared" si="3"/>
        <v>0.84187589185853662</v>
      </c>
    </row>
    <row r="67" spans="2:9" x14ac:dyDescent="0.2">
      <c r="B67" s="71">
        <f>'NEG Commercial'!C65</f>
        <v>859</v>
      </c>
      <c r="C67" s="65">
        <f>B67*(Rates!$G$9+Rates!$G$11)+Rates!$G$19+SUM(Rates!$G$22:$G$27)</f>
        <v>531.9365256146142</v>
      </c>
      <c r="D67" s="65">
        <f>IF('NEG Commercial Win'!B67&gt;40,40*(Rates!$H$9+Rates!$H$14)+('NEG Commercial Win'!B67-40)*(Rates!$H$9+Rates!$H$17),'NEG Commercial Win'!B67*(Rates!$H$9+Rates!$H$14))+Rates!$H$19+Rates!$H$22+Rates!$H$23</f>
        <v>535.53517561461422</v>
      </c>
      <c r="E67" s="66">
        <f t="shared" si="0"/>
        <v>3.5986500000000206</v>
      </c>
      <c r="F67" s="67">
        <f t="shared" si="1"/>
        <v>6.7651868723284997E-3</v>
      </c>
      <c r="G67" s="71">
        <f>'NEG Commercial'!E65</f>
        <v>390</v>
      </c>
      <c r="H67" s="68">
        <f t="shared" si="2"/>
        <v>3.7602684253152841E-3</v>
      </c>
      <c r="I67" s="68">
        <f t="shared" si="3"/>
        <v>0.84563616028385191</v>
      </c>
    </row>
    <row r="68" spans="2:9" x14ac:dyDescent="0.2">
      <c r="B68" s="71">
        <f>'NEG Commercial'!C66</f>
        <v>879</v>
      </c>
      <c r="C68" s="65">
        <f>B68*(Rates!$G$9+Rates!$G$11)+Rates!$G$19+SUM(Rates!$G$22:$G$27)</f>
        <v>543.85285915628162</v>
      </c>
      <c r="D68" s="65">
        <f>IF('NEG Commercial Win'!B68&gt;40,40*(Rates!$H$9+Rates!$H$14)+('NEG Commercial Win'!B68-40)*(Rates!$H$9+Rates!$H$17),'NEG Commercial Win'!B68*(Rates!$H$9+Rates!$H$14))+Rates!$H$19+Rates!$H$22+Rates!$H$23</f>
        <v>547.00250915628158</v>
      </c>
      <c r="E68" s="66">
        <f t="shared" si="0"/>
        <v>3.1496499999999514</v>
      </c>
      <c r="F68" s="67">
        <f t="shared" si="1"/>
        <v>5.7913642393757599E-3</v>
      </c>
      <c r="G68" s="71">
        <f>'NEG Commercial'!E66</f>
        <v>409</v>
      </c>
      <c r="H68" s="68">
        <f t="shared" si="2"/>
        <v>3.9434609896255154E-3</v>
      </c>
      <c r="I68" s="68">
        <f t="shared" si="3"/>
        <v>0.84957962127347741</v>
      </c>
    </row>
    <row r="69" spans="2:9" x14ac:dyDescent="0.2">
      <c r="B69" s="71">
        <f>'NEG Commercial'!C67</f>
        <v>899</v>
      </c>
      <c r="C69" s="65">
        <f>B69*(Rates!$G$9+Rates!$G$11)+Rates!$G$19+SUM(Rates!$G$22:$G$27)</f>
        <v>555.76919269794894</v>
      </c>
      <c r="D69" s="65">
        <f>IF('NEG Commercial Win'!B69&gt;40,40*(Rates!$H$9+Rates!$H$14)+('NEG Commercial Win'!B69-40)*(Rates!$H$9+Rates!$H$17),'NEG Commercial Win'!B69*(Rates!$H$9+Rates!$H$14))+Rates!$H$19+Rates!$H$22+Rates!$H$23</f>
        <v>558.46984269794893</v>
      </c>
      <c r="E69" s="66">
        <f t="shared" si="0"/>
        <v>2.700649999999996</v>
      </c>
      <c r="F69" s="67">
        <f t="shared" si="1"/>
        <v>4.8593013709339467E-3</v>
      </c>
      <c r="G69" s="71">
        <f>'NEG Commercial'!E67</f>
        <v>382</v>
      </c>
      <c r="H69" s="68">
        <f t="shared" si="2"/>
        <v>3.6831347140267655E-3</v>
      </c>
      <c r="I69" s="68">
        <f t="shared" si="3"/>
        <v>0.85326275598750423</v>
      </c>
    </row>
    <row r="70" spans="2:9" x14ac:dyDescent="0.2">
      <c r="B70" s="71">
        <f>'NEG Commercial'!C68</f>
        <v>919</v>
      </c>
      <c r="C70" s="65">
        <f>B70*(Rates!$G$9+Rates!$G$11)+Rates!$G$19+SUM(Rates!$G$22:$G$27)</f>
        <v>567.68552623961637</v>
      </c>
      <c r="D70" s="65">
        <f>IF('NEG Commercial Win'!B70&gt;40,40*(Rates!$H$9+Rates!$H$14)+('NEG Commercial Win'!B70-40)*(Rates!$H$9+Rates!$H$17),'NEG Commercial Win'!B70*(Rates!$H$9+Rates!$H$14))+Rates!$H$19+Rates!$H$22+Rates!$H$23</f>
        <v>569.93717623961629</v>
      </c>
      <c r="E70" s="66">
        <f t="shared" si="0"/>
        <v>2.2516499999999269</v>
      </c>
      <c r="F70" s="67">
        <f t="shared" si="1"/>
        <v>3.9663685190548968E-3</v>
      </c>
      <c r="G70" s="71">
        <f>'NEG Commercial'!E68</f>
        <v>399</v>
      </c>
      <c r="H70" s="68">
        <f t="shared" si="2"/>
        <v>3.8470438505148674E-3</v>
      </c>
      <c r="I70" s="68">
        <f t="shared" si="3"/>
        <v>0.85710979983801905</v>
      </c>
    </row>
    <row r="71" spans="2:9" x14ac:dyDescent="0.2">
      <c r="B71" s="71">
        <f>'NEG Commercial'!C69</f>
        <v>939</v>
      </c>
      <c r="C71" s="65">
        <f>B71*(Rates!$G$9+Rates!$G$11)+Rates!$G$19+SUM(Rates!$G$22:$G$27)</f>
        <v>579.60185978128379</v>
      </c>
      <c r="D71" s="65">
        <f>IF('NEG Commercial Win'!B71&gt;40,40*(Rates!$H$9+Rates!$H$14)+('NEG Commercial Win'!B71-40)*(Rates!$H$9+Rates!$H$17),'NEG Commercial Win'!B71*(Rates!$H$9+Rates!$H$14))+Rates!$H$19+Rates!$H$22+Rates!$H$23</f>
        <v>581.40450978128365</v>
      </c>
      <c r="E71" s="66">
        <f t="shared" ref="E71:E134" si="4">D71-C71</f>
        <v>1.8026499999998578</v>
      </c>
      <c r="F71" s="67">
        <f t="shared" ref="F71:F134" si="5">E71/C71</f>
        <v>3.1101522011680541E-3</v>
      </c>
      <c r="G71" s="71">
        <f>'NEG Commercial'!E69</f>
        <v>359</v>
      </c>
      <c r="H71" s="68">
        <f t="shared" ref="H71:H134" si="6">G71/SUM($G$6:$G$950)</f>
        <v>3.4613752940722744E-3</v>
      </c>
      <c r="I71" s="68">
        <f t="shared" si="3"/>
        <v>0.86057117513209136</v>
      </c>
    </row>
    <row r="72" spans="2:9" x14ac:dyDescent="0.2">
      <c r="B72" s="71">
        <f>'NEG Commercial'!C70</f>
        <v>959</v>
      </c>
      <c r="C72" s="65">
        <f>B72*(Rates!$G$9+Rates!$G$11)+Rates!$G$19+SUM(Rates!$G$22:$G$27)</f>
        <v>591.51819332295111</v>
      </c>
      <c r="D72" s="65">
        <f>IF('NEG Commercial Win'!B72&gt;40,40*(Rates!$H$9+Rates!$H$14)+('NEG Commercial Win'!B72-40)*(Rates!$H$9+Rates!$H$17),'NEG Commercial Win'!B72*(Rates!$H$9+Rates!$H$14))+Rates!$H$19+Rates!$H$22+Rates!$H$23</f>
        <v>592.87184332295112</v>
      </c>
      <c r="E72" s="66">
        <f t="shared" si="4"/>
        <v>1.353650000000016</v>
      </c>
      <c r="F72" s="67">
        <f t="shared" si="5"/>
        <v>2.2884334163851558E-3</v>
      </c>
      <c r="G72" s="71">
        <f>'NEG Commercial'!E70</f>
        <v>346</v>
      </c>
      <c r="H72" s="68">
        <f t="shared" si="6"/>
        <v>3.3360330132284313E-3</v>
      </c>
      <c r="I72" s="68">
        <f t="shared" ref="I72:I135" si="7">H72+I71</f>
        <v>0.86390720814531974</v>
      </c>
    </row>
    <row r="73" spans="2:9" x14ac:dyDescent="0.2">
      <c r="B73" s="71">
        <f>'NEG Commercial'!C71</f>
        <v>979</v>
      </c>
      <c r="C73" s="65">
        <f>B73*(Rates!$G$9+Rates!$G$11)+Rates!$G$19+SUM(Rates!$G$22:$G$27)</f>
        <v>603.43452686461853</v>
      </c>
      <c r="D73" s="65">
        <f>IF('NEG Commercial Win'!B73&gt;40,40*(Rates!$H$9+Rates!$H$14)+('NEG Commercial Win'!B73-40)*(Rates!$H$9+Rates!$H$17),'NEG Commercial Win'!B73*(Rates!$H$9+Rates!$H$14))+Rates!$H$19+Rates!$H$22+Rates!$H$23</f>
        <v>604.33917686461848</v>
      </c>
      <c r="E73" s="66">
        <f t="shared" si="4"/>
        <v>0.90464999999994689</v>
      </c>
      <c r="F73" s="67">
        <f t="shared" si="5"/>
        <v>1.4991684428473323E-3</v>
      </c>
      <c r="G73" s="71">
        <f>'NEG Commercial'!E71</f>
        <v>325</v>
      </c>
      <c r="H73" s="68">
        <f t="shared" si="6"/>
        <v>3.1335570210960701E-3</v>
      </c>
      <c r="I73" s="68">
        <f t="shared" si="7"/>
        <v>0.86704076516641582</v>
      </c>
    </row>
    <row r="74" spans="2:9" x14ac:dyDescent="0.2">
      <c r="B74" s="71">
        <f>'NEG Commercial'!C72</f>
        <v>999</v>
      </c>
      <c r="C74" s="65">
        <f>B74*(Rates!$G$9+Rates!$G$11)+Rates!$G$19+SUM(Rates!$G$22:$G$27)</f>
        <v>615.35086040628585</v>
      </c>
      <c r="D74" s="65">
        <f>IF('NEG Commercial Win'!B74&gt;40,40*(Rates!$H$9+Rates!$H$14)+('NEG Commercial Win'!B74-40)*(Rates!$H$9+Rates!$H$17),'NEG Commercial Win'!B74*(Rates!$H$9+Rates!$H$14))+Rates!$H$19+Rates!$H$22+Rates!$H$23</f>
        <v>615.80651040628584</v>
      </c>
      <c r="E74" s="66">
        <f t="shared" si="4"/>
        <v>0.45564999999999145</v>
      </c>
      <c r="F74" s="67">
        <f t="shared" si="5"/>
        <v>7.4047186624415901E-4</v>
      </c>
      <c r="G74" s="71">
        <f>'NEG Commercial'!E72</f>
        <v>316</v>
      </c>
      <c r="H74" s="68">
        <f t="shared" si="6"/>
        <v>3.0467815958964864E-3</v>
      </c>
      <c r="I74" s="68">
        <f t="shared" si="7"/>
        <v>0.87008754676231226</v>
      </c>
    </row>
    <row r="75" spans="2:9" x14ac:dyDescent="0.2">
      <c r="B75" s="71">
        <f>'NEG Commercial'!C73</f>
        <v>1019</v>
      </c>
      <c r="C75" s="65">
        <f>B75*(Rates!$G$9+Rates!$G$11)+Rates!$G$19+SUM(Rates!$G$22:$G$27)</f>
        <v>627.26719394795327</v>
      </c>
      <c r="D75" s="65">
        <f>IF('NEG Commercial Win'!B75&gt;40,40*(Rates!$H$9+Rates!$H$14)+('NEG Commercial Win'!B75-40)*(Rates!$H$9+Rates!$H$17),'NEG Commercial Win'!B75*(Rates!$H$9+Rates!$H$14))+Rates!$H$19+Rates!$H$22+Rates!$H$23</f>
        <v>627.2738439479532</v>
      </c>
      <c r="E75" s="66">
        <f t="shared" si="4"/>
        <v>6.6499999999223292E-3</v>
      </c>
      <c r="F75" s="67">
        <f t="shared" si="5"/>
        <v>1.0601542794017224E-5</v>
      </c>
      <c r="G75" s="71">
        <f>'NEG Commercial'!E73</f>
        <v>288</v>
      </c>
      <c r="H75" s="68">
        <f t="shared" si="6"/>
        <v>2.7768136063866713E-3</v>
      </c>
      <c r="I75" s="68">
        <f t="shared" si="7"/>
        <v>0.87286436036869897</v>
      </c>
    </row>
    <row r="76" spans="2:9" x14ac:dyDescent="0.2">
      <c r="B76" s="71">
        <f>'NEG Commercial'!C74</f>
        <v>1039</v>
      </c>
      <c r="C76" s="65">
        <f>B76*(Rates!$G$9+Rates!$G$11)+Rates!$G$19+SUM(Rates!$G$22:$G$27)</f>
        <v>639.1835274896207</v>
      </c>
      <c r="D76" s="65">
        <f>IF('NEG Commercial Win'!B76&gt;40,40*(Rates!$H$9+Rates!$H$14)+('NEG Commercial Win'!B76-40)*(Rates!$H$9+Rates!$H$17),'NEG Commercial Win'!B76*(Rates!$H$9+Rates!$H$14))+Rates!$H$19+Rates!$H$22+Rates!$H$23</f>
        <v>638.74117748962067</v>
      </c>
      <c r="E76" s="66">
        <f t="shared" si="4"/>
        <v>-0.44235000000003311</v>
      </c>
      <c r="F76" s="67">
        <f t="shared" si="5"/>
        <v>-6.9205475575591412E-4</v>
      </c>
      <c r="G76" s="71">
        <f>'NEG Commercial'!E74</f>
        <v>256</v>
      </c>
      <c r="H76" s="68">
        <f t="shared" si="6"/>
        <v>2.4682787612325969E-3</v>
      </c>
      <c r="I76" s="68">
        <f t="shared" si="7"/>
        <v>0.87533263912993153</v>
      </c>
    </row>
    <row r="77" spans="2:9" x14ac:dyDescent="0.2">
      <c r="B77" s="71">
        <f>'NEG Commercial'!C75</f>
        <v>1059</v>
      </c>
      <c r="C77" s="65">
        <f>B77*(Rates!$G$9+Rates!$G$11)+Rates!$G$19+SUM(Rates!$G$22:$G$27)</f>
        <v>651.09986103128801</v>
      </c>
      <c r="D77" s="65">
        <f>IF('NEG Commercial Win'!B77&gt;40,40*(Rates!$H$9+Rates!$H$14)+('NEG Commercial Win'!B77-40)*(Rates!$H$9+Rates!$H$17),'NEG Commercial Win'!B77*(Rates!$H$9+Rates!$H$14))+Rates!$H$19+Rates!$H$22+Rates!$H$23</f>
        <v>650.20851103128803</v>
      </c>
      <c r="E77" s="66">
        <f t="shared" si="4"/>
        <v>-0.89134999999998854</v>
      </c>
      <c r="F77" s="67">
        <f t="shared" si="5"/>
        <v>-1.3689912306050324E-3</v>
      </c>
      <c r="G77" s="71">
        <f>'NEG Commercial'!E75</f>
        <v>300</v>
      </c>
      <c r="H77" s="68">
        <f t="shared" si="6"/>
        <v>2.8925141733194492E-3</v>
      </c>
      <c r="I77" s="68">
        <f t="shared" si="7"/>
        <v>0.87822515330325102</v>
      </c>
    </row>
    <row r="78" spans="2:9" x14ac:dyDescent="0.2">
      <c r="B78" s="71">
        <f>'NEG Commercial'!C76</f>
        <v>1079</v>
      </c>
      <c r="C78" s="65">
        <f>B78*(Rates!$G$9+Rates!$G$11)+Rates!$G$19+SUM(Rates!$G$22:$G$27)</f>
        <v>663.01619457295544</v>
      </c>
      <c r="D78" s="65">
        <f>IF('NEG Commercial Win'!B78&gt;40,40*(Rates!$H$9+Rates!$H$14)+('NEG Commercial Win'!B78-40)*(Rates!$H$9+Rates!$H$17),'NEG Commercial Win'!B78*(Rates!$H$9+Rates!$H$14))+Rates!$H$19+Rates!$H$22+Rates!$H$23</f>
        <v>661.67584457295538</v>
      </c>
      <c r="E78" s="66">
        <f t="shared" si="4"/>
        <v>-1.3403500000000577</v>
      </c>
      <c r="F78" s="67">
        <f t="shared" si="5"/>
        <v>-2.0215946623496411E-3</v>
      </c>
      <c r="G78" s="71">
        <f>'NEG Commercial'!E76</f>
        <v>285</v>
      </c>
      <c r="H78" s="68">
        <f t="shared" si="6"/>
        <v>2.7478884646534767E-3</v>
      </c>
      <c r="I78" s="68">
        <f t="shared" si="7"/>
        <v>0.88097304176790447</v>
      </c>
    </row>
    <row r="79" spans="2:9" x14ac:dyDescent="0.2">
      <c r="B79" s="71">
        <f>'NEG Commercial'!C77</f>
        <v>1099</v>
      </c>
      <c r="C79" s="65">
        <f>B79*(Rates!$G$9+Rates!$G$11)+Rates!$G$19+SUM(Rates!$G$22:$G$27)</f>
        <v>674.93252811462287</v>
      </c>
      <c r="D79" s="65">
        <f>IF('NEG Commercial Win'!B79&gt;40,40*(Rates!$H$9+Rates!$H$14)+('NEG Commercial Win'!B79-40)*(Rates!$H$9+Rates!$H$17),'NEG Commercial Win'!B79*(Rates!$H$9+Rates!$H$14))+Rates!$H$19+Rates!$H$22+Rates!$H$23</f>
        <v>673.14317811462274</v>
      </c>
      <c r="E79" s="66">
        <f t="shared" si="4"/>
        <v>-1.7893500000001268</v>
      </c>
      <c r="F79" s="67">
        <f t="shared" si="5"/>
        <v>-2.6511538938544742E-3</v>
      </c>
      <c r="G79" s="71">
        <f>'NEG Commercial'!E77</f>
        <v>277</v>
      </c>
      <c r="H79" s="68">
        <f t="shared" si="6"/>
        <v>2.6707547533649581E-3</v>
      </c>
      <c r="I79" s="68">
        <f t="shared" si="7"/>
        <v>0.88364379652126945</v>
      </c>
    </row>
    <row r="80" spans="2:9" x14ac:dyDescent="0.2">
      <c r="B80" s="71">
        <f>'NEG Commercial'!C78</f>
        <v>1119</v>
      </c>
      <c r="C80" s="65">
        <f>B80*(Rates!$G$9+Rates!$G$11)+Rates!$G$19+SUM(Rates!$G$22:$G$27)</f>
        <v>686.84886165629018</v>
      </c>
      <c r="D80" s="65">
        <f>IF('NEG Commercial Win'!B80&gt;40,40*(Rates!$H$9+Rates!$H$14)+('NEG Commercial Win'!B80-40)*(Rates!$H$9+Rates!$H$17),'NEG Commercial Win'!B80*(Rates!$H$9+Rates!$H$14))+Rates!$H$19+Rates!$H$22+Rates!$H$23</f>
        <v>684.61051165629021</v>
      </c>
      <c r="E80" s="66">
        <f t="shared" si="4"/>
        <v>-2.2383499999999685</v>
      </c>
      <c r="F80" s="67">
        <f t="shared" si="5"/>
        <v>-3.2588683259987313E-3</v>
      </c>
      <c r="G80" s="71">
        <f>'NEG Commercial'!E78</f>
        <v>242</v>
      </c>
      <c r="H80" s="68">
        <f t="shared" si="6"/>
        <v>2.3332947664776891E-3</v>
      </c>
      <c r="I80" s="68">
        <f t="shared" si="7"/>
        <v>0.88597709128774715</v>
      </c>
    </row>
    <row r="81" spans="2:9" x14ac:dyDescent="0.2">
      <c r="B81" s="71">
        <f>'NEG Commercial'!C79</f>
        <v>1139</v>
      </c>
      <c r="C81" s="65">
        <f>B81*(Rates!$G$9+Rates!$G$11)+Rates!$G$19+SUM(Rates!$G$22:$G$27)</f>
        <v>698.76519519795761</v>
      </c>
      <c r="D81" s="65">
        <f>IF('NEG Commercial Win'!B81&gt;40,40*(Rates!$H$9+Rates!$H$14)+('NEG Commercial Win'!B81-40)*(Rates!$H$9+Rates!$H$17),'NEG Commercial Win'!B81*(Rates!$H$9+Rates!$H$14))+Rates!$H$19+Rates!$H$22+Rates!$H$23</f>
        <v>696.07784519795757</v>
      </c>
      <c r="E81" s="66">
        <f t="shared" si="4"/>
        <v>-2.6873500000000377</v>
      </c>
      <c r="F81" s="67">
        <f t="shared" si="5"/>
        <v>-3.8458555441341371E-3</v>
      </c>
      <c r="G81" s="71">
        <f>'NEG Commercial'!E79</f>
        <v>259</v>
      </c>
      <c r="H81" s="68">
        <f t="shared" si="6"/>
        <v>2.497203902965791E-3</v>
      </c>
      <c r="I81" s="68">
        <f t="shared" si="7"/>
        <v>0.88847429519071297</v>
      </c>
    </row>
    <row r="82" spans="2:9" x14ac:dyDescent="0.2">
      <c r="B82" s="71">
        <f>'NEG Commercial'!C80</f>
        <v>1159</v>
      </c>
      <c r="C82" s="65">
        <f>B82*(Rates!$G$9+Rates!$G$11)+Rates!$G$19+SUM(Rates!$G$22:$G$27)</f>
        <v>710.68152873962504</v>
      </c>
      <c r="D82" s="65">
        <f>IF('NEG Commercial Win'!B82&gt;40,40*(Rates!$H$9+Rates!$H$14)+('NEG Commercial Win'!B82-40)*(Rates!$H$9+Rates!$H$17),'NEG Commercial Win'!B82*(Rates!$H$9+Rates!$H$14))+Rates!$H$19+Rates!$H$22+Rates!$H$23</f>
        <v>707.54517873962493</v>
      </c>
      <c r="E82" s="66">
        <f t="shared" si="4"/>
        <v>-3.1363500000001068</v>
      </c>
      <c r="F82" s="67">
        <f t="shared" si="5"/>
        <v>-4.4131581772813774E-3</v>
      </c>
      <c r="G82" s="71">
        <f>'NEG Commercial'!E80</f>
        <v>240</v>
      </c>
      <c r="H82" s="68">
        <f t="shared" si="6"/>
        <v>2.3140113386555593E-3</v>
      </c>
      <c r="I82" s="68">
        <f t="shared" si="7"/>
        <v>0.89078830652936858</v>
      </c>
    </row>
    <row r="83" spans="2:9" x14ac:dyDescent="0.2">
      <c r="B83" s="71">
        <f>'NEG Commercial'!C81</f>
        <v>1179</v>
      </c>
      <c r="C83" s="65">
        <f>B83*(Rates!$G$9+Rates!$G$11)+Rates!$G$19+SUM(Rates!$G$22:$G$27)</f>
        <v>722.59786228129235</v>
      </c>
      <c r="D83" s="65">
        <f>IF('NEG Commercial Win'!B83&gt;40,40*(Rates!$H$9+Rates!$H$14)+('NEG Commercial Win'!B83-40)*(Rates!$H$9+Rates!$H$17),'NEG Commercial Win'!B83*(Rates!$H$9+Rates!$H$14))+Rates!$H$19+Rates!$H$22+Rates!$H$23</f>
        <v>719.01251228129229</v>
      </c>
      <c r="E83" s="66">
        <f t="shared" si="4"/>
        <v>-3.5853500000000622</v>
      </c>
      <c r="F83" s="67">
        <f t="shared" si="5"/>
        <v>-4.9617500786410572E-3</v>
      </c>
      <c r="G83" s="71">
        <f>'NEG Commercial'!E81</f>
        <v>202</v>
      </c>
      <c r="H83" s="68">
        <f t="shared" si="6"/>
        <v>1.9476262100350959E-3</v>
      </c>
      <c r="I83" s="68">
        <f t="shared" si="7"/>
        <v>0.89273593273940366</v>
      </c>
    </row>
    <row r="84" spans="2:9" x14ac:dyDescent="0.2">
      <c r="B84" s="71">
        <f>'NEG Commercial'!C82</f>
        <v>1199</v>
      </c>
      <c r="C84" s="65">
        <f>B84*(Rates!$G$9+Rates!$G$11)+Rates!$G$19+SUM(Rates!$G$22:$G$27)</f>
        <v>734.51419582295978</v>
      </c>
      <c r="D84" s="65">
        <f>IF('NEG Commercial Win'!B84&gt;40,40*(Rates!$H$9+Rates!$H$14)+('NEG Commercial Win'!B84-40)*(Rates!$H$9+Rates!$H$17),'NEG Commercial Win'!B84*(Rates!$H$9+Rates!$H$14))+Rates!$H$19+Rates!$H$22+Rates!$H$23</f>
        <v>730.47984582295976</v>
      </c>
      <c r="E84" s="66">
        <f t="shared" si="4"/>
        <v>-4.0343500000000176</v>
      </c>
      <c r="F84" s="67">
        <f t="shared" si="5"/>
        <v>-5.492541904489506E-3</v>
      </c>
      <c r="G84" s="71">
        <f>'NEG Commercial'!E82</f>
        <v>227</v>
      </c>
      <c r="H84" s="68">
        <f t="shared" si="6"/>
        <v>2.1886690578117166E-3</v>
      </c>
      <c r="I84" s="68">
        <f t="shared" si="7"/>
        <v>0.89492460179721534</v>
      </c>
    </row>
    <row r="85" spans="2:9" x14ac:dyDescent="0.2">
      <c r="B85" s="71">
        <f>'NEG Commercial'!C83</f>
        <v>1219</v>
      </c>
      <c r="C85" s="65">
        <f>B85*(Rates!$G$9+Rates!$G$11)+Rates!$G$19+SUM(Rates!$G$22:$G$27)</f>
        <v>746.43052936462709</v>
      </c>
      <c r="D85" s="65">
        <f>IF('NEG Commercial Win'!B85&gt;40,40*(Rates!$H$9+Rates!$H$14)+('NEG Commercial Win'!B85-40)*(Rates!$H$9+Rates!$H$17),'NEG Commercial Win'!B85*(Rates!$H$9+Rates!$H$14))+Rates!$H$19+Rates!$H$22+Rates!$H$23</f>
        <v>741.94717936462712</v>
      </c>
      <c r="E85" s="66">
        <f t="shared" si="4"/>
        <v>-4.4833499999999731</v>
      </c>
      <c r="F85" s="67">
        <f t="shared" si="5"/>
        <v>-6.0063861586908407E-3</v>
      </c>
      <c r="G85" s="71">
        <f>'NEG Commercial'!E83</f>
        <v>199</v>
      </c>
      <c r="H85" s="68">
        <f t="shared" si="6"/>
        <v>1.9187010683019013E-3</v>
      </c>
      <c r="I85" s="68">
        <f t="shared" si="7"/>
        <v>0.89684330286551728</v>
      </c>
    </row>
    <row r="86" spans="2:9" x14ac:dyDescent="0.2">
      <c r="B86" s="71">
        <f>'NEG Commercial'!C84</f>
        <v>1239</v>
      </c>
      <c r="C86" s="65">
        <f>B86*(Rates!$G$9+Rates!$G$11)+Rates!$G$19+SUM(Rates!$G$22:$G$27)</f>
        <v>758.34686290629452</v>
      </c>
      <c r="D86" s="65">
        <f>IF('NEG Commercial Win'!B86&gt;40,40*(Rates!$H$9+Rates!$H$14)+('NEG Commercial Win'!B86-40)*(Rates!$H$9+Rates!$H$17),'NEG Commercial Win'!B86*(Rates!$H$9+Rates!$H$14))+Rates!$H$19+Rates!$H$22+Rates!$H$23</f>
        <v>753.41451290629448</v>
      </c>
      <c r="E86" s="66">
        <f t="shared" si="4"/>
        <v>-4.9323500000000422</v>
      </c>
      <c r="F86" s="67">
        <f t="shared" si="5"/>
        <v>-6.5040817616061142E-3</v>
      </c>
      <c r="G86" s="71">
        <f>'NEG Commercial'!E84</f>
        <v>203</v>
      </c>
      <c r="H86" s="68">
        <f t="shared" si="6"/>
        <v>1.9572679239461608E-3</v>
      </c>
      <c r="I86" s="68">
        <f t="shared" si="7"/>
        <v>0.8988005707894634</v>
      </c>
    </row>
    <row r="87" spans="2:9" x14ac:dyDescent="0.2">
      <c r="B87" s="71">
        <f>'NEG Commercial'!C85</f>
        <v>1259</v>
      </c>
      <c r="C87" s="65">
        <f>B87*(Rates!$G$9+Rates!$G$11)+Rates!$G$19+SUM(Rates!$G$22:$G$27)</f>
        <v>770.26319644796195</v>
      </c>
      <c r="D87" s="65">
        <f>IF('NEG Commercial Win'!B87&gt;40,40*(Rates!$H$9+Rates!$H$14)+('NEG Commercial Win'!B87-40)*(Rates!$H$9+Rates!$H$17),'NEG Commercial Win'!B87*(Rates!$H$9+Rates!$H$14))+Rates!$H$19+Rates!$H$22+Rates!$H$23</f>
        <v>764.88184644796183</v>
      </c>
      <c r="E87" s="66">
        <f t="shared" si="4"/>
        <v>-5.3813500000001113</v>
      </c>
      <c r="F87" s="67">
        <f t="shared" si="5"/>
        <v>-6.9863781949027195E-3</v>
      </c>
      <c r="G87" s="71">
        <f>'NEG Commercial'!E85</f>
        <v>200</v>
      </c>
      <c r="H87" s="68">
        <f t="shared" si="6"/>
        <v>1.9283427822129663E-3</v>
      </c>
      <c r="I87" s="68">
        <f t="shared" si="7"/>
        <v>0.90072891357167639</v>
      </c>
    </row>
    <row r="88" spans="2:9" x14ac:dyDescent="0.2">
      <c r="B88" s="71">
        <f>'NEG Commercial'!C86</f>
        <v>1279</v>
      </c>
      <c r="C88" s="65">
        <f>B88*(Rates!$G$9+Rates!$G$11)+Rates!$G$19+SUM(Rates!$G$22:$G$27)</f>
        <v>782.17952998962926</v>
      </c>
      <c r="D88" s="65">
        <f>IF('NEG Commercial Win'!B88&gt;40,40*(Rates!$H$9+Rates!$H$14)+('NEG Commercial Win'!B88-40)*(Rates!$H$9+Rates!$H$17),'NEG Commercial Win'!B88*(Rates!$H$9+Rates!$H$14))+Rates!$H$19+Rates!$H$22+Rates!$H$23</f>
        <v>776.34917998962931</v>
      </c>
      <c r="E88" s="66">
        <f t="shared" si="4"/>
        <v>-5.8303499999999531</v>
      </c>
      <c r="F88" s="67">
        <f t="shared" si="5"/>
        <v>-7.4539792674927921E-3</v>
      </c>
      <c r="G88" s="71">
        <f>'NEG Commercial'!E86</f>
        <v>193</v>
      </c>
      <c r="H88" s="68">
        <f t="shared" si="6"/>
        <v>1.8608507848355124E-3</v>
      </c>
      <c r="I88" s="68">
        <f t="shared" si="7"/>
        <v>0.90258976435651195</v>
      </c>
    </row>
    <row r="89" spans="2:9" x14ac:dyDescent="0.2">
      <c r="B89" s="71">
        <f>'NEG Commercial'!C87</f>
        <v>1299</v>
      </c>
      <c r="C89" s="65">
        <f>B89*(Rates!$G$9+Rates!$G$11)+Rates!$G$19+SUM(Rates!$G$22:$G$27)</f>
        <v>794.09586353129669</v>
      </c>
      <c r="D89" s="65">
        <f>IF('NEG Commercial Win'!B89&gt;40,40*(Rates!$H$9+Rates!$H$14)+('NEG Commercial Win'!B89-40)*(Rates!$H$9+Rates!$H$17),'NEG Commercial Win'!B89*(Rates!$H$9+Rates!$H$14))+Rates!$H$19+Rates!$H$22+Rates!$H$23</f>
        <v>787.81651353129666</v>
      </c>
      <c r="E89" s="66">
        <f t="shared" si="4"/>
        <v>-6.2793500000000222</v>
      </c>
      <c r="F89" s="67">
        <f t="shared" si="5"/>
        <v>-7.907546542398709E-3</v>
      </c>
      <c r="G89" s="71">
        <f>'NEG Commercial'!E87</f>
        <v>177</v>
      </c>
      <c r="H89" s="68">
        <f t="shared" si="6"/>
        <v>1.706583362258475E-3</v>
      </c>
      <c r="I89" s="68">
        <f t="shared" si="7"/>
        <v>0.90429634771877043</v>
      </c>
    </row>
    <row r="90" spans="2:9" x14ac:dyDescent="0.2">
      <c r="B90" s="71">
        <f>'NEG Commercial'!C88</f>
        <v>1319</v>
      </c>
      <c r="C90" s="65">
        <f>B90*(Rates!$G$9+Rates!$G$11)+Rates!$G$19+SUM(Rates!$G$22:$G$27)</f>
        <v>806.01219707296411</v>
      </c>
      <c r="D90" s="65">
        <f>IF('NEG Commercial Win'!B90&gt;40,40*(Rates!$H$9+Rates!$H$14)+('NEG Commercial Win'!B90-40)*(Rates!$H$9+Rates!$H$17),'NEG Commercial Win'!B90*(Rates!$H$9+Rates!$H$14))+Rates!$H$19+Rates!$H$22+Rates!$H$23</f>
        <v>799.28384707296402</v>
      </c>
      <c r="E90" s="66">
        <f t="shared" si="4"/>
        <v>-6.7283500000000913</v>
      </c>
      <c r="F90" s="67">
        <f t="shared" si="5"/>
        <v>-8.3477024596328893E-3</v>
      </c>
      <c r="G90" s="71">
        <f>'NEG Commercial'!E88</f>
        <v>164</v>
      </c>
      <c r="H90" s="68">
        <f t="shared" si="6"/>
        <v>1.5812410814146324E-3</v>
      </c>
      <c r="I90" s="68">
        <f t="shared" si="7"/>
        <v>0.9058775888001851</v>
      </c>
    </row>
    <row r="91" spans="2:9" x14ac:dyDescent="0.2">
      <c r="B91" s="71">
        <f>'NEG Commercial'!C89</f>
        <v>1339</v>
      </c>
      <c r="C91" s="65">
        <f>B91*(Rates!$G$9+Rates!$G$11)+Rates!$G$19+SUM(Rates!$G$22:$G$27)</f>
        <v>817.92853061463143</v>
      </c>
      <c r="D91" s="65">
        <f>IF('NEG Commercial Win'!B91&gt;40,40*(Rates!$H$9+Rates!$H$14)+('NEG Commercial Win'!B91-40)*(Rates!$H$9+Rates!$H$17),'NEG Commercial Win'!B91*(Rates!$H$9+Rates!$H$14))+Rates!$H$19+Rates!$H$22+Rates!$H$23</f>
        <v>810.75118061463138</v>
      </c>
      <c r="E91" s="66">
        <f t="shared" si="4"/>
        <v>-7.1773500000000467</v>
      </c>
      <c r="F91" s="67">
        <f t="shared" si="5"/>
        <v>-8.7750331860983449E-3</v>
      </c>
      <c r="G91" s="71">
        <f>'NEG Commercial'!E89</f>
        <v>152</v>
      </c>
      <c r="H91" s="68">
        <f t="shared" si="6"/>
        <v>1.4655405144818542E-3</v>
      </c>
      <c r="I91" s="68">
        <f t="shared" si="7"/>
        <v>0.90734312931466699</v>
      </c>
    </row>
    <row r="92" spans="2:9" x14ac:dyDescent="0.2">
      <c r="B92" s="71">
        <f>'NEG Commercial'!C90</f>
        <v>1359</v>
      </c>
      <c r="C92" s="65">
        <f>B92*(Rates!$G$9+Rates!$G$11)+Rates!$G$19+SUM(Rates!$G$22:$G$27)</f>
        <v>829.84486415629885</v>
      </c>
      <c r="D92" s="65">
        <f>IF('NEG Commercial Win'!B92&gt;40,40*(Rates!$H$9+Rates!$H$14)+('NEG Commercial Win'!B92-40)*(Rates!$H$9+Rates!$H$17),'NEG Commercial Win'!B92*(Rates!$H$9+Rates!$H$14))+Rates!$H$19+Rates!$H$22+Rates!$H$23</f>
        <v>822.21851415629885</v>
      </c>
      <c r="E92" s="66">
        <f t="shared" si="4"/>
        <v>-7.6263500000000022</v>
      </c>
      <c r="F92" s="67">
        <f t="shared" si="5"/>
        <v>-9.1900912199459027E-3</v>
      </c>
      <c r="G92" s="71">
        <f>'NEG Commercial'!E90</f>
        <v>178</v>
      </c>
      <c r="H92" s="68">
        <f t="shared" si="6"/>
        <v>1.7162250761695399E-3</v>
      </c>
      <c r="I92" s="68">
        <f t="shared" si="7"/>
        <v>0.90905935439083652</v>
      </c>
    </row>
    <row r="93" spans="2:9" x14ac:dyDescent="0.2">
      <c r="B93" s="71">
        <f>'NEG Commercial'!C91</f>
        <v>1379</v>
      </c>
      <c r="C93" s="65">
        <f>B93*(Rates!$G$9+Rates!$G$11)+Rates!$G$19+SUM(Rates!$G$22:$G$27)</f>
        <v>841.76119769796617</v>
      </c>
      <c r="D93" s="65">
        <f>IF('NEG Commercial Win'!B93&gt;40,40*(Rates!$H$9+Rates!$H$14)+('NEG Commercial Win'!B93-40)*(Rates!$H$9+Rates!$H$17),'NEG Commercial Win'!B93*(Rates!$H$9+Rates!$H$14))+Rates!$H$19+Rates!$H$22+Rates!$H$23</f>
        <v>833.68584769796621</v>
      </c>
      <c r="E93" s="66">
        <f t="shared" si="4"/>
        <v>-8.0753499999999576</v>
      </c>
      <c r="F93" s="67">
        <f t="shared" si="5"/>
        <v>-9.5933977737204853E-3</v>
      </c>
      <c r="G93" s="71">
        <f>'NEG Commercial'!E91</f>
        <v>169</v>
      </c>
      <c r="H93" s="68">
        <f t="shared" si="6"/>
        <v>1.6294496509699564E-3</v>
      </c>
      <c r="I93" s="68">
        <f t="shared" si="7"/>
        <v>0.91068880404180652</v>
      </c>
    </row>
    <row r="94" spans="2:9" x14ac:dyDescent="0.2">
      <c r="B94" s="71">
        <f>'NEG Commercial'!C92</f>
        <v>1399</v>
      </c>
      <c r="C94" s="65">
        <f>B94*(Rates!$G$9+Rates!$G$11)+Rates!$G$19+SUM(Rates!$G$22:$G$27)</f>
        <v>853.67753123963359</v>
      </c>
      <c r="D94" s="65">
        <f>IF('NEG Commercial Win'!B94&gt;40,40*(Rates!$H$9+Rates!$H$14)+('NEG Commercial Win'!B94-40)*(Rates!$H$9+Rates!$H$17),'NEG Commercial Win'!B94*(Rates!$H$9+Rates!$H$14))+Rates!$H$19+Rates!$H$22+Rates!$H$23</f>
        <v>845.15318123963357</v>
      </c>
      <c r="E94" s="66">
        <f t="shared" si="4"/>
        <v>-8.5243500000000267</v>
      </c>
      <c r="F94" s="67">
        <f t="shared" si="5"/>
        <v>-9.9854449579125423E-3</v>
      </c>
      <c r="G94" s="71">
        <f>'NEG Commercial'!E92</f>
        <v>173</v>
      </c>
      <c r="H94" s="68">
        <f t="shared" si="6"/>
        <v>1.6680165066142157E-3</v>
      </c>
      <c r="I94" s="68">
        <f t="shared" si="7"/>
        <v>0.91235682054842071</v>
      </c>
    </row>
    <row r="95" spans="2:9" x14ac:dyDescent="0.2">
      <c r="B95" s="71">
        <f>'NEG Commercial'!C93</f>
        <v>1419</v>
      </c>
      <c r="C95" s="65">
        <f>B95*(Rates!$G$9+Rates!$G$11)+Rates!$G$19+SUM(Rates!$G$22:$G$27)</f>
        <v>865.59386478130102</v>
      </c>
      <c r="D95" s="65">
        <f>IF('NEG Commercial Win'!B95&gt;40,40*(Rates!$H$9+Rates!$H$14)+('NEG Commercial Win'!B95-40)*(Rates!$H$9+Rates!$H$17),'NEG Commercial Win'!B95*(Rates!$H$9+Rates!$H$14))+Rates!$H$19+Rates!$H$22+Rates!$H$23</f>
        <v>856.62051478130093</v>
      </c>
      <c r="E95" s="66">
        <f t="shared" si="4"/>
        <v>-8.9733500000000959</v>
      </c>
      <c r="F95" s="67">
        <f t="shared" si="5"/>
        <v>-1.036669778414763E-2</v>
      </c>
      <c r="G95" s="71">
        <f>'NEG Commercial'!E93</f>
        <v>154</v>
      </c>
      <c r="H95" s="68">
        <f t="shared" si="6"/>
        <v>1.4848239423039839E-3</v>
      </c>
      <c r="I95" s="68">
        <f t="shared" si="7"/>
        <v>0.91384164449072469</v>
      </c>
    </row>
    <row r="96" spans="2:9" x14ac:dyDescent="0.2">
      <c r="B96" s="71">
        <f>'NEG Commercial'!C94</f>
        <v>1439</v>
      </c>
      <c r="C96" s="65">
        <f>B96*(Rates!$G$9+Rates!$G$11)+Rates!$G$19+SUM(Rates!$G$22:$G$27)</f>
        <v>877.51019832296834</v>
      </c>
      <c r="D96" s="65">
        <f>IF('NEG Commercial Win'!B96&gt;40,40*(Rates!$H$9+Rates!$H$14)+('NEG Commercial Win'!B96-40)*(Rates!$H$9+Rates!$H$17),'NEG Commercial Win'!B96*(Rates!$H$9+Rates!$H$14))+Rates!$H$19+Rates!$H$22+Rates!$H$23</f>
        <v>868.0878483229684</v>
      </c>
      <c r="E96" s="66">
        <f t="shared" si="4"/>
        <v>-9.4223499999999376</v>
      </c>
      <c r="F96" s="67">
        <f t="shared" si="5"/>
        <v>-1.0737596005160084E-2</v>
      </c>
      <c r="G96" s="71">
        <f>'NEG Commercial'!E94</f>
        <v>154</v>
      </c>
      <c r="H96" s="68">
        <f t="shared" si="6"/>
        <v>1.4848239423039839E-3</v>
      </c>
      <c r="I96" s="68">
        <f t="shared" si="7"/>
        <v>0.91532646843302867</v>
      </c>
    </row>
    <row r="97" spans="2:9" x14ac:dyDescent="0.2">
      <c r="B97" s="71">
        <f>'NEG Commercial'!C95</f>
        <v>1459</v>
      </c>
      <c r="C97" s="65">
        <f>B97*(Rates!$G$9+Rates!$G$11)+Rates!$G$19+SUM(Rates!$G$22:$G$27)</f>
        <v>889.42653186463576</v>
      </c>
      <c r="D97" s="65">
        <f>IF('NEG Commercial Win'!B97&gt;40,40*(Rates!$H$9+Rates!$H$14)+('NEG Commercial Win'!B97-40)*(Rates!$H$9+Rates!$H$17),'NEG Commercial Win'!B97*(Rates!$H$9+Rates!$H$14))+Rates!$H$19+Rates!$H$22+Rates!$H$23</f>
        <v>879.55518186463576</v>
      </c>
      <c r="E97" s="66">
        <f t="shared" si="4"/>
        <v>-9.8713500000000067</v>
      </c>
      <c r="F97" s="67">
        <f t="shared" si="5"/>
        <v>-1.1098555806858205E-2</v>
      </c>
      <c r="G97" s="71">
        <f>'NEG Commercial'!E95</f>
        <v>144</v>
      </c>
      <c r="H97" s="68">
        <f t="shared" si="6"/>
        <v>1.3884068031933356E-3</v>
      </c>
      <c r="I97" s="68">
        <f t="shared" si="7"/>
        <v>0.91671487523622197</v>
      </c>
    </row>
    <row r="98" spans="2:9" x14ac:dyDescent="0.2">
      <c r="B98" s="71">
        <f>'NEG Commercial'!C96</f>
        <v>1479</v>
      </c>
      <c r="C98" s="65">
        <f>B98*(Rates!$G$9+Rates!$G$11)+Rates!$G$19+SUM(Rates!$G$22:$G$27)</f>
        <v>901.34286540630319</v>
      </c>
      <c r="D98" s="65">
        <f>IF('NEG Commercial Win'!B98&gt;40,40*(Rates!$H$9+Rates!$H$14)+('NEG Commercial Win'!B98-40)*(Rates!$H$9+Rates!$H$17),'NEG Commercial Win'!B98*(Rates!$H$9+Rates!$H$14))+Rates!$H$19+Rates!$H$22+Rates!$H$23</f>
        <v>891.02251540630311</v>
      </c>
      <c r="E98" s="66">
        <f t="shared" si="4"/>
        <v>-10.320350000000076</v>
      </c>
      <c r="F98" s="67">
        <f t="shared" si="5"/>
        <v>-1.1449971366165877E-2</v>
      </c>
      <c r="G98" s="71">
        <f>'NEG Commercial'!E96</f>
        <v>148</v>
      </c>
      <c r="H98" s="68">
        <f t="shared" si="6"/>
        <v>1.4269736588375949E-3</v>
      </c>
      <c r="I98" s="68">
        <f t="shared" si="7"/>
        <v>0.91814184889505956</v>
      </c>
    </row>
    <row r="99" spans="2:9" x14ac:dyDescent="0.2">
      <c r="B99" s="71">
        <f>'NEG Commercial'!C97</f>
        <v>1499</v>
      </c>
      <c r="C99" s="65">
        <f>B99*(Rates!$G$9+Rates!$G$11)+Rates!$G$19+SUM(Rates!$G$22:$G$27)</f>
        <v>913.2591989479705</v>
      </c>
      <c r="D99" s="65">
        <f>IF('NEG Commercial Win'!B99&gt;40,40*(Rates!$H$9+Rates!$H$14)+('NEG Commercial Win'!B99-40)*(Rates!$H$9+Rates!$H$17),'NEG Commercial Win'!B99*(Rates!$H$9+Rates!$H$14))+Rates!$H$19+Rates!$H$22+Rates!$H$23</f>
        <v>902.48984894797047</v>
      </c>
      <c r="E99" s="66">
        <f t="shared" si="4"/>
        <v>-10.769350000000031</v>
      </c>
      <c r="F99" s="67">
        <f t="shared" si="5"/>
        <v>-1.1792216286904956E-2</v>
      </c>
      <c r="G99" s="71">
        <f>'NEG Commercial'!E97</f>
        <v>161</v>
      </c>
      <c r="H99" s="68">
        <f t="shared" si="6"/>
        <v>1.5523159396814378E-3</v>
      </c>
      <c r="I99" s="68">
        <f t="shared" si="7"/>
        <v>0.91969416483474098</v>
      </c>
    </row>
    <row r="100" spans="2:9" x14ac:dyDescent="0.2">
      <c r="B100" s="71">
        <f>'NEG Commercial'!C98</f>
        <v>1519</v>
      </c>
      <c r="C100" s="65">
        <f>B100*(Rates!$G$9+Rates!$G$11)+Rates!$G$19+SUM(Rates!$G$22:$G$27)</f>
        <v>925.17553248963793</v>
      </c>
      <c r="D100" s="65">
        <f>IF('NEG Commercial Win'!B100&gt;40,40*(Rates!$H$9+Rates!$H$14)+('NEG Commercial Win'!B100-40)*(Rates!$H$9+Rates!$H$17),'NEG Commercial Win'!B100*(Rates!$H$9+Rates!$H$14))+Rates!$H$19+Rates!$H$22+Rates!$H$23</f>
        <v>913.95718248963794</v>
      </c>
      <c r="E100" s="66">
        <f t="shared" si="4"/>
        <v>-11.218349999999987</v>
      </c>
      <c r="F100" s="67">
        <f t="shared" si="5"/>
        <v>-1.2125644924711229E-2</v>
      </c>
      <c r="G100" s="71">
        <f>'NEG Commercial'!E98</f>
        <v>120</v>
      </c>
      <c r="H100" s="68">
        <f t="shared" si="6"/>
        <v>1.1570056693277796E-3</v>
      </c>
      <c r="I100" s="68">
        <f t="shared" si="7"/>
        <v>0.92085117050406873</v>
      </c>
    </row>
    <row r="101" spans="2:9" x14ac:dyDescent="0.2">
      <c r="B101" s="71">
        <f>'NEG Commercial'!C99</f>
        <v>1539</v>
      </c>
      <c r="C101" s="65">
        <f>B101*(Rates!$G$9+Rates!$G$11)+Rates!$G$19+SUM(Rates!$G$22:$G$27)</f>
        <v>937.09186603130536</v>
      </c>
      <c r="D101" s="65">
        <f>IF('NEG Commercial Win'!B101&gt;40,40*(Rates!$H$9+Rates!$H$14)+('NEG Commercial Win'!B101-40)*(Rates!$H$9+Rates!$H$17),'NEG Commercial Win'!B101*(Rates!$H$9+Rates!$H$14))+Rates!$H$19+Rates!$H$22+Rates!$H$23</f>
        <v>925.4245160313053</v>
      </c>
      <c r="E101" s="66">
        <f t="shared" si="4"/>
        <v>-11.667350000000056</v>
      </c>
      <c r="F101" s="67">
        <f t="shared" si="5"/>
        <v>-1.2450593610861932E-2</v>
      </c>
      <c r="G101" s="71">
        <f>'NEG Commercial'!E99</f>
        <v>124</v>
      </c>
      <c r="H101" s="68">
        <f t="shared" si="6"/>
        <v>1.1955725249720389E-3</v>
      </c>
      <c r="I101" s="68">
        <f t="shared" si="7"/>
        <v>0.92204674302904077</v>
      </c>
    </row>
    <row r="102" spans="2:9" x14ac:dyDescent="0.2">
      <c r="B102" s="71">
        <f>'NEG Commercial'!C100</f>
        <v>1559</v>
      </c>
      <c r="C102" s="65">
        <f>B102*(Rates!$G$9+Rates!$G$11)+Rates!$G$19+SUM(Rates!$G$22:$G$27)</f>
        <v>949.00819957297267</v>
      </c>
      <c r="D102" s="65">
        <f>IF('NEG Commercial Win'!B102&gt;40,40*(Rates!$H$9+Rates!$H$14)+('NEG Commercial Win'!B102-40)*(Rates!$H$9+Rates!$H$17),'NEG Commercial Win'!B102*(Rates!$H$9+Rates!$H$14))+Rates!$H$19+Rates!$H$22+Rates!$H$23</f>
        <v>936.89184957297266</v>
      </c>
      <c r="E102" s="66">
        <f t="shared" si="4"/>
        <v>-12.116350000000011</v>
      </c>
      <c r="F102" s="67">
        <f t="shared" si="5"/>
        <v>-1.2767381783900321E-2</v>
      </c>
      <c r="G102" s="71">
        <f>'NEG Commercial'!E100</f>
        <v>128</v>
      </c>
      <c r="H102" s="68">
        <f t="shared" si="6"/>
        <v>1.2341393806162984E-3</v>
      </c>
      <c r="I102" s="68">
        <f t="shared" si="7"/>
        <v>0.92328088240965711</v>
      </c>
    </row>
    <row r="103" spans="2:9" x14ac:dyDescent="0.2">
      <c r="B103" s="71">
        <f>'NEG Commercial'!C101</f>
        <v>1579</v>
      </c>
      <c r="C103" s="65">
        <f>B103*(Rates!$G$9+Rates!$G$11)+Rates!$G$19+SUM(Rates!$G$22:$G$27)</f>
        <v>960.9245331146401</v>
      </c>
      <c r="D103" s="65">
        <f>IF('NEG Commercial Win'!B103&gt;40,40*(Rates!$H$9+Rates!$H$14)+('NEG Commercial Win'!B103-40)*(Rates!$H$9+Rates!$H$17),'NEG Commercial Win'!B103*(Rates!$H$9+Rates!$H$14))+Rates!$H$19+Rates!$H$22+Rates!$H$23</f>
        <v>948.35918311464002</v>
      </c>
      <c r="E103" s="66">
        <f t="shared" si="4"/>
        <v>-12.56535000000008</v>
      </c>
      <c r="F103" s="67">
        <f t="shared" si="5"/>
        <v>-1.3076313037062413E-2</v>
      </c>
      <c r="G103" s="71">
        <f>'NEG Commercial'!E101</f>
        <v>126</v>
      </c>
      <c r="H103" s="68">
        <f t="shared" si="6"/>
        <v>1.2148559527941688E-3</v>
      </c>
      <c r="I103" s="68">
        <f t="shared" si="7"/>
        <v>0.92449573836245125</v>
      </c>
    </row>
    <row r="104" spans="2:9" x14ac:dyDescent="0.2">
      <c r="B104" s="71">
        <f>'NEG Commercial'!C102</f>
        <v>1599</v>
      </c>
      <c r="C104" s="65">
        <f>B104*(Rates!$G$9+Rates!$G$11)+Rates!$G$19+SUM(Rates!$G$22:$G$27)</f>
        <v>972.84086665630741</v>
      </c>
      <c r="D104" s="65">
        <f>IF('NEG Commercial Win'!B104&gt;40,40*(Rates!$H$9+Rates!$H$14)+('NEG Commercial Win'!B104-40)*(Rates!$H$9+Rates!$H$17),'NEG Commercial Win'!B104*(Rates!$H$9+Rates!$H$14))+Rates!$H$19+Rates!$H$22+Rates!$H$23</f>
        <v>959.82651665630749</v>
      </c>
      <c r="E104" s="66">
        <f t="shared" si="4"/>
        <v>-13.014349999999922</v>
      </c>
      <c r="F104" s="67">
        <f t="shared" si="5"/>
        <v>-1.3377676088722259E-2</v>
      </c>
      <c r="G104" s="71">
        <f>'NEG Commercial'!E102</f>
        <v>131</v>
      </c>
      <c r="H104" s="68">
        <f t="shared" si="6"/>
        <v>1.2630645223494928E-3</v>
      </c>
      <c r="I104" s="68">
        <f t="shared" si="7"/>
        <v>0.92575880288480072</v>
      </c>
    </row>
    <row r="105" spans="2:9" x14ac:dyDescent="0.2">
      <c r="B105" s="71">
        <f>'NEG Commercial'!C103</f>
        <v>1619</v>
      </c>
      <c r="C105" s="65">
        <f>B105*(Rates!$G$9+Rates!$G$11)+Rates!$G$19+SUM(Rates!$G$22:$G$27)</f>
        <v>984.75720019797484</v>
      </c>
      <c r="D105" s="65">
        <f>IF('NEG Commercial Win'!B105&gt;40,40*(Rates!$H$9+Rates!$H$14)+('NEG Commercial Win'!B105-40)*(Rates!$H$9+Rates!$H$17),'NEG Commercial Win'!B105*(Rates!$H$9+Rates!$H$14))+Rates!$H$19+Rates!$H$22+Rates!$H$23</f>
        <v>971.29385019797485</v>
      </c>
      <c r="E105" s="66">
        <f t="shared" si="4"/>
        <v>-13.463349999999991</v>
      </c>
      <c r="F105" s="67">
        <f t="shared" si="5"/>
        <v>-1.3671745682380722E-2</v>
      </c>
      <c r="G105" s="71">
        <f>'NEG Commercial'!E103</f>
        <v>122</v>
      </c>
      <c r="H105" s="68">
        <f t="shared" si="6"/>
        <v>1.1762890971499093E-3</v>
      </c>
      <c r="I105" s="68">
        <f t="shared" si="7"/>
        <v>0.92693509198195068</v>
      </c>
    </row>
    <row r="106" spans="2:9" x14ac:dyDescent="0.2">
      <c r="B106" s="71">
        <f>'NEG Commercial'!C104</f>
        <v>1639</v>
      </c>
      <c r="C106" s="65">
        <f>B106*(Rates!$G$9+Rates!$G$11)+Rates!$G$19+SUM(Rates!$G$22:$G$27)</f>
        <v>996.67353373964227</v>
      </c>
      <c r="D106" s="65">
        <f>IF('NEG Commercial Win'!B106&gt;40,40*(Rates!$H$9+Rates!$H$14)+('NEG Commercial Win'!B106-40)*(Rates!$H$9+Rates!$H$17),'NEG Commercial Win'!B106*(Rates!$H$9+Rates!$H$14))+Rates!$H$19+Rates!$H$22+Rates!$H$23</f>
        <v>982.76118373964221</v>
      </c>
      <c r="E106" s="66">
        <f t="shared" si="4"/>
        <v>-13.91235000000006</v>
      </c>
      <c r="F106" s="67">
        <f t="shared" si="5"/>
        <v>-1.3958783422089281E-2</v>
      </c>
      <c r="G106" s="71">
        <f>'NEG Commercial'!E104</f>
        <v>112</v>
      </c>
      <c r="H106" s="68">
        <f t="shared" si="6"/>
        <v>1.079871958039261E-3</v>
      </c>
      <c r="I106" s="68">
        <f t="shared" si="7"/>
        <v>0.92801496393998995</v>
      </c>
    </row>
    <row r="107" spans="2:9" x14ac:dyDescent="0.2">
      <c r="B107" s="71">
        <f>'NEG Commercial'!C105</f>
        <v>1659</v>
      </c>
      <c r="C107" s="65">
        <f>B107*(Rates!$G$9+Rates!$G$11)+Rates!$G$19+SUM(Rates!$G$22:$G$27)</f>
        <v>1008.5898672813096</v>
      </c>
      <c r="D107" s="65">
        <f>IF('NEG Commercial Win'!B107&gt;40,40*(Rates!$H$9+Rates!$H$14)+('NEG Commercial Win'!B107-40)*(Rates!$H$9+Rates!$H$17),'NEG Commercial Win'!B107*(Rates!$H$9+Rates!$H$14))+Rates!$H$19+Rates!$H$22+Rates!$H$23</f>
        <v>994.22851728130956</v>
      </c>
      <c r="E107" s="66">
        <f t="shared" si="4"/>
        <v>-14.361350000000016</v>
      </c>
      <c r="F107" s="67">
        <f t="shared" si="5"/>
        <v>-1.423903854865363E-2</v>
      </c>
      <c r="G107" s="71">
        <f>'NEG Commercial'!E105</f>
        <v>97</v>
      </c>
      <c r="H107" s="68">
        <f t="shared" si="6"/>
        <v>9.3524624937328855E-4</v>
      </c>
      <c r="I107" s="68">
        <f t="shared" si="7"/>
        <v>0.92895021018936319</v>
      </c>
    </row>
    <row r="108" spans="2:9" x14ac:dyDescent="0.2">
      <c r="B108" s="71">
        <f>'NEG Commercial'!C106</f>
        <v>1679</v>
      </c>
      <c r="C108" s="65">
        <f>B108*(Rates!$G$9+Rates!$G$11)+Rates!$G$19+SUM(Rates!$G$22:$G$27)</f>
        <v>1020.506200822977</v>
      </c>
      <c r="D108" s="65">
        <f>IF('NEG Commercial Win'!B108&gt;40,40*(Rates!$H$9+Rates!$H$14)+('NEG Commercial Win'!B108-40)*(Rates!$H$9+Rates!$H$17),'NEG Commercial Win'!B108*(Rates!$H$9+Rates!$H$14))+Rates!$H$19+Rates!$H$22+Rates!$H$23</f>
        <v>1005.695850822977</v>
      </c>
      <c r="E108" s="66">
        <f t="shared" si="4"/>
        <v>-14.810349999999971</v>
      </c>
      <c r="F108" s="67">
        <f t="shared" si="5"/>
        <v>-1.4512748661454789E-2</v>
      </c>
      <c r="G108" s="71">
        <f>'NEG Commercial'!E106</f>
        <v>99</v>
      </c>
      <c r="H108" s="68">
        <f t="shared" si="6"/>
        <v>9.5452967719541831E-4</v>
      </c>
      <c r="I108" s="68">
        <f t="shared" si="7"/>
        <v>0.92990473986655864</v>
      </c>
    </row>
    <row r="109" spans="2:9" x14ac:dyDescent="0.2">
      <c r="B109" s="71">
        <f>'NEG Commercial'!C107</f>
        <v>1699</v>
      </c>
      <c r="C109" s="65">
        <f>B109*(Rates!$G$9+Rates!$G$11)+Rates!$G$19+SUM(Rates!$G$22:$G$27)</f>
        <v>1032.4225343646444</v>
      </c>
      <c r="D109" s="65">
        <f>IF('NEG Commercial Win'!B109&gt;40,40*(Rates!$H$9+Rates!$H$14)+('NEG Commercial Win'!B109-40)*(Rates!$H$9+Rates!$H$17),'NEG Commercial Win'!B109*(Rates!$H$9+Rates!$H$14))+Rates!$H$19+Rates!$H$22+Rates!$H$23</f>
        <v>1017.1631843646444</v>
      </c>
      <c r="E109" s="66">
        <f t="shared" si="4"/>
        <v>-15.25935000000004</v>
      </c>
      <c r="F109" s="67">
        <f t="shared" si="5"/>
        <v>-1.4780140390281858E-2</v>
      </c>
      <c r="G109" s="71">
        <f>'NEG Commercial'!E107</f>
        <v>91</v>
      </c>
      <c r="H109" s="68">
        <f t="shared" si="6"/>
        <v>8.773959659068996E-4</v>
      </c>
      <c r="I109" s="68">
        <f t="shared" si="7"/>
        <v>0.9307821358324655</v>
      </c>
    </row>
    <row r="110" spans="2:9" x14ac:dyDescent="0.2">
      <c r="B110" s="71">
        <f>'NEG Commercial'!C108</f>
        <v>1719</v>
      </c>
      <c r="C110" s="65">
        <f>B110*(Rates!$G$9+Rates!$G$11)+Rates!$G$19+SUM(Rates!$G$22:$G$27)</f>
        <v>1044.3388679063119</v>
      </c>
      <c r="D110" s="65">
        <f>IF('NEG Commercial Win'!B110&gt;40,40*(Rates!$H$9+Rates!$H$14)+('NEG Commercial Win'!B110-40)*(Rates!$H$9+Rates!$H$17),'NEG Commercial Win'!B110*(Rates!$H$9+Rates!$H$14))+Rates!$H$19+Rates!$H$22+Rates!$H$23</f>
        <v>1028.6305179063118</v>
      </c>
      <c r="E110" s="66">
        <f t="shared" si="4"/>
        <v>-15.70835000000011</v>
      </c>
      <c r="F110" s="67">
        <f t="shared" si="5"/>
        <v>-1.5041430021169444E-2</v>
      </c>
      <c r="G110" s="71">
        <f>'NEG Commercial'!E108</f>
        <v>95</v>
      </c>
      <c r="H110" s="68">
        <f t="shared" si="6"/>
        <v>9.159628215511589E-4</v>
      </c>
      <c r="I110" s="68">
        <f t="shared" si="7"/>
        <v>0.93169809865401665</v>
      </c>
    </row>
    <row r="111" spans="2:9" x14ac:dyDescent="0.2">
      <c r="B111" s="71">
        <f>'NEG Commercial'!C109</f>
        <v>1739</v>
      </c>
      <c r="C111" s="65">
        <f>B111*(Rates!$G$9+Rates!$G$11)+Rates!$G$19+SUM(Rates!$G$22:$G$27)</f>
        <v>1056.2552014479793</v>
      </c>
      <c r="D111" s="65">
        <f>IF('NEG Commercial Win'!B111&gt;40,40*(Rates!$H$9+Rates!$H$14)+('NEG Commercial Win'!B111-40)*(Rates!$H$9+Rates!$H$17),'NEG Commercial Win'!B111*(Rates!$H$9+Rates!$H$14))+Rates!$H$19+Rates!$H$22+Rates!$H$23</f>
        <v>1040.0978514479791</v>
      </c>
      <c r="E111" s="66">
        <f t="shared" si="4"/>
        <v>-16.157350000000179</v>
      </c>
      <c r="F111" s="67">
        <f t="shared" si="5"/>
        <v>-1.5296824079872642E-2</v>
      </c>
      <c r="G111" s="71">
        <f>'NEG Commercial'!E109</f>
        <v>94</v>
      </c>
      <c r="H111" s="68">
        <f t="shared" si="6"/>
        <v>9.0632110764009407E-4</v>
      </c>
      <c r="I111" s="68">
        <f t="shared" si="7"/>
        <v>0.93260441976165676</v>
      </c>
    </row>
    <row r="112" spans="2:9" x14ac:dyDescent="0.2">
      <c r="B112" s="71">
        <f>'NEG Commercial'!C110</f>
        <v>1759</v>
      </c>
      <c r="C112" s="65">
        <f>B112*(Rates!$G$9+Rates!$G$11)+Rates!$G$19+SUM(Rates!$G$22:$G$27)</f>
        <v>1068.1715349896467</v>
      </c>
      <c r="D112" s="65">
        <f>IF('NEG Commercial Win'!B112&gt;40,40*(Rates!$H$9+Rates!$H$14)+('NEG Commercial Win'!B112-40)*(Rates!$H$9+Rates!$H$17),'NEG Commercial Win'!B112*(Rates!$H$9+Rates!$H$14))+Rates!$H$19+Rates!$H$22+Rates!$H$23</f>
        <v>1051.5651849896467</v>
      </c>
      <c r="E112" s="66">
        <f t="shared" si="4"/>
        <v>-16.60635000000002</v>
      </c>
      <c r="F112" s="67">
        <f t="shared" si="5"/>
        <v>-1.5546519876286516E-2</v>
      </c>
      <c r="G112" s="71">
        <f>'NEG Commercial'!E110</f>
        <v>89</v>
      </c>
      <c r="H112" s="68">
        <f t="shared" si="6"/>
        <v>8.5811253808476995E-4</v>
      </c>
      <c r="I112" s="68">
        <f t="shared" si="7"/>
        <v>0.93346253229974152</v>
      </c>
    </row>
    <row r="113" spans="2:9" x14ac:dyDescent="0.2">
      <c r="B113" s="71">
        <f>'NEG Commercial'!C111</f>
        <v>1779</v>
      </c>
      <c r="C113" s="65">
        <f>B113*(Rates!$G$9+Rates!$G$11)+Rates!$G$19+SUM(Rates!$G$22:$G$27)</f>
        <v>1080.0878685313141</v>
      </c>
      <c r="D113" s="65">
        <f>IF('NEG Commercial Win'!B113&gt;40,40*(Rates!$H$9+Rates!$H$14)+('NEG Commercial Win'!B113-40)*(Rates!$H$9+Rates!$H$17),'NEG Commercial Win'!B113*(Rates!$H$9+Rates!$H$14))+Rates!$H$19+Rates!$H$22+Rates!$H$23</f>
        <v>1063.0325185313141</v>
      </c>
      <c r="E113" s="66">
        <f t="shared" si="4"/>
        <v>-17.055350000000089</v>
      </c>
      <c r="F113" s="67">
        <f t="shared" si="5"/>
        <v>-1.5790706012828084E-2</v>
      </c>
      <c r="G113" s="71">
        <f>'NEG Commercial'!E111</f>
        <v>105</v>
      </c>
      <c r="H113" s="68">
        <f t="shared" si="6"/>
        <v>1.0123799606618071E-3</v>
      </c>
      <c r="I113" s="68">
        <f t="shared" si="7"/>
        <v>0.93447491226040336</v>
      </c>
    </row>
    <row r="114" spans="2:9" x14ac:dyDescent="0.2">
      <c r="B114" s="71">
        <f>'NEG Commercial'!C112</f>
        <v>1799</v>
      </c>
      <c r="C114" s="65">
        <f>B114*(Rates!$G$9+Rates!$G$11)+Rates!$G$19+SUM(Rates!$G$22:$G$27)</f>
        <v>1092.0042020729813</v>
      </c>
      <c r="D114" s="65">
        <f>IF('NEG Commercial Win'!B114&gt;40,40*(Rates!$H$9+Rates!$H$14)+('NEG Commercial Win'!B114-40)*(Rates!$H$9+Rates!$H$17),'NEG Commercial Win'!B114*(Rates!$H$9+Rates!$H$14))+Rates!$H$19+Rates!$H$22+Rates!$H$23</f>
        <v>1074.4998520729814</v>
      </c>
      <c r="E114" s="66">
        <f t="shared" si="4"/>
        <v>-17.504349999999931</v>
      </c>
      <c r="F114" s="67">
        <f t="shared" si="5"/>
        <v>-1.6029562859530163E-2</v>
      </c>
      <c r="G114" s="71">
        <f>'NEG Commercial'!E112</f>
        <v>96</v>
      </c>
      <c r="H114" s="68">
        <f t="shared" si="6"/>
        <v>9.2560453546222372E-4</v>
      </c>
      <c r="I114" s="68">
        <f t="shared" si="7"/>
        <v>0.93540051679586556</v>
      </c>
    </row>
    <row r="115" spans="2:9" x14ac:dyDescent="0.2">
      <c r="B115" s="71">
        <f>'NEG Commercial'!C113</f>
        <v>1819</v>
      </c>
      <c r="C115" s="65">
        <f>B115*(Rates!$G$9+Rates!$G$11)+Rates!$G$19+SUM(Rates!$G$22:$G$27)</f>
        <v>1103.9205356146488</v>
      </c>
      <c r="D115" s="65">
        <f>IF('NEG Commercial Win'!B115&gt;40,40*(Rates!$H$9+Rates!$H$14)+('NEG Commercial Win'!B115-40)*(Rates!$H$9+Rates!$H$17),'NEG Commercial Win'!B115*(Rates!$H$9+Rates!$H$14))+Rates!$H$19+Rates!$H$22+Rates!$H$23</f>
        <v>1085.9671856146488</v>
      </c>
      <c r="E115" s="66">
        <f t="shared" si="4"/>
        <v>-17.95335</v>
      </c>
      <c r="F115" s="67">
        <f t="shared" si="5"/>
        <v>-1.6263262998367726E-2</v>
      </c>
      <c r="G115" s="71">
        <f>'NEG Commercial'!E113</f>
        <v>97</v>
      </c>
      <c r="H115" s="68">
        <f t="shared" si="6"/>
        <v>9.3524624937328855E-4</v>
      </c>
      <c r="I115" s="68">
        <f t="shared" si="7"/>
        <v>0.9363357630452388</v>
      </c>
    </row>
    <row r="116" spans="2:9" x14ac:dyDescent="0.2">
      <c r="B116" s="71">
        <f>'NEG Commercial'!C114</f>
        <v>1839</v>
      </c>
      <c r="C116" s="65">
        <f>B116*(Rates!$G$9+Rates!$G$11)+Rates!$G$19+SUM(Rates!$G$22:$G$27)</f>
        <v>1115.8368691563162</v>
      </c>
      <c r="D116" s="65">
        <f>IF('NEG Commercial Win'!B116&gt;40,40*(Rates!$H$9+Rates!$H$14)+('NEG Commercial Win'!B116-40)*(Rates!$H$9+Rates!$H$17),'NEG Commercial Win'!B116*(Rates!$H$9+Rates!$H$14))+Rates!$H$19+Rates!$H$22+Rates!$H$23</f>
        <v>1097.4345191563161</v>
      </c>
      <c r="E116" s="66">
        <f t="shared" si="4"/>
        <v>-18.402350000000069</v>
      </c>
      <c r="F116" s="67">
        <f t="shared" si="5"/>
        <v>-1.6491971639110724E-2</v>
      </c>
      <c r="G116" s="71">
        <f>'NEG Commercial'!E114</f>
        <v>84</v>
      </c>
      <c r="H116" s="68">
        <f t="shared" si="6"/>
        <v>8.0990396852944583E-4</v>
      </c>
      <c r="I116" s="68">
        <f t="shared" si="7"/>
        <v>0.93714566701376822</v>
      </c>
    </row>
    <row r="117" spans="2:9" x14ac:dyDescent="0.2">
      <c r="B117" s="71">
        <f>'NEG Commercial'!C115</f>
        <v>1859</v>
      </c>
      <c r="C117" s="65">
        <f>B117*(Rates!$G$9+Rates!$G$11)+Rates!$G$19+SUM(Rates!$G$22:$G$27)</f>
        <v>1127.7532026979836</v>
      </c>
      <c r="D117" s="65">
        <f>IF('NEG Commercial Win'!B117&gt;40,40*(Rates!$H$9+Rates!$H$14)+('NEG Commercial Win'!B117-40)*(Rates!$H$9+Rates!$H$17),'NEG Commercial Win'!B117*(Rates!$H$9+Rates!$H$14))+Rates!$H$19+Rates!$H$22+Rates!$H$23</f>
        <v>1108.9018526979835</v>
      </c>
      <c r="E117" s="66">
        <f t="shared" si="4"/>
        <v>-18.851350000000139</v>
      </c>
      <c r="F117" s="67">
        <f t="shared" si="5"/>
        <v>-1.671584700881457E-2</v>
      </c>
      <c r="G117" s="71">
        <f>'NEG Commercial'!E115</f>
        <v>75</v>
      </c>
      <c r="H117" s="68">
        <f t="shared" si="6"/>
        <v>7.2312854332986229E-4</v>
      </c>
      <c r="I117" s="68">
        <f t="shared" si="7"/>
        <v>0.93786879555709812</v>
      </c>
    </row>
    <row r="118" spans="2:9" x14ac:dyDescent="0.2">
      <c r="B118" s="71">
        <f>'NEG Commercial'!C116</f>
        <v>1879</v>
      </c>
      <c r="C118" s="65">
        <f>B118*(Rates!$G$9+Rates!$G$11)+Rates!$G$19+SUM(Rates!$G$22:$G$27)</f>
        <v>1139.6695362396511</v>
      </c>
      <c r="D118" s="65">
        <f>IF('NEG Commercial Win'!B118&gt;40,40*(Rates!$H$9+Rates!$H$14)+('NEG Commercial Win'!B118-40)*(Rates!$H$9+Rates!$H$17),'NEG Commercial Win'!B118*(Rates!$H$9+Rates!$H$14))+Rates!$H$19+Rates!$H$22+Rates!$H$23</f>
        <v>1120.3691862396511</v>
      </c>
      <c r="E118" s="66">
        <f t="shared" si="4"/>
        <v>-19.30034999999998</v>
      </c>
      <c r="F118" s="67">
        <f t="shared" si="5"/>
        <v>-1.693504071687451E-2</v>
      </c>
      <c r="G118" s="71">
        <f>'NEG Commercial'!E116</f>
        <v>87</v>
      </c>
      <c r="H118" s="68">
        <f t="shared" si="6"/>
        <v>8.388291102626403E-4</v>
      </c>
      <c r="I118" s="68">
        <f t="shared" si="7"/>
        <v>0.9387076246673608</v>
      </c>
    </row>
    <row r="119" spans="2:9" x14ac:dyDescent="0.2">
      <c r="B119" s="71">
        <f>'NEG Commercial'!C117</f>
        <v>1899</v>
      </c>
      <c r="C119" s="65">
        <f>B119*(Rates!$G$9+Rates!$G$11)+Rates!$G$19+SUM(Rates!$G$22:$G$27)</f>
        <v>1151.5858697813183</v>
      </c>
      <c r="D119" s="65">
        <f>IF('NEG Commercial Win'!B119&gt;40,40*(Rates!$H$9+Rates!$H$14)+('NEG Commercial Win'!B119-40)*(Rates!$H$9+Rates!$H$17),'NEG Commercial Win'!B119*(Rates!$H$9+Rates!$H$14))+Rates!$H$19+Rates!$H$22+Rates!$H$23</f>
        <v>1131.8365197813184</v>
      </c>
      <c r="E119" s="66">
        <f t="shared" si="4"/>
        <v>-19.749349999999822</v>
      </c>
      <c r="F119" s="67">
        <f t="shared" si="5"/>
        <v>-1.7149698097416E-2</v>
      </c>
      <c r="G119" s="71">
        <f>'NEG Commercial'!E117</f>
        <v>78</v>
      </c>
      <c r="H119" s="68">
        <f t="shared" si="6"/>
        <v>7.5205368506305677E-4</v>
      </c>
      <c r="I119" s="68">
        <f t="shared" si="7"/>
        <v>0.93945967835242383</v>
      </c>
    </row>
    <row r="120" spans="2:9" x14ac:dyDescent="0.2">
      <c r="B120" s="71">
        <f>'NEG Commercial'!C118</f>
        <v>1919</v>
      </c>
      <c r="C120" s="65">
        <f>B120*(Rates!$G$9+Rates!$G$11)+Rates!$G$19+SUM(Rates!$G$22:$G$27)</f>
        <v>1163.5022033229857</v>
      </c>
      <c r="D120" s="65">
        <f>IF('NEG Commercial Win'!B120&gt;40,40*(Rates!$H$9+Rates!$H$14)+('NEG Commercial Win'!B120-40)*(Rates!$H$9+Rates!$H$17),'NEG Commercial Win'!B120*(Rates!$H$9+Rates!$H$14))+Rates!$H$19+Rates!$H$22+Rates!$H$23</f>
        <v>1143.3038533229858</v>
      </c>
      <c r="E120" s="66">
        <f t="shared" si="4"/>
        <v>-20.198349999999891</v>
      </c>
      <c r="F120" s="67">
        <f t="shared" si="5"/>
        <v>-1.7359958530643944E-2</v>
      </c>
      <c r="G120" s="71">
        <f>'NEG Commercial'!E118</f>
        <v>70</v>
      </c>
      <c r="H120" s="68">
        <f t="shared" si="6"/>
        <v>6.7491997377453817E-4</v>
      </c>
      <c r="I120" s="68">
        <f t="shared" si="7"/>
        <v>0.94013459832619839</v>
      </c>
    </row>
    <row r="121" spans="2:9" x14ac:dyDescent="0.2">
      <c r="B121" s="71">
        <f>'NEG Commercial'!C119</f>
        <v>1939</v>
      </c>
      <c r="C121" s="65">
        <f>B121*(Rates!$G$9+Rates!$G$11)+Rates!$G$19+SUM(Rates!$G$22:$G$27)</f>
        <v>1175.4185368646531</v>
      </c>
      <c r="D121" s="65">
        <f>IF('NEG Commercial Win'!B121&gt;40,40*(Rates!$H$9+Rates!$H$14)+('NEG Commercial Win'!B121-40)*(Rates!$H$9+Rates!$H$17),'NEG Commercial Win'!B121*(Rates!$H$9+Rates!$H$14))+Rates!$H$19+Rates!$H$22+Rates!$H$23</f>
        <v>1154.7711868646531</v>
      </c>
      <c r="E121" s="66">
        <f t="shared" si="4"/>
        <v>-20.64734999999996</v>
      </c>
      <c r="F121" s="67">
        <f t="shared" si="5"/>
        <v>-1.7565955744645072E-2</v>
      </c>
      <c r="G121" s="71">
        <f>'NEG Commercial'!E119</f>
        <v>78</v>
      </c>
      <c r="H121" s="68">
        <f t="shared" si="6"/>
        <v>7.5205368506305677E-4</v>
      </c>
      <c r="I121" s="68">
        <f t="shared" si="7"/>
        <v>0.94088665201126143</v>
      </c>
    </row>
    <row r="122" spans="2:9" x14ac:dyDescent="0.2">
      <c r="B122" s="71">
        <f>'NEG Commercial'!C120</f>
        <v>1959</v>
      </c>
      <c r="C122" s="65">
        <f>B122*(Rates!$G$9+Rates!$G$11)+Rates!$G$19+SUM(Rates!$G$22:$G$27)</f>
        <v>1187.3348704063205</v>
      </c>
      <c r="D122" s="65">
        <f>IF('NEG Commercial Win'!B122&gt;40,40*(Rates!$H$9+Rates!$H$14)+('NEG Commercial Win'!B122-40)*(Rates!$H$9+Rates!$H$17),'NEG Commercial Win'!B122*(Rates!$H$9+Rates!$H$14))+Rates!$H$19+Rates!$H$22+Rates!$H$23</f>
        <v>1166.2385204063205</v>
      </c>
      <c r="E122" s="66">
        <f t="shared" si="4"/>
        <v>-21.096350000000029</v>
      </c>
      <c r="F122" s="67">
        <f t="shared" si="5"/>
        <v>-1.7767818099017507E-2</v>
      </c>
      <c r="G122" s="71">
        <f>'NEG Commercial'!E120</f>
        <v>71</v>
      </c>
      <c r="H122" s="68">
        <f t="shared" si="6"/>
        <v>6.84561687685603E-4</v>
      </c>
      <c r="I122" s="68">
        <f t="shared" si="7"/>
        <v>0.94157121369894703</v>
      </c>
    </row>
    <row r="123" spans="2:9" x14ac:dyDescent="0.2">
      <c r="B123" s="71">
        <f>'NEG Commercial'!C121</f>
        <v>1979</v>
      </c>
      <c r="C123" s="65">
        <f>B123*(Rates!$G$9+Rates!$G$11)+Rates!$G$19+SUM(Rates!$G$22:$G$27)</f>
        <v>1199.251203947988</v>
      </c>
      <c r="D123" s="65">
        <f>IF('NEG Commercial Win'!B123&gt;40,40*(Rates!$H$9+Rates!$H$14)+('NEG Commercial Win'!B123-40)*(Rates!$H$9+Rates!$H$17),'NEG Commercial Win'!B123*(Rates!$H$9+Rates!$H$14))+Rates!$H$19+Rates!$H$22+Rates!$H$23</f>
        <v>1177.7058539479879</v>
      </c>
      <c r="E123" s="66">
        <f t="shared" si="4"/>
        <v>-21.545350000000099</v>
      </c>
      <c r="F123" s="67">
        <f t="shared" si="5"/>
        <v>-1.7965668851589938E-2</v>
      </c>
      <c r="G123" s="71">
        <f>'NEG Commercial'!E121</f>
        <v>75</v>
      </c>
      <c r="H123" s="68">
        <f t="shared" si="6"/>
        <v>7.2312854332986229E-4</v>
      </c>
      <c r="I123" s="68">
        <f t="shared" si="7"/>
        <v>0.94229434224227693</v>
      </c>
    </row>
    <row r="124" spans="2:9" x14ac:dyDescent="0.2">
      <c r="B124" s="71">
        <f>'NEG Commercial'!C122</f>
        <v>1999</v>
      </c>
      <c r="C124" s="65">
        <f>B124*(Rates!$G$9+Rates!$G$11)+Rates!$G$19+SUM(Rates!$G$22:$G$27)</f>
        <v>1211.1675374896554</v>
      </c>
      <c r="D124" s="65">
        <f>IF('NEG Commercial Win'!B124&gt;40,40*(Rates!$H$9+Rates!$H$14)+('NEG Commercial Win'!B124-40)*(Rates!$H$9+Rates!$H$17),'NEG Commercial Win'!B124*(Rates!$H$9+Rates!$H$14))+Rates!$H$19+Rates!$H$22+Rates!$H$23</f>
        <v>1189.1731874896552</v>
      </c>
      <c r="E124" s="66">
        <f t="shared" si="4"/>
        <v>-21.994350000000168</v>
      </c>
      <c r="F124" s="67">
        <f t="shared" si="5"/>
        <v>-1.8159626409395918E-2</v>
      </c>
      <c r="G124" s="71">
        <f>'NEG Commercial'!E122</f>
        <v>71</v>
      </c>
      <c r="H124" s="68">
        <f t="shared" si="6"/>
        <v>6.84561687685603E-4</v>
      </c>
      <c r="I124" s="68">
        <f t="shared" si="7"/>
        <v>0.94297890392996253</v>
      </c>
    </row>
    <row r="125" spans="2:9" x14ac:dyDescent="0.2">
      <c r="B125" s="71">
        <f>'NEG Commercial'!C123</f>
        <v>2019</v>
      </c>
      <c r="C125" s="65">
        <f>B125*(Rates!$G$9+Rates!$G$11)+Rates!$G$19+SUM(Rates!$G$22:$G$27)</f>
        <v>1223.0838710313226</v>
      </c>
      <c r="D125" s="65">
        <f>IF('NEG Commercial Win'!B125&gt;40,40*(Rates!$H$9+Rates!$H$14)+('NEG Commercial Win'!B125-40)*(Rates!$H$9+Rates!$H$17),'NEG Commercial Win'!B125*(Rates!$H$9+Rates!$H$14))+Rates!$H$19+Rates!$H$22+Rates!$H$23</f>
        <v>1200.6405210313226</v>
      </c>
      <c r="E125" s="66">
        <f t="shared" si="4"/>
        <v>-22.443350000000009</v>
      </c>
      <c r="F125" s="67">
        <f t="shared" si="5"/>
        <v>-1.8349804564976761E-2</v>
      </c>
      <c r="G125" s="71">
        <f>'NEG Commercial'!E123</f>
        <v>77</v>
      </c>
      <c r="H125" s="68">
        <f t="shared" si="6"/>
        <v>7.4241197115199194E-4</v>
      </c>
      <c r="I125" s="68">
        <f t="shared" si="7"/>
        <v>0.94372131590111452</v>
      </c>
    </row>
    <row r="126" spans="2:9" x14ac:dyDescent="0.2">
      <c r="B126" s="71">
        <f>'NEG Commercial'!C124</f>
        <v>2039</v>
      </c>
      <c r="C126" s="65">
        <f>B126*(Rates!$G$9+Rates!$G$11)+Rates!$G$19+SUM(Rates!$G$22:$G$27)</f>
        <v>1235.00020457299</v>
      </c>
      <c r="D126" s="65">
        <f>IF('NEG Commercial Win'!B126&gt;40,40*(Rates!$H$9+Rates!$H$14)+('NEG Commercial Win'!B126-40)*(Rates!$H$9+Rates!$H$17),'NEG Commercial Win'!B126*(Rates!$H$9+Rates!$H$14))+Rates!$H$19+Rates!$H$22+Rates!$H$23</f>
        <v>1212.1078545729899</v>
      </c>
      <c r="E126" s="66">
        <f t="shared" si="4"/>
        <v>-22.892350000000079</v>
      </c>
      <c r="F126" s="67">
        <f t="shared" si="5"/>
        <v>-1.853631271900499E-2</v>
      </c>
      <c r="G126" s="71">
        <f>'NEG Commercial'!E124</f>
        <v>73</v>
      </c>
      <c r="H126" s="68">
        <f t="shared" si="6"/>
        <v>7.0384511550773265E-4</v>
      </c>
      <c r="I126" s="68">
        <f t="shared" si="7"/>
        <v>0.94442516101662222</v>
      </c>
    </row>
    <row r="127" spans="2:9" x14ac:dyDescent="0.2">
      <c r="B127" s="71">
        <f>'NEG Commercial'!C125</f>
        <v>2059</v>
      </c>
      <c r="C127" s="65">
        <f>B127*(Rates!$G$9+Rates!$G$11)+Rates!$G$19+SUM(Rates!$G$22:$G$27)</f>
        <v>1246.9165381146574</v>
      </c>
      <c r="D127" s="65">
        <f>IF('NEG Commercial Win'!B127&gt;40,40*(Rates!$H$9+Rates!$H$14)+('NEG Commercial Win'!B127-40)*(Rates!$H$9+Rates!$H$17),'NEG Commercial Win'!B127*(Rates!$H$9+Rates!$H$14))+Rates!$H$19+Rates!$H$22+Rates!$H$23</f>
        <v>1223.5751881146575</v>
      </c>
      <c r="E127" s="66">
        <f t="shared" si="4"/>
        <v>-23.34134999999992</v>
      </c>
      <c r="F127" s="67">
        <f t="shared" si="5"/>
        <v>-1.8719256090140669E-2</v>
      </c>
      <c r="G127" s="71">
        <f>'NEG Commercial'!E125</f>
        <v>86</v>
      </c>
      <c r="H127" s="68">
        <f t="shared" si="6"/>
        <v>8.2918739635157548E-4</v>
      </c>
      <c r="I127" s="68">
        <f t="shared" si="7"/>
        <v>0.94525434841297384</v>
      </c>
    </row>
    <row r="128" spans="2:9" x14ac:dyDescent="0.2">
      <c r="B128" s="71">
        <f>'NEG Commercial'!C126</f>
        <v>2079</v>
      </c>
      <c r="C128" s="65">
        <f>B128*(Rates!$G$9+Rates!$G$11)+Rates!$G$19+SUM(Rates!$G$22:$G$27)</f>
        <v>1258.8328716563249</v>
      </c>
      <c r="D128" s="65">
        <f>IF('NEG Commercial Win'!B128&gt;40,40*(Rates!$H$9+Rates!$H$14)+('NEG Commercial Win'!B128-40)*(Rates!$H$9+Rates!$H$17),'NEG Commercial Win'!B128*(Rates!$H$9+Rates!$H$14))+Rates!$H$19+Rates!$H$22+Rates!$H$23</f>
        <v>1235.0425216563249</v>
      </c>
      <c r="E128" s="66">
        <f t="shared" si="4"/>
        <v>-23.790349999999989</v>
      </c>
      <c r="F128" s="67">
        <f t="shared" si="5"/>
        <v>-1.889873591297115E-2</v>
      </c>
      <c r="G128" s="71">
        <f>'NEG Commercial'!E126</f>
        <v>70</v>
      </c>
      <c r="H128" s="68">
        <f t="shared" si="6"/>
        <v>6.7491997377453817E-4</v>
      </c>
      <c r="I128" s="68">
        <f t="shared" si="7"/>
        <v>0.9459292683867484</v>
      </c>
    </row>
    <row r="129" spans="2:9" x14ac:dyDescent="0.2">
      <c r="B129" s="71">
        <f>'NEG Commercial'!C127</f>
        <v>2099</v>
      </c>
      <c r="C129" s="65">
        <f>B129*(Rates!$G$9+Rates!$G$11)+Rates!$G$19+SUM(Rates!$G$22:$G$27)</f>
        <v>1270.7492051979923</v>
      </c>
      <c r="D129" s="65">
        <f>IF('NEG Commercial Win'!B129&gt;40,40*(Rates!$H$9+Rates!$H$14)+('NEG Commercial Win'!B129-40)*(Rates!$H$9+Rates!$H$17),'NEG Commercial Win'!B129*(Rates!$H$9+Rates!$H$14))+Rates!$H$19+Rates!$H$22+Rates!$H$23</f>
        <v>1246.5098551979922</v>
      </c>
      <c r="E129" s="66">
        <f t="shared" si="4"/>
        <v>-24.239350000000059</v>
      </c>
      <c r="F129" s="67">
        <f t="shared" si="5"/>
        <v>-1.9074849624811204E-2</v>
      </c>
      <c r="G129" s="71">
        <f>'NEG Commercial'!E127</f>
        <v>76</v>
      </c>
      <c r="H129" s="68">
        <f t="shared" si="6"/>
        <v>7.3277025724092712E-4</v>
      </c>
      <c r="I129" s="68">
        <f t="shared" si="7"/>
        <v>0.94666203864398935</v>
      </c>
    </row>
    <row r="130" spans="2:9" x14ac:dyDescent="0.2">
      <c r="B130" s="71">
        <f>'NEG Commercial'!C128</f>
        <v>2119</v>
      </c>
      <c r="C130" s="65">
        <f>B130*(Rates!$G$9+Rates!$G$11)+Rates!$G$19+SUM(Rates!$G$22:$G$27)</f>
        <v>1282.6655387396595</v>
      </c>
      <c r="D130" s="65">
        <f>IF('NEG Commercial Win'!B130&gt;40,40*(Rates!$H$9+Rates!$H$14)+('NEG Commercial Win'!B130-40)*(Rates!$H$9+Rates!$H$17),'NEG Commercial Win'!B130*(Rates!$H$9+Rates!$H$14))+Rates!$H$19+Rates!$H$22+Rates!$H$23</f>
        <v>1257.9771887396596</v>
      </c>
      <c r="E130" s="66">
        <f t="shared" si="4"/>
        <v>-24.6883499999999</v>
      </c>
      <c r="F130" s="67">
        <f t="shared" si="5"/>
        <v>-1.9247691042092348E-2</v>
      </c>
      <c r="G130" s="71">
        <f>'NEG Commercial'!E128</f>
        <v>51</v>
      </c>
      <c r="H130" s="68">
        <f t="shared" si="6"/>
        <v>4.9172740946430639E-4</v>
      </c>
      <c r="I130" s="68">
        <f t="shared" si="7"/>
        <v>0.94715376605345369</v>
      </c>
    </row>
    <row r="131" spans="2:9" x14ac:dyDescent="0.2">
      <c r="B131" s="71">
        <f>'NEG Commercial'!C129</f>
        <v>2139</v>
      </c>
      <c r="C131" s="65">
        <f>B131*(Rates!$G$9+Rates!$G$11)+Rates!$G$19+SUM(Rates!$G$22:$G$27)</f>
        <v>1294.5818722813269</v>
      </c>
      <c r="D131" s="65">
        <f>IF('NEG Commercial Win'!B131&gt;40,40*(Rates!$H$9+Rates!$H$14)+('NEG Commercial Win'!B131-40)*(Rates!$H$9+Rates!$H$17),'NEG Commercial Win'!B131*(Rates!$H$9+Rates!$H$14))+Rates!$H$19+Rates!$H$22+Rates!$H$23</f>
        <v>1269.444522281327</v>
      </c>
      <c r="E131" s="66">
        <f t="shared" si="4"/>
        <v>-25.137349999999969</v>
      </c>
      <c r="F131" s="67">
        <f t="shared" si="5"/>
        <v>-1.9417350527010428E-2</v>
      </c>
      <c r="G131" s="71">
        <f>'NEG Commercial'!E129</f>
        <v>59</v>
      </c>
      <c r="H131" s="68">
        <f t="shared" si="6"/>
        <v>5.6886112075282499E-4</v>
      </c>
      <c r="I131" s="68">
        <f t="shared" si="7"/>
        <v>0.94772262717420652</v>
      </c>
    </row>
    <row r="132" spans="2:9" x14ac:dyDescent="0.2">
      <c r="B132" s="71">
        <f>'NEG Commercial'!C130</f>
        <v>2159</v>
      </c>
      <c r="C132" s="65">
        <f>B132*(Rates!$G$9+Rates!$G$11)+Rates!$G$19+SUM(Rates!$G$22:$G$27)</f>
        <v>1306.4982058229944</v>
      </c>
      <c r="D132" s="65">
        <f>IF('NEG Commercial Win'!B132&gt;40,40*(Rates!$H$9+Rates!$H$14)+('NEG Commercial Win'!B132-40)*(Rates!$H$9+Rates!$H$17),'NEG Commercial Win'!B132*(Rates!$H$9+Rates!$H$14))+Rates!$H$19+Rates!$H$22+Rates!$H$23</f>
        <v>1280.9118558229943</v>
      </c>
      <c r="E132" s="66">
        <f t="shared" si="4"/>
        <v>-25.586350000000039</v>
      </c>
      <c r="F132" s="67">
        <f t="shared" si="5"/>
        <v>-1.9583915145051874E-2</v>
      </c>
      <c r="G132" s="71">
        <f>'NEG Commercial'!E130</f>
        <v>71</v>
      </c>
      <c r="H132" s="68">
        <f t="shared" si="6"/>
        <v>6.84561687685603E-4</v>
      </c>
      <c r="I132" s="68">
        <f t="shared" si="7"/>
        <v>0.94840718886189213</v>
      </c>
    </row>
    <row r="133" spans="2:9" x14ac:dyDescent="0.2">
      <c r="B133" s="71">
        <f>'NEG Commercial'!C131</f>
        <v>2179</v>
      </c>
      <c r="C133" s="65">
        <f>B133*(Rates!$G$9+Rates!$G$11)+Rates!$G$19+SUM(Rates!$G$22:$G$27)</f>
        <v>1318.4145393646618</v>
      </c>
      <c r="D133" s="65">
        <f>IF('NEG Commercial Win'!B133&gt;40,40*(Rates!$H$9+Rates!$H$14)+('NEG Commercial Win'!B133-40)*(Rates!$H$9+Rates!$H$17),'NEG Commercial Win'!B133*(Rates!$H$9+Rates!$H$14))+Rates!$H$19+Rates!$H$22+Rates!$H$23</f>
        <v>1292.3791893646617</v>
      </c>
      <c r="E133" s="66">
        <f t="shared" si="4"/>
        <v>-26.035350000000108</v>
      </c>
      <c r="F133" s="67">
        <f t="shared" si="5"/>
        <v>-1.9747468813978972E-2</v>
      </c>
      <c r="G133" s="71">
        <f>'NEG Commercial'!E131</f>
        <v>73</v>
      </c>
      <c r="H133" s="68">
        <f t="shared" si="6"/>
        <v>7.0384511550773265E-4</v>
      </c>
      <c r="I133" s="68">
        <f t="shared" si="7"/>
        <v>0.94911103397739982</v>
      </c>
    </row>
    <row r="134" spans="2:9" x14ac:dyDescent="0.2">
      <c r="B134" s="71">
        <f>'NEG Commercial'!C132</f>
        <v>2199</v>
      </c>
      <c r="C134" s="65">
        <f>B134*(Rates!$G$9+Rates!$G$11)+Rates!$G$19+SUM(Rates!$G$22:$G$27)</f>
        <v>1330.3308729063292</v>
      </c>
      <c r="D134" s="65">
        <f>IF('NEG Commercial Win'!B134&gt;40,40*(Rates!$H$9+Rates!$H$14)+('NEG Commercial Win'!B134-40)*(Rates!$H$9+Rates!$H$17),'NEG Commercial Win'!B134*(Rates!$H$9+Rates!$H$14))+Rates!$H$19+Rates!$H$22+Rates!$H$23</f>
        <v>1303.846522906329</v>
      </c>
      <c r="E134" s="66">
        <f t="shared" si="4"/>
        <v>-26.484350000000177</v>
      </c>
      <c r="F134" s="67">
        <f t="shared" si="5"/>
        <v>-1.9908092444807138E-2</v>
      </c>
      <c r="G134" s="71">
        <f>'NEG Commercial'!E132</f>
        <v>71</v>
      </c>
      <c r="H134" s="68">
        <f t="shared" si="6"/>
        <v>6.84561687685603E-4</v>
      </c>
      <c r="I134" s="68">
        <f t="shared" si="7"/>
        <v>0.94979559566508542</v>
      </c>
    </row>
    <row r="135" spans="2:9" x14ac:dyDescent="0.2">
      <c r="B135" s="71">
        <f>'NEG Commercial'!C133</f>
        <v>2219</v>
      </c>
      <c r="C135" s="65">
        <f>B135*(Rates!$G$9+Rates!$G$11)+Rates!$G$19+SUM(Rates!$G$22:$G$27)</f>
        <v>1342.2472064479966</v>
      </c>
      <c r="D135" s="65">
        <f>IF('NEG Commercial Win'!B135&gt;40,40*(Rates!$H$9+Rates!$H$14)+('NEG Commercial Win'!B135-40)*(Rates!$H$9+Rates!$H$17),'NEG Commercial Win'!B135*(Rates!$H$9+Rates!$H$14))+Rates!$H$19+Rates!$H$22+Rates!$H$23</f>
        <v>1315.3138564479966</v>
      </c>
      <c r="E135" s="66">
        <f t="shared" ref="E135:E198" si="8">D135-C135</f>
        <v>-26.933350000000019</v>
      </c>
      <c r="F135" s="67">
        <f t="shared" ref="F135:F198" si="9">E135/C135</f>
        <v>-2.0065864075272718E-2</v>
      </c>
      <c r="G135" s="71">
        <f>'NEG Commercial'!E133</f>
        <v>51</v>
      </c>
      <c r="H135" s="68">
        <f t="shared" ref="H135:H198" si="10">G135/SUM($G$6:$G$950)</f>
        <v>4.9172740946430639E-4</v>
      </c>
      <c r="I135" s="68">
        <f t="shared" si="7"/>
        <v>0.95028732307454977</v>
      </c>
    </row>
    <row r="136" spans="2:9" x14ac:dyDescent="0.2">
      <c r="B136" s="71">
        <f>'NEG Commercial'!C134</f>
        <v>2239</v>
      </c>
      <c r="C136" s="65">
        <f>B136*(Rates!$G$9+Rates!$G$11)+Rates!$G$19+SUM(Rates!$G$22:$G$27)</f>
        <v>1354.1635399896638</v>
      </c>
      <c r="D136" s="65">
        <f>IF('NEG Commercial Win'!B136&gt;40,40*(Rates!$H$9+Rates!$H$14)+('NEG Commercial Win'!B136-40)*(Rates!$H$9+Rates!$H$17),'NEG Commercial Win'!B136*(Rates!$H$9+Rates!$H$14))+Rates!$H$19+Rates!$H$22+Rates!$H$23</f>
        <v>1326.781189989664</v>
      </c>
      <c r="E136" s="66">
        <f t="shared" si="8"/>
        <v>-27.38234999999986</v>
      </c>
      <c r="F136" s="67">
        <f t="shared" si="9"/>
        <v>-2.0220858996254518E-2</v>
      </c>
      <c r="G136" s="71">
        <f>'NEG Commercial'!E134</f>
        <v>56</v>
      </c>
      <c r="H136" s="68">
        <f t="shared" si="10"/>
        <v>5.3993597901963052E-4</v>
      </c>
      <c r="I136" s="68">
        <f t="shared" ref="I136:I199" si="11">H136+I135</f>
        <v>0.95082725905356935</v>
      </c>
    </row>
    <row r="137" spans="2:9" x14ac:dyDescent="0.2">
      <c r="B137" s="71">
        <f>'NEG Commercial'!C135</f>
        <v>2259</v>
      </c>
      <c r="C137" s="65">
        <f>B137*(Rates!$G$9+Rates!$G$11)+Rates!$G$19+SUM(Rates!$G$22:$G$27)</f>
        <v>1366.0798735313313</v>
      </c>
      <c r="D137" s="65">
        <f>IF('NEG Commercial Win'!B137&gt;40,40*(Rates!$H$9+Rates!$H$14)+('NEG Commercial Win'!B137-40)*(Rates!$H$9+Rates!$H$17),'NEG Commercial Win'!B137*(Rates!$H$9+Rates!$H$14))+Rates!$H$19+Rates!$H$22+Rates!$H$23</f>
        <v>1338.2485235313313</v>
      </c>
      <c r="E137" s="66">
        <f t="shared" si="8"/>
        <v>-27.831349999999929</v>
      </c>
      <c r="F137" s="67">
        <f t="shared" si="9"/>
        <v>-2.0373149871577852E-2</v>
      </c>
      <c r="G137" s="71">
        <f>'NEG Commercial'!E135</f>
        <v>67</v>
      </c>
      <c r="H137" s="68">
        <f t="shared" si="10"/>
        <v>6.459948320413437E-4</v>
      </c>
      <c r="I137" s="68">
        <f t="shared" si="11"/>
        <v>0.95147325388561066</v>
      </c>
    </row>
    <row r="138" spans="2:9" x14ac:dyDescent="0.2">
      <c r="B138" s="71">
        <f>'NEG Commercial'!C136</f>
        <v>2279</v>
      </c>
      <c r="C138" s="65">
        <f>B138*(Rates!$G$9+Rates!$G$11)+Rates!$G$19+SUM(Rates!$G$22:$G$27)</f>
        <v>1377.9962070729987</v>
      </c>
      <c r="D138" s="65">
        <f>IF('NEG Commercial Win'!B138&gt;40,40*(Rates!$H$9+Rates!$H$14)+('NEG Commercial Win'!B138-40)*(Rates!$H$9+Rates!$H$17),'NEG Commercial Win'!B138*(Rates!$H$9+Rates!$H$14))+Rates!$H$19+Rates!$H$22+Rates!$H$23</f>
        <v>1349.7158570729987</v>
      </c>
      <c r="E138" s="66">
        <f t="shared" si="8"/>
        <v>-28.280349999999999</v>
      </c>
      <c r="F138" s="67">
        <f t="shared" si="9"/>
        <v>-2.0522806851602501E-2</v>
      </c>
      <c r="G138" s="71">
        <f>'NEG Commercial'!E136</f>
        <v>56</v>
      </c>
      <c r="H138" s="68">
        <f t="shared" si="10"/>
        <v>5.3993597901963052E-4</v>
      </c>
      <c r="I138" s="68">
        <f t="shared" si="11"/>
        <v>0.95201318986463024</v>
      </c>
    </row>
    <row r="139" spans="2:9" x14ac:dyDescent="0.2">
      <c r="B139" s="71">
        <f>'NEG Commercial'!C137</f>
        <v>2299</v>
      </c>
      <c r="C139" s="65">
        <f>B139*(Rates!$G$9+Rates!$G$11)+Rates!$G$19+SUM(Rates!$G$22:$G$27)</f>
        <v>1389.9125406146661</v>
      </c>
      <c r="D139" s="65">
        <f>IF('NEG Commercial Win'!B139&gt;40,40*(Rates!$H$9+Rates!$H$14)+('NEG Commercial Win'!B139-40)*(Rates!$H$9+Rates!$H$17),'NEG Commercial Win'!B139*(Rates!$H$9+Rates!$H$14))+Rates!$H$19+Rates!$H$22+Rates!$H$23</f>
        <v>1361.183190614666</v>
      </c>
      <c r="E139" s="66">
        <f t="shared" si="8"/>
        <v>-28.729350000000068</v>
      </c>
      <c r="F139" s="67">
        <f t="shared" si="9"/>
        <v>-2.0669897680968462E-2</v>
      </c>
      <c r="G139" s="71">
        <f>'NEG Commercial'!E137</f>
        <v>52</v>
      </c>
      <c r="H139" s="68">
        <f t="shared" si="10"/>
        <v>5.0136912337537122E-4</v>
      </c>
      <c r="I139" s="68">
        <f t="shared" si="11"/>
        <v>0.95251455898800563</v>
      </c>
    </row>
    <row r="140" spans="2:9" x14ac:dyDescent="0.2">
      <c r="B140" s="71">
        <f>'NEG Commercial'!C138</f>
        <v>2319</v>
      </c>
      <c r="C140" s="65">
        <f>B140*(Rates!$G$9+Rates!$G$11)+Rates!$G$19+SUM(Rates!$G$22:$G$27)</f>
        <v>1401.8288741563335</v>
      </c>
      <c r="D140" s="65">
        <f>IF('NEG Commercial Win'!B140&gt;40,40*(Rates!$H$9+Rates!$H$14)+('NEG Commercial Win'!B140-40)*(Rates!$H$9+Rates!$H$17),'NEG Commercial Win'!B140*(Rates!$H$9+Rates!$H$14))+Rates!$H$19+Rates!$H$22+Rates!$H$23</f>
        <v>1372.6505241563334</v>
      </c>
      <c r="E140" s="66">
        <f t="shared" si="8"/>
        <v>-29.178350000000137</v>
      </c>
      <c r="F140" s="67">
        <f t="shared" si="9"/>
        <v>-2.0814487800845608E-2</v>
      </c>
      <c r="G140" s="71">
        <f>'NEG Commercial'!E138</f>
        <v>52</v>
      </c>
      <c r="H140" s="68">
        <f t="shared" si="10"/>
        <v>5.0136912337537122E-4</v>
      </c>
      <c r="I140" s="68">
        <f t="shared" si="11"/>
        <v>0.95301592811138103</v>
      </c>
    </row>
    <row r="141" spans="2:9" x14ac:dyDescent="0.2">
      <c r="B141" s="71">
        <f>'NEG Commercial'!C139</f>
        <v>2339</v>
      </c>
      <c r="C141" s="65">
        <f>B141*(Rates!$G$9+Rates!$G$11)+Rates!$G$19+SUM(Rates!$G$22:$G$27)</f>
        <v>1413.7452076980007</v>
      </c>
      <c r="D141" s="65">
        <f>IF('NEG Commercial Win'!B141&gt;40,40*(Rates!$H$9+Rates!$H$14)+('NEG Commercial Win'!B141-40)*(Rates!$H$9+Rates!$H$17),'NEG Commercial Win'!B141*(Rates!$H$9+Rates!$H$14))+Rates!$H$19+Rates!$H$22+Rates!$H$23</f>
        <v>1384.1178576980008</v>
      </c>
      <c r="E141" s="66">
        <f t="shared" si="8"/>
        <v>-29.627349999999979</v>
      </c>
      <c r="F141" s="67">
        <f t="shared" si="9"/>
        <v>-2.0956640446012299E-2</v>
      </c>
      <c r="G141" s="71">
        <f>'NEG Commercial'!E139</f>
        <v>58</v>
      </c>
      <c r="H141" s="68">
        <f t="shared" si="10"/>
        <v>5.5921940684176016E-4</v>
      </c>
      <c r="I141" s="68">
        <f t="shared" si="11"/>
        <v>0.95357514751822281</v>
      </c>
    </row>
    <row r="142" spans="2:9" x14ac:dyDescent="0.2">
      <c r="B142" s="71">
        <f>'NEG Commercial'!C140</f>
        <v>2359</v>
      </c>
      <c r="C142" s="65">
        <f>B142*(Rates!$G$9+Rates!$G$11)+Rates!$G$19+SUM(Rates!$G$22:$G$27)</f>
        <v>1425.6615412396682</v>
      </c>
      <c r="D142" s="65">
        <f>IF('NEG Commercial Win'!B142&gt;40,40*(Rates!$H$9+Rates!$H$14)+('NEG Commercial Win'!B142-40)*(Rates!$H$9+Rates!$H$17),'NEG Commercial Win'!B142*(Rates!$H$9+Rates!$H$14))+Rates!$H$19+Rates!$H$22+Rates!$H$23</f>
        <v>1395.5851912396681</v>
      </c>
      <c r="E142" s="66">
        <f t="shared" si="8"/>
        <v>-30.076350000000048</v>
      </c>
      <c r="F142" s="67">
        <f t="shared" si="9"/>
        <v>-2.1096416737066141E-2</v>
      </c>
      <c r="G142" s="71">
        <f>'NEG Commercial'!E140</f>
        <v>59</v>
      </c>
      <c r="H142" s="68">
        <f t="shared" si="10"/>
        <v>5.6886112075282499E-4</v>
      </c>
      <c r="I142" s="68">
        <f t="shared" si="11"/>
        <v>0.95414400863897564</v>
      </c>
    </row>
    <row r="143" spans="2:9" x14ac:dyDescent="0.2">
      <c r="B143" s="71">
        <f>'NEG Commercial'!C141</f>
        <v>2379</v>
      </c>
      <c r="C143" s="65">
        <f>B143*(Rates!$G$9+Rates!$G$11)+Rates!$G$19+SUM(Rates!$G$22:$G$27)</f>
        <v>1437.5778747813356</v>
      </c>
      <c r="D143" s="65">
        <f>IF('NEG Commercial Win'!B143&gt;40,40*(Rates!$H$9+Rates!$H$14)+('NEG Commercial Win'!B143-40)*(Rates!$H$9+Rates!$H$17),'NEG Commercial Win'!B143*(Rates!$H$9+Rates!$H$14))+Rates!$H$19+Rates!$H$22+Rates!$H$23</f>
        <v>1407.0525247813357</v>
      </c>
      <c r="E143" s="66">
        <f t="shared" si="8"/>
        <v>-30.525349999999889</v>
      </c>
      <c r="F143" s="67">
        <f t="shared" si="9"/>
        <v>-2.123387576804699E-2</v>
      </c>
      <c r="G143" s="71">
        <f>'NEG Commercial'!E141</f>
        <v>38</v>
      </c>
      <c r="H143" s="68">
        <f t="shared" si="10"/>
        <v>3.6638512862046356E-4</v>
      </c>
      <c r="I143" s="68">
        <f t="shared" si="11"/>
        <v>0.95451039376759605</v>
      </c>
    </row>
    <row r="144" spans="2:9" x14ac:dyDescent="0.2">
      <c r="B144" s="71">
        <f>'NEG Commercial'!C142</f>
        <v>2399</v>
      </c>
      <c r="C144" s="65">
        <f>B144*(Rates!$G$9+Rates!$G$11)+Rates!$G$19+SUM(Rates!$G$22:$G$27)</f>
        <v>1449.494208323003</v>
      </c>
      <c r="D144" s="65">
        <f>IF('NEG Commercial Win'!B144&gt;40,40*(Rates!$H$9+Rates!$H$14)+('NEG Commercial Win'!B144-40)*(Rates!$H$9+Rates!$H$17),'NEG Commercial Win'!B144*(Rates!$H$9+Rates!$H$14))+Rates!$H$19+Rates!$H$22+Rates!$H$23</f>
        <v>1418.5198583230031</v>
      </c>
      <c r="E144" s="66">
        <f t="shared" si="8"/>
        <v>-30.974349999999959</v>
      </c>
      <c r="F144" s="67">
        <f t="shared" si="9"/>
        <v>-2.1369074689740107E-2</v>
      </c>
      <c r="G144" s="71">
        <f>'NEG Commercial'!E142</f>
        <v>49</v>
      </c>
      <c r="H144" s="68">
        <f t="shared" si="10"/>
        <v>4.7244398164217669E-4</v>
      </c>
      <c r="I144" s="68">
        <f t="shared" si="11"/>
        <v>0.9549828377492382</v>
      </c>
    </row>
    <row r="145" spans="2:9" x14ac:dyDescent="0.2">
      <c r="B145" s="71">
        <f>'NEG Commercial'!C143</f>
        <v>2419</v>
      </c>
      <c r="C145" s="65">
        <f>B145*(Rates!$G$9+Rates!$G$11)+Rates!$G$19+SUM(Rates!$G$22:$G$27)</f>
        <v>1461.4105418646704</v>
      </c>
      <c r="D145" s="65">
        <f>IF('NEG Commercial Win'!B145&gt;40,40*(Rates!$H$9+Rates!$H$14)+('NEG Commercial Win'!B145-40)*(Rates!$H$9+Rates!$H$17),'NEG Commercial Win'!B145*(Rates!$H$9+Rates!$H$14))+Rates!$H$19+Rates!$H$22+Rates!$H$23</f>
        <v>1429.9871918646704</v>
      </c>
      <c r="E145" s="66">
        <f t="shared" si="8"/>
        <v>-31.423350000000028</v>
      </c>
      <c r="F145" s="67">
        <f t="shared" si="9"/>
        <v>-2.1502068788901547E-2</v>
      </c>
      <c r="G145" s="71">
        <f>'NEG Commercial'!E143</f>
        <v>44</v>
      </c>
      <c r="H145" s="68">
        <f t="shared" si="10"/>
        <v>4.2423541208685256E-4</v>
      </c>
      <c r="I145" s="68">
        <f t="shared" si="11"/>
        <v>0.955407073161325</v>
      </c>
    </row>
    <row r="146" spans="2:9" x14ac:dyDescent="0.2">
      <c r="B146" s="71">
        <f>'NEG Commercial'!C144</f>
        <v>2439</v>
      </c>
      <c r="C146" s="65">
        <f>B146*(Rates!$G$9+Rates!$G$11)+Rates!$G$19+SUM(Rates!$G$22:$G$27)</f>
        <v>1473.3268754063379</v>
      </c>
      <c r="D146" s="65">
        <f>IF('NEG Commercial Win'!B146&gt;40,40*(Rates!$H$9+Rates!$H$14)+('NEG Commercial Win'!B146-40)*(Rates!$H$9+Rates!$H$17),'NEG Commercial Win'!B146*(Rates!$H$9+Rates!$H$14))+Rates!$H$19+Rates!$H$22+Rates!$H$23</f>
        <v>1441.4545254063378</v>
      </c>
      <c r="E146" s="66">
        <f t="shared" si="8"/>
        <v>-31.872350000000097</v>
      </c>
      <c r="F146" s="67">
        <f t="shared" si="9"/>
        <v>-2.1632911563640504E-2</v>
      </c>
      <c r="G146" s="71">
        <f>'NEG Commercial'!E144</f>
        <v>67</v>
      </c>
      <c r="H146" s="68">
        <f t="shared" si="10"/>
        <v>6.459948320413437E-4</v>
      </c>
      <c r="I146" s="68">
        <f t="shared" si="11"/>
        <v>0.95605306799336631</v>
      </c>
    </row>
    <row r="147" spans="2:9" x14ac:dyDescent="0.2">
      <c r="B147" s="71">
        <f>'NEG Commercial'!C145</f>
        <v>2459</v>
      </c>
      <c r="C147" s="65">
        <f>B147*(Rates!$G$9+Rates!$G$11)+Rates!$G$19+SUM(Rates!$G$22:$G$27)</f>
        <v>1485.2432089480051</v>
      </c>
      <c r="D147" s="65">
        <f>IF('NEG Commercial Win'!B147&gt;40,40*(Rates!$H$9+Rates!$H$14)+('NEG Commercial Win'!B147-40)*(Rates!$H$9+Rates!$H$17),'NEG Commercial Win'!B147*(Rates!$H$9+Rates!$H$14))+Rates!$H$19+Rates!$H$22+Rates!$H$23</f>
        <v>1452.9218589480051</v>
      </c>
      <c r="E147" s="66">
        <f t="shared" si="8"/>
        <v>-32.321349999999939</v>
      </c>
      <c r="F147" s="67">
        <f t="shared" si="9"/>
        <v>-2.1761654795171958E-2</v>
      </c>
      <c r="G147" s="71">
        <f>'NEG Commercial'!E145</f>
        <v>44</v>
      </c>
      <c r="H147" s="68">
        <f t="shared" si="10"/>
        <v>4.2423541208685256E-4</v>
      </c>
      <c r="I147" s="68">
        <f t="shared" si="11"/>
        <v>0.95647730340545312</v>
      </c>
    </row>
    <row r="148" spans="2:9" x14ac:dyDescent="0.2">
      <c r="B148" s="71">
        <f>'NEG Commercial'!C146</f>
        <v>2479</v>
      </c>
      <c r="C148" s="65">
        <f>B148*(Rates!$G$9+Rates!$G$11)+Rates!$G$19+SUM(Rates!$G$22:$G$27)</f>
        <v>1497.1595424896725</v>
      </c>
      <c r="D148" s="65">
        <f>IF('NEG Commercial Win'!B148&gt;40,40*(Rates!$H$9+Rates!$H$14)+('NEG Commercial Win'!B148-40)*(Rates!$H$9+Rates!$H$17),'NEG Commercial Win'!B148*(Rates!$H$9+Rates!$H$14))+Rates!$H$19+Rates!$H$22+Rates!$H$23</f>
        <v>1464.3891924896725</v>
      </c>
      <c r="E148" s="66">
        <f t="shared" si="8"/>
        <v>-32.770350000000008</v>
      </c>
      <c r="F148" s="67">
        <f t="shared" si="9"/>
        <v>-2.18883486161436E-2</v>
      </c>
      <c r="G148" s="71">
        <f>'NEG Commercial'!E146</f>
        <v>41</v>
      </c>
      <c r="H148" s="68">
        <f t="shared" si="10"/>
        <v>3.9531027035365809E-4</v>
      </c>
      <c r="I148" s="68">
        <f t="shared" si="11"/>
        <v>0.95687261367580678</v>
      </c>
    </row>
    <row r="149" spans="2:9" x14ac:dyDescent="0.2">
      <c r="B149" s="71">
        <f>'NEG Commercial'!C147</f>
        <v>2499</v>
      </c>
      <c r="C149" s="65">
        <f>B149*(Rates!$G$9+Rates!$G$11)+Rates!$G$19+SUM(Rates!$G$22:$G$27)</f>
        <v>1509.0758760313399</v>
      </c>
      <c r="D149" s="65">
        <f>IF('NEG Commercial Win'!B149&gt;40,40*(Rates!$H$9+Rates!$H$14)+('NEG Commercial Win'!B149-40)*(Rates!$H$9+Rates!$H$17),'NEG Commercial Win'!B149*(Rates!$H$9+Rates!$H$14))+Rates!$H$19+Rates!$H$22+Rates!$H$23</f>
        <v>1475.8565260313399</v>
      </c>
      <c r="E149" s="66">
        <f t="shared" si="8"/>
        <v>-33.219350000000077</v>
      </c>
      <c r="F149" s="67">
        <f t="shared" si="9"/>
        <v>-2.2013041575724049E-2</v>
      </c>
      <c r="G149" s="71">
        <f>'NEG Commercial'!E147</f>
        <v>34</v>
      </c>
      <c r="H149" s="68">
        <f t="shared" si="10"/>
        <v>3.2781827297620426E-4</v>
      </c>
      <c r="I149" s="68">
        <f t="shared" si="11"/>
        <v>0.95720043194878301</v>
      </c>
    </row>
    <row r="150" spans="2:9" x14ac:dyDescent="0.2">
      <c r="B150" s="71">
        <f>'NEG Commercial'!C148</f>
        <v>2519</v>
      </c>
      <c r="C150" s="65">
        <f>B150*(Rates!$G$9+Rates!$G$11)+Rates!$G$19+SUM(Rates!$G$22:$G$27)</f>
        <v>1520.9922095730074</v>
      </c>
      <c r="D150" s="65">
        <f>IF('NEG Commercial Win'!B150&gt;40,40*(Rates!$H$9+Rates!$H$14)+('NEG Commercial Win'!B150-40)*(Rates!$H$9+Rates!$H$17),'NEG Commercial Win'!B150*(Rates!$H$9+Rates!$H$14))+Rates!$H$19+Rates!$H$22+Rates!$H$23</f>
        <v>1487.3238595730072</v>
      </c>
      <c r="E150" s="66">
        <f t="shared" si="8"/>
        <v>-33.668350000000146</v>
      </c>
      <c r="F150" s="67">
        <f t="shared" si="9"/>
        <v>-2.2135780701632891E-2</v>
      </c>
      <c r="G150" s="71">
        <f>'NEG Commercial'!E148</f>
        <v>52</v>
      </c>
      <c r="H150" s="68">
        <f t="shared" si="10"/>
        <v>5.0136912337537122E-4</v>
      </c>
      <c r="I150" s="68">
        <f t="shared" si="11"/>
        <v>0.95770180107215841</v>
      </c>
    </row>
    <row r="151" spans="2:9" x14ac:dyDescent="0.2">
      <c r="B151" s="71">
        <f>'NEG Commercial'!C149</f>
        <v>2539</v>
      </c>
      <c r="C151" s="65">
        <f>B151*(Rates!$G$9+Rates!$G$11)+Rates!$G$19+SUM(Rates!$G$22:$G$27)</f>
        <v>1532.9085431146748</v>
      </c>
      <c r="D151" s="65">
        <f>IF('NEG Commercial Win'!B151&gt;40,40*(Rates!$H$9+Rates!$H$14)+('NEG Commercial Win'!B151-40)*(Rates!$H$9+Rates!$H$17),'NEG Commercial Win'!B151*(Rates!$H$9+Rates!$H$14))+Rates!$H$19+Rates!$H$22+Rates!$H$23</f>
        <v>1498.7911931146748</v>
      </c>
      <c r="E151" s="66">
        <f t="shared" si="8"/>
        <v>-34.117349999999988</v>
      </c>
      <c r="F151" s="67">
        <f t="shared" si="9"/>
        <v>-2.2256611559276641E-2</v>
      </c>
      <c r="G151" s="71">
        <f>'NEG Commercial'!E149</f>
        <v>40</v>
      </c>
      <c r="H151" s="68">
        <f t="shared" si="10"/>
        <v>3.8566855644259321E-4</v>
      </c>
      <c r="I151" s="68">
        <f t="shared" si="11"/>
        <v>0.95808746962860103</v>
      </c>
    </row>
    <row r="152" spans="2:9" x14ac:dyDescent="0.2">
      <c r="B152" s="71">
        <f>'NEG Commercial'!C150</f>
        <v>2559</v>
      </c>
      <c r="C152" s="65">
        <f>B152*(Rates!$G$9+Rates!$G$11)+Rates!$G$19+SUM(Rates!$G$22:$G$27)</f>
        <v>1544.824876656342</v>
      </c>
      <c r="D152" s="65">
        <f>IF('NEG Commercial Win'!B152&gt;40,40*(Rates!$H$9+Rates!$H$14)+('NEG Commercial Win'!B152-40)*(Rates!$H$9+Rates!$H$17),'NEG Commercial Win'!B152*(Rates!$H$9+Rates!$H$14))+Rates!$H$19+Rates!$H$22+Rates!$H$23</f>
        <v>1510.2585266563422</v>
      </c>
      <c r="E152" s="66">
        <f t="shared" si="8"/>
        <v>-34.566349999999829</v>
      </c>
      <c r="F152" s="67">
        <f t="shared" si="9"/>
        <v>-2.23755783081485E-2</v>
      </c>
      <c r="G152" s="71">
        <f>'NEG Commercial'!E150</f>
        <v>44</v>
      </c>
      <c r="H152" s="68">
        <f t="shared" si="10"/>
        <v>4.2423541208685256E-4</v>
      </c>
      <c r="I152" s="68">
        <f t="shared" si="11"/>
        <v>0.95851170504068783</v>
      </c>
    </row>
    <row r="153" spans="2:9" x14ac:dyDescent="0.2">
      <c r="B153" s="71">
        <f>'NEG Commercial'!C151</f>
        <v>2579</v>
      </c>
      <c r="C153" s="65">
        <f>B153*(Rates!$G$9+Rates!$G$11)+Rates!$G$19+SUM(Rates!$G$22:$G$27)</f>
        <v>1556.7412101980094</v>
      </c>
      <c r="D153" s="65">
        <f>IF('NEG Commercial Win'!B153&gt;40,40*(Rates!$H$9+Rates!$H$14)+('NEG Commercial Win'!B153-40)*(Rates!$H$9+Rates!$H$17),'NEG Commercial Win'!B153*(Rates!$H$9+Rates!$H$14))+Rates!$H$19+Rates!$H$22+Rates!$H$23</f>
        <v>1521.7258601980095</v>
      </c>
      <c r="E153" s="66">
        <f t="shared" si="8"/>
        <v>-35.015349999999899</v>
      </c>
      <c r="F153" s="67">
        <f t="shared" si="9"/>
        <v>-2.2492723755637024E-2</v>
      </c>
      <c r="G153" s="71">
        <f>'NEG Commercial'!E151</f>
        <v>40</v>
      </c>
      <c r="H153" s="68">
        <f t="shared" si="10"/>
        <v>3.8566855644259321E-4</v>
      </c>
      <c r="I153" s="68">
        <f t="shared" si="11"/>
        <v>0.95889737359713045</v>
      </c>
    </row>
    <row r="154" spans="2:9" x14ac:dyDescent="0.2">
      <c r="B154" s="71">
        <f>'NEG Commercial'!C152</f>
        <v>2599</v>
      </c>
      <c r="C154" s="65">
        <f>B154*(Rates!$G$9+Rates!$G$11)+Rates!$G$19+SUM(Rates!$G$22:$G$27)</f>
        <v>1568.6575437396768</v>
      </c>
      <c r="D154" s="65">
        <f>IF('NEG Commercial Win'!B154&gt;40,40*(Rates!$H$9+Rates!$H$14)+('NEG Commercial Win'!B154-40)*(Rates!$H$9+Rates!$H$17),'NEG Commercial Win'!B154*(Rates!$H$9+Rates!$H$14))+Rates!$H$19+Rates!$H$22+Rates!$H$23</f>
        <v>1533.1931937396769</v>
      </c>
      <c r="E154" s="66">
        <f t="shared" si="8"/>
        <v>-35.464349999999968</v>
      </c>
      <c r="F154" s="67">
        <f t="shared" si="9"/>
        <v>-2.2608089408382291E-2</v>
      </c>
      <c r="G154" s="71">
        <f>'NEG Commercial'!E152</f>
        <v>44</v>
      </c>
      <c r="H154" s="68">
        <f t="shared" si="10"/>
        <v>4.2423541208685256E-4</v>
      </c>
      <c r="I154" s="68">
        <f t="shared" si="11"/>
        <v>0.95932160900921726</v>
      </c>
    </row>
    <row r="155" spans="2:9" x14ac:dyDescent="0.2">
      <c r="B155" s="71">
        <f>'NEG Commercial'!C153</f>
        <v>2619</v>
      </c>
      <c r="C155" s="65">
        <f>B155*(Rates!$G$9+Rates!$G$11)+Rates!$G$19+SUM(Rates!$G$22:$G$27)</f>
        <v>1580.5738772813443</v>
      </c>
      <c r="D155" s="65">
        <f>IF('NEG Commercial Win'!B155&gt;40,40*(Rates!$H$9+Rates!$H$14)+('NEG Commercial Win'!B155-40)*(Rates!$H$9+Rates!$H$17),'NEG Commercial Win'!B155*(Rates!$H$9+Rates!$H$14))+Rates!$H$19+Rates!$H$22+Rates!$H$23</f>
        <v>1544.6605272813442</v>
      </c>
      <c r="E155" s="66">
        <f t="shared" si="8"/>
        <v>-35.913350000000037</v>
      </c>
      <c r="F155" s="67">
        <f t="shared" si="9"/>
        <v>-2.2721715521309614E-2</v>
      </c>
      <c r="G155" s="71">
        <f>'NEG Commercial'!E153</f>
        <v>32</v>
      </c>
      <c r="H155" s="68">
        <f t="shared" si="10"/>
        <v>3.0853484515407461E-4</v>
      </c>
      <c r="I155" s="68">
        <f t="shared" si="11"/>
        <v>0.95963014385437129</v>
      </c>
    </row>
    <row r="156" spans="2:9" x14ac:dyDescent="0.2">
      <c r="B156" s="71">
        <f>'NEG Commercial'!C154</f>
        <v>2639</v>
      </c>
      <c r="C156" s="65">
        <f>B156*(Rates!$G$9+Rates!$G$11)+Rates!$G$19+SUM(Rates!$G$22:$G$27)</f>
        <v>1592.4902108230117</v>
      </c>
      <c r="D156" s="65">
        <f>IF('NEG Commercial Win'!B156&gt;40,40*(Rates!$H$9+Rates!$H$14)+('NEG Commercial Win'!B156-40)*(Rates!$H$9+Rates!$H$17),'NEG Commercial Win'!B156*(Rates!$H$9+Rates!$H$14))+Rates!$H$19+Rates!$H$22+Rates!$H$23</f>
        <v>1556.1278608230116</v>
      </c>
      <c r="E156" s="66">
        <f t="shared" si="8"/>
        <v>-36.362350000000106</v>
      </c>
      <c r="F156" s="67">
        <f t="shared" si="9"/>
        <v>-2.2833641144461261E-2</v>
      </c>
      <c r="G156" s="71">
        <f>'NEG Commercial'!E154</f>
        <v>39</v>
      </c>
      <c r="H156" s="68">
        <f t="shared" si="10"/>
        <v>3.7602684253152838E-4</v>
      </c>
      <c r="I156" s="68">
        <f t="shared" si="11"/>
        <v>0.96000617069690286</v>
      </c>
    </row>
    <row r="157" spans="2:9" x14ac:dyDescent="0.2">
      <c r="B157" s="71">
        <f>'NEG Commercial'!C155</f>
        <v>2659</v>
      </c>
      <c r="C157" s="65">
        <f>B157*(Rates!$G$9+Rates!$G$11)+Rates!$G$19+SUM(Rates!$G$22:$G$27)</f>
        <v>1604.4065443646789</v>
      </c>
      <c r="D157" s="65">
        <f>IF('NEG Commercial Win'!B157&gt;40,40*(Rates!$H$9+Rates!$H$14)+('NEG Commercial Win'!B157-40)*(Rates!$H$9+Rates!$H$17),'NEG Commercial Win'!B157*(Rates!$H$9+Rates!$H$14))+Rates!$H$19+Rates!$H$22+Rates!$H$23</f>
        <v>1567.5951943646789</v>
      </c>
      <c r="E157" s="66">
        <f t="shared" si="8"/>
        <v>-36.811349999999948</v>
      </c>
      <c r="F157" s="67">
        <f t="shared" si="9"/>
        <v>-2.2943904167741159E-2</v>
      </c>
      <c r="G157" s="71">
        <f>'NEG Commercial'!E155</f>
        <v>38</v>
      </c>
      <c r="H157" s="68">
        <f t="shared" si="10"/>
        <v>3.6638512862046356E-4</v>
      </c>
      <c r="I157" s="68">
        <f t="shared" si="11"/>
        <v>0.96037255582552328</v>
      </c>
    </row>
    <row r="158" spans="2:9" x14ac:dyDescent="0.2">
      <c r="B158" s="71">
        <f>'NEG Commercial'!C156</f>
        <v>2679</v>
      </c>
      <c r="C158" s="65">
        <f>B158*(Rates!$G$9+Rates!$G$11)+Rates!$G$19+SUM(Rates!$G$22:$G$27)</f>
        <v>1616.3228779063463</v>
      </c>
      <c r="D158" s="65">
        <f>IF('NEG Commercial Win'!B158&gt;40,40*(Rates!$H$9+Rates!$H$14)+('NEG Commercial Win'!B158-40)*(Rates!$H$9+Rates!$H$17),'NEG Commercial Win'!B158*(Rates!$H$9+Rates!$H$14))+Rates!$H$19+Rates!$H$22+Rates!$H$23</f>
        <v>1579.0625279063463</v>
      </c>
      <c r="E158" s="66">
        <f t="shared" si="8"/>
        <v>-37.260350000000017</v>
      </c>
      <c r="F158" s="67">
        <f t="shared" si="9"/>
        <v>-2.3052541363681033E-2</v>
      </c>
      <c r="G158" s="71">
        <f>'NEG Commercial'!E156</f>
        <v>35</v>
      </c>
      <c r="H158" s="68">
        <f t="shared" si="10"/>
        <v>3.3745998688726909E-4</v>
      </c>
      <c r="I158" s="68">
        <f t="shared" si="11"/>
        <v>0.96071001581241056</v>
      </c>
    </row>
    <row r="159" spans="2:9" x14ac:dyDescent="0.2">
      <c r="B159" s="71">
        <f>'NEG Commercial'!C157</f>
        <v>2699</v>
      </c>
      <c r="C159" s="65">
        <f>B159*(Rates!$G$9+Rates!$G$11)+Rates!$G$19+SUM(Rates!$G$22:$G$27)</f>
        <v>1628.2392114480137</v>
      </c>
      <c r="D159" s="65">
        <f>IF('NEG Commercial Win'!B159&gt;40,40*(Rates!$H$9+Rates!$H$14)+('NEG Commercial Win'!B159-40)*(Rates!$H$9+Rates!$H$17),'NEG Commercial Win'!B159*(Rates!$H$9+Rates!$H$14))+Rates!$H$19+Rates!$H$22+Rates!$H$23</f>
        <v>1590.5298614480139</v>
      </c>
      <c r="E159" s="66">
        <f t="shared" si="8"/>
        <v>-37.709349999999858</v>
      </c>
      <c r="F159" s="67">
        <f t="shared" si="9"/>
        <v>-2.3159588428327098E-2</v>
      </c>
      <c r="G159" s="71">
        <f>'NEG Commercial'!E157</f>
        <v>39</v>
      </c>
      <c r="H159" s="68">
        <f t="shared" si="10"/>
        <v>3.7602684253152838E-4</v>
      </c>
      <c r="I159" s="68">
        <f t="shared" si="11"/>
        <v>0.96108604265494213</v>
      </c>
    </row>
    <row r="160" spans="2:9" x14ac:dyDescent="0.2">
      <c r="B160" s="71">
        <f>'NEG Commercial'!C158</f>
        <v>2719</v>
      </c>
      <c r="C160" s="65">
        <f>B160*(Rates!$G$9+Rates!$G$11)+Rates!$G$19+SUM(Rates!$G$22:$G$27)</f>
        <v>1640.1555449896812</v>
      </c>
      <c r="D160" s="65">
        <f>IF('NEG Commercial Win'!B160&gt;40,40*(Rates!$H$9+Rates!$H$14)+('NEG Commercial Win'!B160-40)*(Rates!$H$9+Rates!$H$17),'NEG Commercial Win'!B160*(Rates!$H$9+Rates!$H$14))+Rates!$H$19+Rates!$H$22+Rates!$H$23</f>
        <v>1601.9971949896812</v>
      </c>
      <c r="E160" s="66">
        <f t="shared" si="8"/>
        <v>-38.158349999999928</v>
      </c>
      <c r="F160" s="67">
        <f t="shared" si="9"/>
        <v>-2.3265080020346482E-2</v>
      </c>
      <c r="G160" s="71">
        <f>'NEG Commercial'!E158</f>
        <v>43</v>
      </c>
      <c r="H160" s="68">
        <f t="shared" si="10"/>
        <v>4.1459369817578774E-4</v>
      </c>
      <c r="I160" s="68">
        <f t="shared" si="11"/>
        <v>0.96150063635311789</v>
      </c>
    </row>
    <row r="161" spans="2:9" x14ac:dyDescent="0.2">
      <c r="B161" s="71">
        <f>'NEG Commercial'!C159</f>
        <v>2739</v>
      </c>
      <c r="C161" s="65">
        <f>B161*(Rates!$G$9+Rates!$G$11)+Rates!$G$19+SUM(Rates!$G$22:$G$27)</f>
        <v>1652.0718785313486</v>
      </c>
      <c r="D161" s="65">
        <f>IF('NEG Commercial Win'!B161&gt;40,40*(Rates!$H$9+Rates!$H$14)+('NEG Commercial Win'!B161-40)*(Rates!$H$9+Rates!$H$17),'NEG Commercial Win'!B161*(Rates!$H$9+Rates!$H$14))+Rates!$H$19+Rates!$H$22+Rates!$H$23</f>
        <v>1613.4645285313486</v>
      </c>
      <c r="E161" s="66">
        <f t="shared" si="8"/>
        <v>-38.607349999999997</v>
      </c>
      <c r="F161" s="67">
        <f t="shared" si="9"/>
        <v>-2.3369049798439148E-2</v>
      </c>
      <c r="G161" s="71">
        <f>'NEG Commercial'!E159</f>
        <v>41</v>
      </c>
      <c r="H161" s="68">
        <f t="shared" si="10"/>
        <v>3.9531027035365809E-4</v>
      </c>
      <c r="I161" s="68">
        <f t="shared" si="11"/>
        <v>0.96189594662347155</v>
      </c>
    </row>
    <row r="162" spans="2:9" x14ac:dyDescent="0.2">
      <c r="B162" s="71">
        <f>'NEG Commercial'!C160</f>
        <v>2759</v>
      </c>
      <c r="C162" s="65">
        <f>B162*(Rates!$G$9+Rates!$G$11)+Rates!$G$19+SUM(Rates!$G$22:$G$27)</f>
        <v>1663.988212073016</v>
      </c>
      <c r="D162" s="65">
        <f>IF('NEG Commercial Win'!B162&gt;40,40*(Rates!$H$9+Rates!$H$14)+('NEG Commercial Win'!B162-40)*(Rates!$H$9+Rates!$H$17),'NEG Commercial Win'!B162*(Rates!$H$9+Rates!$H$14))+Rates!$H$19+Rates!$H$22+Rates!$H$23</f>
        <v>1624.931862073016</v>
      </c>
      <c r="E162" s="66">
        <f t="shared" si="8"/>
        <v>-39.056350000000066</v>
      </c>
      <c r="F162" s="67">
        <f t="shared" si="9"/>
        <v>-2.347153045714381E-2</v>
      </c>
      <c r="G162" s="71">
        <f>'NEG Commercial'!E160</f>
        <v>30</v>
      </c>
      <c r="H162" s="68">
        <f t="shared" si="10"/>
        <v>2.8925141733194491E-4</v>
      </c>
      <c r="I162" s="68">
        <f t="shared" si="11"/>
        <v>0.96218519804080349</v>
      </c>
    </row>
    <row r="163" spans="2:9" x14ac:dyDescent="0.2">
      <c r="B163" s="71">
        <f>'NEG Commercial'!C161</f>
        <v>2779</v>
      </c>
      <c r="C163" s="65">
        <f>B163*(Rates!$G$9+Rates!$G$11)+Rates!$G$19+SUM(Rates!$G$22:$G$27)</f>
        <v>1675.9045456146832</v>
      </c>
      <c r="D163" s="65">
        <f>IF('NEG Commercial Win'!B163&gt;40,40*(Rates!$H$9+Rates!$H$14)+('NEG Commercial Win'!B163-40)*(Rates!$H$9+Rates!$H$17),'NEG Commercial Win'!B163*(Rates!$H$9+Rates!$H$14))+Rates!$H$19+Rates!$H$22+Rates!$H$23</f>
        <v>1636.3991956146833</v>
      </c>
      <c r="E163" s="66">
        <f t="shared" si="8"/>
        <v>-39.505349999999908</v>
      </c>
      <c r="F163" s="67">
        <f t="shared" si="9"/>
        <v>-2.3572553761115465E-2</v>
      </c>
      <c r="G163" s="71">
        <f>'NEG Commercial'!E161</f>
        <v>36</v>
      </c>
      <c r="H163" s="68">
        <f t="shared" si="10"/>
        <v>3.4710170079833391E-4</v>
      </c>
      <c r="I163" s="68">
        <f t="shared" si="11"/>
        <v>0.96253229974160182</v>
      </c>
    </row>
    <row r="164" spans="2:9" x14ac:dyDescent="0.2">
      <c r="B164" s="71">
        <f>'NEG Commercial'!C162</f>
        <v>2799</v>
      </c>
      <c r="C164" s="65">
        <f>B164*(Rates!$G$9+Rates!$G$11)+Rates!$G$19+SUM(Rates!$G$22:$G$27)</f>
        <v>1687.8208791563507</v>
      </c>
      <c r="D164" s="65">
        <f>IF('NEG Commercial Win'!B164&gt;40,40*(Rates!$H$9+Rates!$H$14)+('NEG Commercial Win'!B164-40)*(Rates!$H$9+Rates!$H$17),'NEG Commercial Win'!B164*(Rates!$H$9+Rates!$H$14))+Rates!$H$19+Rates!$H$22+Rates!$H$23</f>
        <v>1647.8665291563507</v>
      </c>
      <c r="E164" s="66">
        <f t="shared" si="8"/>
        <v>-39.954349999999977</v>
      </c>
      <c r="F164" s="67">
        <f t="shared" si="9"/>
        <v>-2.3672150577951714E-2</v>
      </c>
      <c r="G164" s="71">
        <f>'NEG Commercial'!E162</f>
        <v>30</v>
      </c>
      <c r="H164" s="68">
        <f t="shared" si="10"/>
        <v>2.8925141733194491E-4</v>
      </c>
      <c r="I164" s="68">
        <f t="shared" si="11"/>
        <v>0.96282155115893375</v>
      </c>
    </row>
    <row r="165" spans="2:9" x14ac:dyDescent="0.2">
      <c r="B165" s="71">
        <f>'NEG Commercial'!C163</f>
        <v>2819</v>
      </c>
      <c r="C165" s="65">
        <f>B165*(Rates!$G$9+Rates!$G$11)+Rates!$G$19+SUM(Rates!$G$22:$G$27)</f>
        <v>1699.7372126980181</v>
      </c>
      <c r="D165" s="65">
        <f>IF('NEG Commercial Win'!B165&gt;40,40*(Rates!$H$9+Rates!$H$14)+('NEG Commercial Win'!B165-40)*(Rates!$H$9+Rates!$H$17),'NEG Commercial Win'!B165*(Rates!$H$9+Rates!$H$14))+Rates!$H$19+Rates!$H$22+Rates!$H$23</f>
        <v>1659.333862698018</v>
      </c>
      <c r="E165" s="66">
        <f t="shared" si="8"/>
        <v>-40.403350000000046</v>
      </c>
      <c r="F165" s="67">
        <f t="shared" si="9"/>
        <v>-2.3770350909636914E-2</v>
      </c>
      <c r="G165" s="71">
        <f>'NEG Commercial'!E163</f>
        <v>36</v>
      </c>
      <c r="H165" s="68">
        <f t="shared" si="10"/>
        <v>3.4710170079833391E-4</v>
      </c>
      <c r="I165" s="68">
        <f t="shared" si="11"/>
        <v>0.96316865285973208</v>
      </c>
    </row>
    <row r="166" spans="2:9" x14ac:dyDescent="0.2">
      <c r="B166" s="71">
        <f>'NEG Commercial'!C164</f>
        <v>2839</v>
      </c>
      <c r="C166" s="65">
        <f>B166*(Rates!$G$9+Rates!$G$11)+Rates!$G$19+SUM(Rates!$G$22:$G$27)</f>
        <v>1711.6535462396855</v>
      </c>
      <c r="D166" s="65">
        <f>IF('NEG Commercial Win'!B166&gt;40,40*(Rates!$H$9+Rates!$H$14)+('NEG Commercial Win'!B166-40)*(Rates!$H$9+Rates!$H$17),'NEG Commercial Win'!B166*(Rates!$H$9+Rates!$H$14))+Rates!$H$19+Rates!$H$22+Rates!$H$23</f>
        <v>1670.8011962396854</v>
      </c>
      <c r="E166" s="66">
        <f t="shared" si="8"/>
        <v>-40.852350000000115</v>
      </c>
      <c r="F166" s="67">
        <f t="shared" si="9"/>
        <v>-2.3867183922674208E-2</v>
      </c>
      <c r="G166" s="71">
        <f>'NEG Commercial'!E164</f>
        <v>34</v>
      </c>
      <c r="H166" s="68">
        <f t="shared" si="10"/>
        <v>3.2781827297620426E-4</v>
      </c>
      <c r="I166" s="68">
        <f t="shared" si="11"/>
        <v>0.96349647113270831</v>
      </c>
    </row>
    <row r="167" spans="2:9" x14ac:dyDescent="0.2">
      <c r="B167" s="71">
        <f>'NEG Commercial'!C165</f>
        <v>2859</v>
      </c>
      <c r="C167" s="65">
        <f>B167*(Rates!$G$9+Rates!$G$11)+Rates!$G$19+SUM(Rates!$G$22:$G$27)</f>
        <v>1723.5698797813529</v>
      </c>
      <c r="D167" s="65">
        <f>IF('NEG Commercial Win'!B167&gt;40,40*(Rates!$H$9+Rates!$H$14)+('NEG Commercial Win'!B167-40)*(Rates!$H$9+Rates!$H$17),'NEG Commercial Win'!B167*(Rates!$H$9+Rates!$H$14))+Rates!$H$19+Rates!$H$22+Rates!$H$23</f>
        <v>1682.268529781353</v>
      </c>
      <c r="E167" s="66">
        <f t="shared" si="8"/>
        <v>-41.301349999999957</v>
      </c>
      <c r="F167" s="67">
        <f t="shared" si="9"/>
        <v>-2.3962677976966808E-2</v>
      </c>
      <c r="G167" s="71">
        <f>'NEG Commercial'!E165</f>
        <v>27</v>
      </c>
      <c r="H167" s="68">
        <f t="shared" si="10"/>
        <v>2.6032627559875043E-4</v>
      </c>
      <c r="I167" s="68">
        <f t="shared" si="11"/>
        <v>0.96375679740830711</v>
      </c>
    </row>
    <row r="168" spans="2:9" x14ac:dyDescent="0.2">
      <c r="B168" s="71">
        <f>'NEG Commercial'!C166</f>
        <v>2879</v>
      </c>
      <c r="C168" s="65">
        <f>B168*(Rates!$G$9+Rates!$G$11)+Rates!$G$19+SUM(Rates!$G$22:$G$27)</f>
        <v>1735.4862133230201</v>
      </c>
      <c r="D168" s="65">
        <f>IF('NEG Commercial Win'!B168&gt;40,40*(Rates!$H$9+Rates!$H$14)+('NEG Commercial Win'!B168-40)*(Rates!$H$9+Rates!$H$17),'NEG Commercial Win'!B168*(Rates!$H$9+Rates!$H$14))+Rates!$H$19+Rates!$H$22+Rates!$H$23</f>
        <v>1693.7358633230203</v>
      </c>
      <c r="E168" s="66">
        <f t="shared" si="8"/>
        <v>-41.750349999999798</v>
      </c>
      <c r="F168" s="67">
        <f t="shared" si="9"/>
        <v>-2.40568606535101E-2</v>
      </c>
      <c r="G168" s="71">
        <f>'NEG Commercial'!E166</f>
        <v>29</v>
      </c>
      <c r="H168" s="68">
        <f t="shared" si="10"/>
        <v>2.7960970342088008E-4</v>
      </c>
      <c r="I168" s="68">
        <f t="shared" si="11"/>
        <v>0.964036407111728</v>
      </c>
    </row>
    <row r="169" spans="2:9" x14ac:dyDescent="0.2">
      <c r="B169" s="71">
        <f>'NEG Commercial'!C167</f>
        <v>2899</v>
      </c>
      <c r="C169" s="65">
        <f>B169*(Rates!$G$9+Rates!$G$11)+Rates!$G$19+SUM(Rates!$G$22:$G$27)</f>
        <v>1747.4025468646876</v>
      </c>
      <c r="D169" s="65">
        <f>IF('NEG Commercial Win'!B169&gt;40,40*(Rates!$H$9+Rates!$H$14)+('NEG Commercial Win'!B169-40)*(Rates!$H$9+Rates!$H$17),'NEG Commercial Win'!B169*(Rates!$H$9+Rates!$H$14))+Rates!$H$19+Rates!$H$22+Rates!$H$23</f>
        <v>1705.2031968646877</v>
      </c>
      <c r="E169" s="66">
        <f t="shared" si="8"/>
        <v>-42.199349999999868</v>
      </c>
      <c r="F169" s="67">
        <f t="shared" si="9"/>
        <v>-2.4149758780949993E-2</v>
      </c>
      <c r="G169" s="71">
        <f>'NEG Commercial'!E167</f>
        <v>30</v>
      </c>
      <c r="H169" s="68">
        <f t="shared" si="10"/>
        <v>2.8925141733194491E-4</v>
      </c>
      <c r="I169" s="68">
        <f t="shared" si="11"/>
        <v>0.96432565852905994</v>
      </c>
    </row>
    <row r="170" spans="2:9" x14ac:dyDescent="0.2">
      <c r="B170" s="71">
        <f>'NEG Commercial'!C168</f>
        <v>2919</v>
      </c>
      <c r="C170" s="65">
        <f>B170*(Rates!$G$9+Rates!$G$11)+Rates!$G$19+SUM(Rates!$G$22:$G$27)</f>
        <v>1759.318880406355</v>
      </c>
      <c r="D170" s="65">
        <f>IF('NEG Commercial Win'!B170&gt;40,40*(Rates!$H$9+Rates!$H$14)+('NEG Commercial Win'!B170-40)*(Rates!$H$9+Rates!$H$17),'NEG Commercial Win'!B170*(Rates!$H$9+Rates!$H$14))+Rates!$H$19+Rates!$H$22+Rates!$H$23</f>
        <v>1716.6705304063551</v>
      </c>
      <c r="E170" s="66">
        <f t="shared" si="8"/>
        <v>-42.648349999999937</v>
      </c>
      <c r="F170" s="67">
        <f t="shared" si="9"/>
        <v>-2.4241398461062002E-2</v>
      </c>
      <c r="G170" s="71">
        <f>'NEG Commercial'!E168</f>
        <v>29</v>
      </c>
      <c r="H170" s="68">
        <f t="shared" si="10"/>
        <v>2.7960970342088008E-4</v>
      </c>
      <c r="I170" s="68">
        <f t="shared" si="11"/>
        <v>0.96460526823248083</v>
      </c>
    </row>
    <row r="171" spans="2:9" x14ac:dyDescent="0.2">
      <c r="B171" s="71">
        <f>'NEG Commercial'!C169</f>
        <v>2939</v>
      </c>
      <c r="C171" s="65">
        <f>B171*(Rates!$G$9+Rates!$G$11)+Rates!$G$19+SUM(Rates!$G$22:$G$27)</f>
        <v>1771.2352139480224</v>
      </c>
      <c r="D171" s="65">
        <f>IF('NEG Commercial Win'!B171&gt;40,40*(Rates!$H$9+Rates!$H$14)+('NEG Commercial Win'!B171-40)*(Rates!$H$9+Rates!$H$17),'NEG Commercial Win'!B171*(Rates!$H$9+Rates!$H$14))+Rates!$H$19+Rates!$H$22+Rates!$H$23</f>
        <v>1728.1378639480224</v>
      </c>
      <c r="E171" s="66">
        <f t="shared" si="8"/>
        <v>-43.097350000000006</v>
      </c>
      <c r="F171" s="67">
        <f t="shared" si="9"/>
        <v>-2.433180509320244E-2</v>
      </c>
      <c r="G171" s="71">
        <f>'NEG Commercial'!E169</f>
        <v>36</v>
      </c>
      <c r="H171" s="68">
        <f t="shared" si="10"/>
        <v>3.4710170079833391E-4</v>
      </c>
      <c r="I171" s="68">
        <f t="shared" si="11"/>
        <v>0.96495236993327915</v>
      </c>
    </row>
    <row r="172" spans="2:9" x14ac:dyDescent="0.2">
      <c r="B172" s="71">
        <f>'NEG Commercial'!C170</f>
        <v>2959</v>
      </c>
      <c r="C172" s="65">
        <f>B172*(Rates!$G$9+Rates!$G$11)+Rates!$G$19+SUM(Rates!$G$22:$G$27)</f>
        <v>1783.1515474896898</v>
      </c>
      <c r="D172" s="65">
        <f>IF('NEG Commercial Win'!B172&gt;40,40*(Rates!$H$9+Rates!$H$14)+('NEG Commercial Win'!B172-40)*(Rates!$H$9+Rates!$H$17),'NEG Commercial Win'!B172*(Rates!$H$9+Rates!$H$14))+Rates!$H$19+Rates!$H$22+Rates!$H$23</f>
        <v>1739.6051974896898</v>
      </c>
      <c r="E172" s="66">
        <f t="shared" si="8"/>
        <v>-43.546350000000075</v>
      </c>
      <c r="F172" s="67">
        <f t="shared" si="9"/>
        <v>-2.4421003397778706E-2</v>
      </c>
      <c r="G172" s="71">
        <f>'NEG Commercial'!E170</f>
        <v>21</v>
      </c>
      <c r="H172" s="68">
        <f t="shared" si="10"/>
        <v>2.0247599213236146E-4</v>
      </c>
      <c r="I172" s="68">
        <f t="shared" si="11"/>
        <v>0.96515484592541156</v>
      </c>
    </row>
    <row r="173" spans="2:9" x14ac:dyDescent="0.2">
      <c r="B173" s="71">
        <f>'NEG Commercial'!C171</f>
        <v>2979</v>
      </c>
      <c r="C173" s="65">
        <f>B173*(Rates!$G$9+Rates!$G$11)+Rates!$G$19+SUM(Rates!$G$22:$G$27)</f>
        <v>1795.0678810313573</v>
      </c>
      <c r="D173" s="65">
        <f>IF('NEG Commercial Win'!B173&gt;40,40*(Rates!$H$9+Rates!$H$14)+('NEG Commercial Win'!B173-40)*(Rates!$H$9+Rates!$H$17),'NEG Commercial Win'!B173*(Rates!$H$9+Rates!$H$14))+Rates!$H$19+Rates!$H$22+Rates!$H$23</f>
        <v>1751.0725310313571</v>
      </c>
      <c r="E173" s="66">
        <f t="shared" si="8"/>
        <v>-43.995350000000144</v>
      </c>
      <c r="F173" s="67">
        <f t="shared" si="9"/>
        <v>-2.4509017438784874E-2</v>
      </c>
      <c r="G173" s="71">
        <f>'NEG Commercial'!E171</f>
        <v>32</v>
      </c>
      <c r="H173" s="68">
        <f t="shared" si="10"/>
        <v>3.0853484515407461E-4</v>
      </c>
      <c r="I173" s="68">
        <f t="shared" si="11"/>
        <v>0.96546338077056559</v>
      </c>
    </row>
    <row r="174" spans="2:9" x14ac:dyDescent="0.2">
      <c r="B174" s="71">
        <f>'NEG Commercial'!C172</f>
        <v>2999</v>
      </c>
      <c r="C174" s="65">
        <f>B174*(Rates!$G$9+Rates!$G$11)+Rates!$G$19+SUM(Rates!$G$22:$G$27)</f>
        <v>1806.9842145730245</v>
      </c>
      <c r="D174" s="65">
        <f>IF('NEG Commercial Win'!B174&gt;40,40*(Rates!$H$9+Rates!$H$14)+('NEG Commercial Win'!B174-40)*(Rates!$H$9+Rates!$H$17),'NEG Commercial Win'!B174*(Rates!$H$9+Rates!$H$14))+Rates!$H$19+Rates!$H$22+Rates!$H$23</f>
        <v>1762.5398645730245</v>
      </c>
      <c r="E174" s="66">
        <f t="shared" si="8"/>
        <v>-44.444349999999986</v>
      </c>
      <c r="F174" s="67">
        <f t="shared" si="9"/>
        <v>-2.4595870645445467E-2</v>
      </c>
      <c r="G174" s="71">
        <f>'NEG Commercial'!E172</f>
        <v>31</v>
      </c>
      <c r="H174" s="68">
        <f t="shared" si="10"/>
        <v>2.9889313124300973E-4</v>
      </c>
      <c r="I174" s="68">
        <f t="shared" si="11"/>
        <v>0.96576227390180858</v>
      </c>
    </row>
    <row r="175" spans="2:9" x14ac:dyDescent="0.2">
      <c r="B175" s="71">
        <f>'NEG Commercial'!C173</f>
        <v>3019</v>
      </c>
      <c r="C175" s="65">
        <f>B175*(Rates!$G$9+Rates!$G$11)+Rates!$G$19+SUM(Rates!$G$22:$G$27)</f>
        <v>1818.9005481146919</v>
      </c>
      <c r="D175" s="65">
        <f>IF('NEG Commercial Win'!B175&gt;40,40*(Rates!$H$9+Rates!$H$14)+('NEG Commercial Win'!B175-40)*(Rates!$H$9+Rates!$H$17),'NEG Commercial Win'!B175*(Rates!$H$9+Rates!$H$14))+Rates!$H$19+Rates!$H$22+Rates!$H$23</f>
        <v>1774.0071981146921</v>
      </c>
      <c r="E175" s="66">
        <f t="shared" si="8"/>
        <v>-44.893349999999828</v>
      </c>
      <c r="F175" s="67">
        <f t="shared" si="9"/>
        <v>-2.468158583300897E-2</v>
      </c>
      <c r="G175" s="71">
        <f>'NEG Commercial'!E173</f>
        <v>42</v>
      </c>
      <c r="H175" s="68">
        <f t="shared" si="10"/>
        <v>4.0495198426472291E-4</v>
      </c>
      <c r="I175" s="68">
        <f t="shared" si="11"/>
        <v>0.96616722588607329</v>
      </c>
    </row>
    <row r="176" spans="2:9" x14ac:dyDescent="0.2">
      <c r="B176" s="71">
        <f>'NEG Commercial'!C174</f>
        <v>3039</v>
      </c>
      <c r="C176" s="65">
        <f>B176*(Rates!$G$9+Rates!$G$11)+Rates!$G$19+SUM(Rates!$G$22:$G$27)</f>
        <v>1830.8168816563593</v>
      </c>
      <c r="D176" s="65">
        <f>IF('NEG Commercial Win'!B176&gt;40,40*(Rates!$H$9+Rates!$H$14)+('NEG Commercial Win'!B176-40)*(Rates!$H$9+Rates!$H$17),'NEG Commercial Win'!B176*(Rates!$H$9+Rates!$H$14))+Rates!$H$19+Rates!$H$22+Rates!$H$23</f>
        <v>1785.4745316563594</v>
      </c>
      <c r="E176" s="66">
        <f t="shared" si="8"/>
        <v>-45.342349999999897</v>
      </c>
      <c r="F176" s="67">
        <f t="shared" si="9"/>
        <v>-2.4766185222728661E-2</v>
      </c>
      <c r="G176" s="71">
        <f>'NEG Commercial'!E174</f>
        <v>35</v>
      </c>
      <c r="H176" s="68">
        <f t="shared" si="10"/>
        <v>3.3745998688726909E-4</v>
      </c>
      <c r="I176" s="68">
        <f t="shared" si="11"/>
        <v>0.96650468587296057</v>
      </c>
    </row>
    <row r="177" spans="2:9" x14ac:dyDescent="0.2">
      <c r="B177" s="71">
        <f>'NEG Commercial'!C175</f>
        <v>3059</v>
      </c>
      <c r="C177" s="65">
        <f>B177*(Rates!$G$9+Rates!$G$11)+Rates!$G$19+SUM(Rates!$G$22:$G$27)</f>
        <v>1842.7332151980268</v>
      </c>
      <c r="D177" s="65">
        <f>IF('NEG Commercial Win'!B177&gt;40,40*(Rates!$H$9+Rates!$H$14)+('NEG Commercial Win'!B177-40)*(Rates!$H$9+Rates!$H$17),'NEG Commercial Win'!B177*(Rates!$H$9+Rates!$H$14))+Rates!$H$19+Rates!$H$22+Rates!$H$23</f>
        <v>1796.9418651980268</v>
      </c>
      <c r="E177" s="66">
        <f t="shared" si="8"/>
        <v>-45.791349999999966</v>
      </c>
      <c r="F177" s="67">
        <f t="shared" si="9"/>
        <v>-2.4849690461068216E-2</v>
      </c>
      <c r="G177" s="71">
        <f>'NEG Commercial'!E175</f>
        <v>34</v>
      </c>
      <c r="H177" s="68">
        <f t="shared" si="10"/>
        <v>3.2781827297620426E-4</v>
      </c>
      <c r="I177" s="68">
        <f t="shared" si="11"/>
        <v>0.9668325041459368</v>
      </c>
    </row>
    <row r="178" spans="2:9" x14ac:dyDescent="0.2">
      <c r="B178" s="71">
        <f>'NEG Commercial'!C176</f>
        <v>3079</v>
      </c>
      <c r="C178" s="65">
        <f>B178*(Rates!$G$9+Rates!$G$11)+Rates!$G$19+SUM(Rates!$G$22:$G$27)</f>
        <v>1854.6495487396942</v>
      </c>
      <c r="D178" s="65">
        <f>IF('NEG Commercial Win'!B178&gt;40,40*(Rates!$H$9+Rates!$H$14)+('NEG Commercial Win'!B178-40)*(Rates!$H$9+Rates!$H$17),'NEG Commercial Win'!B178*(Rates!$H$9+Rates!$H$14))+Rates!$H$19+Rates!$H$22+Rates!$H$23</f>
        <v>1808.4091987396941</v>
      </c>
      <c r="E178" s="66">
        <f t="shared" si="8"/>
        <v>-46.240350000000035</v>
      </c>
      <c r="F178" s="67">
        <f t="shared" si="9"/>
        <v>-2.4932122638167482E-2</v>
      </c>
      <c r="G178" s="71">
        <f>'NEG Commercial'!E176</f>
        <v>29</v>
      </c>
      <c r="H178" s="68">
        <f t="shared" si="10"/>
        <v>2.7960970342088008E-4</v>
      </c>
      <c r="I178" s="68">
        <f t="shared" si="11"/>
        <v>0.96711211384935769</v>
      </c>
    </row>
    <row r="179" spans="2:9" x14ac:dyDescent="0.2">
      <c r="B179" s="71">
        <f>'NEG Commercial'!C177</f>
        <v>3099</v>
      </c>
      <c r="C179" s="65">
        <f>B179*(Rates!$G$9+Rates!$G$11)+Rates!$G$19+SUM(Rates!$G$22:$G$27)</f>
        <v>1866.5658822813614</v>
      </c>
      <c r="D179" s="65">
        <f>IF('NEG Commercial Win'!B179&gt;40,40*(Rates!$H$9+Rates!$H$14)+('NEG Commercial Win'!B179-40)*(Rates!$H$9+Rates!$H$17),'NEG Commercial Win'!B179*(Rates!$H$9+Rates!$H$14))+Rates!$H$19+Rates!$H$22+Rates!$H$23</f>
        <v>1819.8765322813615</v>
      </c>
      <c r="E179" s="66">
        <f t="shared" si="8"/>
        <v>-46.689349999999877</v>
      </c>
      <c r="F179" s="67">
        <f t="shared" si="9"/>
        <v>-2.5013502305600399E-2</v>
      </c>
      <c r="G179" s="71">
        <f>'NEG Commercial'!E177</f>
        <v>20</v>
      </c>
      <c r="H179" s="68">
        <f t="shared" si="10"/>
        <v>1.928342782212966E-4</v>
      </c>
      <c r="I179" s="68">
        <f t="shared" si="11"/>
        <v>0.96730494812757895</v>
      </c>
    </row>
    <row r="180" spans="2:9" x14ac:dyDescent="0.2">
      <c r="B180" s="71">
        <f>'NEG Commercial'!C178</f>
        <v>3119</v>
      </c>
      <c r="C180" s="65">
        <f>B180*(Rates!$G$9+Rates!$G$11)+Rates!$G$19+SUM(Rates!$G$22:$G$27)</f>
        <v>1878.4822158230288</v>
      </c>
      <c r="D180" s="65">
        <f>IF('NEG Commercial Win'!B180&gt;40,40*(Rates!$H$9+Rates!$H$14)+('NEG Commercial Win'!B180-40)*(Rates!$H$9+Rates!$H$17),'NEG Commercial Win'!B180*(Rates!$H$9+Rates!$H$14))+Rates!$H$19+Rates!$H$22+Rates!$H$23</f>
        <v>1831.3438658230289</v>
      </c>
      <c r="E180" s="66">
        <f t="shared" si="8"/>
        <v>-47.138349999999946</v>
      </c>
      <c r="F180" s="67">
        <f t="shared" si="9"/>
        <v>-2.5093849493457665E-2</v>
      </c>
      <c r="G180" s="71">
        <f>'NEG Commercial'!E178</f>
        <v>29</v>
      </c>
      <c r="H180" s="68">
        <f t="shared" si="10"/>
        <v>2.7960970342088008E-4</v>
      </c>
      <c r="I180" s="68">
        <f t="shared" si="11"/>
        <v>0.96758455783099984</v>
      </c>
    </row>
    <row r="181" spans="2:9" x14ac:dyDescent="0.2">
      <c r="B181" s="71">
        <f>'NEG Commercial'!C179</f>
        <v>3139</v>
      </c>
      <c r="C181" s="65">
        <f>B181*(Rates!$G$9+Rates!$G$11)+Rates!$G$19+SUM(Rates!$G$22:$G$27)</f>
        <v>1890.3985493646962</v>
      </c>
      <c r="D181" s="65">
        <f>IF('NEG Commercial Win'!B181&gt;40,40*(Rates!$H$9+Rates!$H$14)+('NEG Commercial Win'!B181-40)*(Rates!$H$9+Rates!$H$17),'NEG Commercial Win'!B181*(Rates!$H$9+Rates!$H$14))+Rates!$H$19+Rates!$H$22+Rates!$H$23</f>
        <v>1842.8111993646962</v>
      </c>
      <c r="E181" s="66">
        <f t="shared" si="8"/>
        <v>-47.587350000000015</v>
      </c>
      <c r="F181" s="67">
        <f t="shared" si="9"/>
        <v>-2.5173183726782181E-2</v>
      </c>
      <c r="G181" s="71">
        <f>'NEG Commercial'!E179</f>
        <v>19</v>
      </c>
      <c r="H181" s="68">
        <f t="shared" si="10"/>
        <v>1.8319256431023178E-4</v>
      </c>
      <c r="I181" s="68">
        <f t="shared" si="11"/>
        <v>0.96776775039531004</v>
      </c>
    </row>
    <row r="182" spans="2:9" x14ac:dyDescent="0.2">
      <c r="B182" s="71">
        <f>'NEG Commercial'!C180</f>
        <v>3159</v>
      </c>
      <c r="C182" s="65">
        <f>B182*(Rates!$G$9+Rates!$G$11)+Rates!$G$19+SUM(Rates!$G$22:$G$27)</f>
        <v>1902.3148829063637</v>
      </c>
      <c r="D182" s="65">
        <f>IF('NEG Commercial Win'!B182&gt;40,40*(Rates!$H$9+Rates!$H$14)+('NEG Commercial Win'!B182-40)*(Rates!$H$9+Rates!$H$17),'NEG Commercial Win'!B182*(Rates!$H$9+Rates!$H$14))+Rates!$H$19+Rates!$H$22+Rates!$H$23</f>
        <v>1854.2785329063636</v>
      </c>
      <c r="E182" s="66">
        <f t="shared" si="8"/>
        <v>-48.036350000000084</v>
      </c>
      <c r="F182" s="67">
        <f t="shared" si="9"/>
        <v>-2.5251524041387918E-2</v>
      </c>
      <c r="G182" s="71">
        <f>'NEG Commercial'!E180</f>
        <v>28</v>
      </c>
      <c r="H182" s="68">
        <f t="shared" si="10"/>
        <v>2.6996798950981526E-4</v>
      </c>
      <c r="I182" s="68">
        <f t="shared" si="11"/>
        <v>0.96803771838481989</v>
      </c>
    </row>
    <row r="183" spans="2:9" x14ac:dyDescent="0.2">
      <c r="B183" s="71">
        <f>'NEG Commercial'!C181</f>
        <v>3179</v>
      </c>
      <c r="C183" s="65">
        <f>B183*(Rates!$G$9+Rates!$G$11)+Rates!$G$19+SUM(Rates!$G$22:$G$27)</f>
        <v>1914.2312164480311</v>
      </c>
      <c r="D183" s="65">
        <f>IF('NEG Commercial Win'!B183&gt;40,40*(Rates!$H$9+Rates!$H$14)+('NEG Commercial Win'!B183-40)*(Rates!$H$9+Rates!$H$17),'NEG Commercial Win'!B183*(Rates!$H$9+Rates!$H$14))+Rates!$H$19+Rates!$H$22+Rates!$H$23</f>
        <v>1865.7458664480312</v>
      </c>
      <c r="E183" s="66">
        <f t="shared" si="8"/>
        <v>-48.485349999999926</v>
      </c>
      <c r="F183" s="67">
        <f t="shared" si="9"/>
        <v>-2.5328888999087244E-2</v>
      </c>
      <c r="G183" s="71">
        <f>'NEG Commercial'!E181</f>
        <v>24</v>
      </c>
      <c r="H183" s="68">
        <f t="shared" si="10"/>
        <v>2.3140113386555593E-4</v>
      </c>
      <c r="I183" s="68">
        <f t="shared" si="11"/>
        <v>0.96826911951868544</v>
      </c>
    </row>
    <row r="184" spans="2:9" x14ac:dyDescent="0.2">
      <c r="B184" s="71">
        <f>'NEG Commercial'!C182</f>
        <v>3199</v>
      </c>
      <c r="C184" s="65">
        <f>B184*(Rates!$G$9+Rates!$G$11)+Rates!$G$19+SUM(Rates!$G$22:$G$27)</f>
        <v>1926.1475499896985</v>
      </c>
      <c r="D184" s="65">
        <f>IF('NEG Commercial Win'!B184&gt;40,40*(Rates!$H$9+Rates!$H$14)+('NEG Commercial Win'!B184-40)*(Rates!$H$9+Rates!$H$17),'NEG Commercial Win'!B184*(Rates!$H$9+Rates!$H$14))+Rates!$H$19+Rates!$H$22+Rates!$H$23</f>
        <v>1877.2131999896985</v>
      </c>
      <c r="E184" s="66">
        <f t="shared" si="8"/>
        <v>-48.934349999999995</v>
      </c>
      <c r="F184" s="67">
        <f t="shared" si="9"/>
        <v>-2.5405296702353725E-2</v>
      </c>
      <c r="G184" s="71">
        <f>'NEG Commercial'!E182</f>
        <v>27</v>
      </c>
      <c r="H184" s="68">
        <f t="shared" si="10"/>
        <v>2.6032627559875043E-4</v>
      </c>
      <c r="I184" s="68">
        <f t="shared" si="11"/>
        <v>0.96852944579428424</v>
      </c>
    </row>
    <row r="185" spans="2:9" x14ac:dyDescent="0.2">
      <c r="B185" s="71">
        <f>'NEG Commercial'!C183</f>
        <v>3219</v>
      </c>
      <c r="C185" s="65">
        <f>B185*(Rates!$G$9+Rates!$G$11)+Rates!$G$19+SUM(Rates!$G$22:$G$27)</f>
        <v>1938.0638835313657</v>
      </c>
      <c r="D185" s="65">
        <f>IF('NEG Commercial Win'!B185&gt;40,40*(Rates!$H$9+Rates!$H$14)+('NEG Commercial Win'!B185-40)*(Rates!$H$9+Rates!$H$17),'NEG Commercial Win'!B185*(Rates!$H$9+Rates!$H$14))+Rates!$H$19+Rates!$H$22+Rates!$H$23</f>
        <v>1888.6805335313659</v>
      </c>
      <c r="E185" s="66">
        <f t="shared" si="8"/>
        <v>-49.383349999999837</v>
      </c>
      <c r="F185" s="67">
        <f t="shared" si="9"/>
        <v>-2.5480764808442712E-2</v>
      </c>
      <c r="G185" s="71">
        <f>'NEG Commercial'!E183</f>
        <v>19</v>
      </c>
      <c r="H185" s="68">
        <f t="shared" si="10"/>
        <v>1.8319256431023178E-4</v>
      </c>
      <c r="I185" s="68">
        <f t="shared" si="11"/>
        <v>0.96871263835859445</v>
      </c>
    </row>
    <row r="186" spans="2:9" x14ac:dyDescent="0.2">
      <c r="B186" s="71">
        <f>'NEG Commercial'!C184</f>
        <v>3239</v>
      </c>
      <c r="C186" s="65">
        <f>B186*(Rates!$G$9+Rates!$G$11)+Rates!$G$19+SUM(Rates!$G$22:$G$27)</f>
        <v>1949.9802170730331</v>
      </c>
      <c r="D186" s="65">
        <f>IF('NEG Commercial Win'!B186&gt;40,40*(Rates!$H$9+Rates!$H$14)+('NEG Commercial Win'!B186-40)*(Rates!$H$9+Rates!$H$17),'NEG Commercial Win'!B186*(Rates!$H$9+Rates!$H$14))+Rates!$H$19+Rates!$H$22+Rates!$H$23</f>
        <v>1900.1478670730332</v>
      </c>
      <c r="E186" s="66">
        <f t="shared" si="8"/>
        <v>-49.832349999999906</v>
      </c>
      <c r="F186" s="67">
        <f t="shared" si="9"/>
        <v>-2.5555310542995893E-2</v>
      </c>
      <c r="G186" s="71">
        <f>'NEG Commercial'!E184</f>
        <v>37</v>
      </c>
      <c r="H186" s="68">
        <f t="shared" si="10"/>
        <v>3.5674341470939874E-4</v>
      </c>
      <c r="I186" s="68">
        <f t="shared" si="11"/>
        <v>0.96906938177330382</v>
      </c>
    </row>
    <row r="187" spans="2:9" x14ac:dyDescent="0.2">
      <c r="B187" s="71">
        <f>'NEG Commercial'!C185</f>
        <v>3259</v>
      </c>
      <c r="C187" s="65">
        <f>B187*(Rates!$G$9+Rates!$G$11)+Rates!$G$19+SUM(Rates!$G$22:$G$27)</f>
        <v>1961.8965506147006</v>
      </c>
      <c r="D187" s="65">
        <f>IF('NEG Commercial Win'!B187&gt;40,40*(Rates!$H$9+Rates!$H$14)+('NEG Commercial Win'!B187-40)*(Rates!$H$9+Rates!$H$17),'NEG Commercial Win'!B187*(Rates!$H$9+Rates!$H$14))+Rates!$H$19+Rates!$H$22+Rates!$H$23</f>
        <v>1911.6152006147006</v>
      </c>
      <c r="E187" s="66">
        <f t="shared" si="8"/>
        <v>-50.281349999999975</v>
      </c>
      <c r="F187" s="67">
        <f t="shared" si="9"/>
        <v>-2.5628950713148378E-2</v>
      </c>
      <c r="G187" s="71">
        <f>'NEG Commercial'!E185</f>
        <v>23</v>
      </c>
      <c r="H187" s="68">
        <f t="shared" si="10"/>
        <v>2.2175941995449111E-4</v>
      </c>
      <c r="I187" s="68">
        <f t="shared" si="11"/>
        <v>0.96929114119325832</v>
      </c>
    </row>
    <row r="188" spans="2:9" x14ac:dyDescent="0.2">
      <c r="B188" s="71">
        <f>'NEG Commercial'!C186</f>
        <v>3279</v>
      </c>
      <c r="C188" s="65">
        <f>B188*(Rates!$G$9+Rates!$G$11)+Rates!$G$19+SUM(Rates!$G$22:$G$27)</f>
        <v>1973.812884156368</v>
      </c>
      <c r="D188" s="65">
        <f>IF('NEG Commercial Win'!B188&gt;40,40*(Rates!$H$9+Rates!$H$14)+('NEG Commercial Win'!B188-40)*(Rates!$H$9+Rates!$H$17),'NEG Commercial Win'!B188*(Rates!$H$9+Rates!$H$14))+Rates!$H$19+Rates!$H$22+Rates!$H$23</f>
        <v>1923.082534156368</v>
      </c>
      <c r="E188" s="66">
        <f t="shared" si="8"/>
        <v>-50.730350000000044</v>
      </c>
      <c r="F188" s="67">
        <f t="shared" si="9"/>
        <v>-2.5701701720162205E-2</v>
      </c>
      <c r="G188" s="71">
        <f>'NEG Commercial'!E186</f>
        <v>31</v>
      </c>
      <c r="H188" s="68">
        <f t="shared" si="10"/>
        <v>2.9889313124300973E-4</v>
      </c>
      <c r="I188" s="68">
        <f t="shared" si="11"/>
        <v>0.9695900343245013</v>
      </c>
    </row>
    <row r="189" spans="2:9" x14ac:dyDescent="0.2">
      <c r="B189" s="71">
        <f>'NEG Commercial'!C187</f>
        <v>3299</v>
      </c>
      <c r="C189" s="65">
        <f>B189*(Rates!$G$9+Rates!$G$11)+Rates!$G$19+SUM(Rates!$G$22:$G$27)</f>
        <v>1985.7292176980354</v>
      </c>
      <c r="D189" s="65">
        <f>IF('NEG Commercial Win'!B189&gt;40,40*(Rates!$H$9+Rates!$H$14)+('NEG Commercial Win'!B189-40)*(Rates!$H$9+Rates!$H$17),'NEG Commercial Win'!B189*(Rates!$H$9+Rates!$H$14))+Rates!$H$19+Rates!$H$22+Rates!$H$23</f>
        <v>1934.5498676980353</v>
      </c>
      <c r="E189" s="66">
        <f t="shared" si="8"/>
        <v>-51.179350000000113</v>
      </c>
      <c r="F189" s="67">
        <f t="shared" si="9"/>
        <v>-2.5773579571604421E-2</v>
      </c>
      <c r="G189" s="71">
        <f>'NEG Commercial'!E187</f>
        <v>28</v>
      </c>
      <c r="H189" s="68">
        <f t="shared" si="10"/>
        <v>2.6996798950981526E-4</v>
      </c>
      <c r="I189" s="68">
        <f t="shared" si="11"/>
        <v>0.96986000231401115</v>
      </c>
    </row>
    <row r="190" spans="2:9" x14ac:dyDescent="0.2">
      <c r="B190" s="71">
        <f>'NEG Commercial'!C188</f>
        <v>3319</v>
      </c>
      <c r="C190" s="65">
        <f>B190*(Rates!$G$9+Rates!$G$11)+Rates!$G$19+SUM(Rates!$G$22:$G$27)</f>
        <v>1997.6455512397026</v>
      </c>
      <c r="D190" s="65">
        <f>IF('NEG Commercial Win'!B190&gt;40,40*(Rates!$H$9+Rates!$H$14)+('NEG Commercial Win'!B190-40)*(Rates!$H$9+Rates!$H$17),'NEG Commercial Win'!B190*(Rates!$H$9+Rates!$H$14))+Rates!$H$19+Rates!$H$22+Rates!$H$23</f>
        <v>1946.0172012397027</v>
      </c>
      <c r="E190" s="66">
        <f t="shared" si="8"/>
        <v>-51.628349999999955</v>
      </c>
      <c r="F190" s="67">
        <f t="shared" si="9"/>
        <v>-2.584459989308931E-2</v>
      </c>
      <c r="G190" s="71">
        <f>'NEG Commercial'!E188</f>
        <v>24</v>
      </c>
      <c r="H190" s="68">
        <f t="shared" si="10"/>
        <v>2.3140113386555593E-4</v>
      </c>
      <c r="I190" s="68">
        <f t="shared" si="11"/>
        <v>0.9700914034478767</v>
      </c>
    </row>
    <row r="191" spans="2:9" x14ac:dyDescent="0.2">
      <c r="B191" s="71">
        <f>'NEG Commercial'!C189</f>
        <v>3339</v>
      </c>
      <c r="C191" s="65">
        <f>B191*(Rates!$G$9+Rates!$G$11)+Rates!$G$19+SUM(Rates!$G$22:$G$27)</f>
        <v>2009.5618847813701</v>
      </c>
      <c r="D191" s="65">
        <f>IF('NEG Commercial Win'!B191&gt;40,40*(Rates!$H$9+Rates!$H$14)+('NEG Commercial Win'!B191-40)*(Rates!$H$9+Rates!$H$17),'NEG Commercial Win'!B191*(Rates!$H$9+Rates!$H$14))+Rates!$H$19+Rates!$H$22+Rates!$H$23</f>
        <v>1957.48453478137</v>
      </c>
      <c r="E191" s="66">
        <f t="shared" si="8"/>
        <v>-52.077350000000024</v>
      </c>
      <c r="F191" s="67">
        <f t="shared" si="9"/>
        <v>-2.5914777939603374E-2</v>
      </c>
      <c r="G191" s="71">
        <f>'NEG Commercial'!E189</f>
        <v>19</v>
      </c>
      <c r="H191" s="68">
        <f t="shared" si="10"/>
        <v>1.8319256431023178E-4</v>
      </c>
      <c r="I191" s="68">
        <f t="shared" si="11"/>
        <v>0.97027459601218691</v>
      </c>
    </row>
    <row r="192" spans="2:9" x14ac:dyDescent="0.2">
      <c r="B192" s="71">
        <f>'NEG Commercial'!C190</f>
        <v>3359</v>
      </c>
      <c r="C192" s="65">
        <f>B192*(Rates!$G$9+Rates!$G$11)+Rates!$G$19+SUM(Rates!$G$22:$G$27)</f>
        <v>2021.4782183230375</v>
      </c>
      <c r="D192" s="65">
        <f>IF('NEG Commercial Win'!B192&gt;40,40*(Rates!$H$9+Rates!$H$14)+('NEG Commercial Win'!B192-40)*(Rates!$H$9+Rates!$H$17),'NEG Commercial Win'!B192*(Rates!$H$9+Rates!$H$14))+Rates!$H$19+Rates!$H$22+Rates!$H$23</f>
        <v>1968.9518683230376</v>
      </c>
      <c r="E192" s="66">
        <f t="shared" si="8"/>
        <v>-52.526349999999866</v>
      </c>
      <c r="F192" s="67">
        <f t="shared" si="9"/>
        <v>-2.5984128606428555E-2</v>
      </c>
      <c r="G192" s="71">
        <f>'NEG Commercial'!E190</f>
        <v>28</v>
      </c>
      <c r="H192" s="68">
        <f t="shared" si="10"/>
        <v>2.6996798950981526E-4</v>
      </c>
      <c r="I192" s="68">
        <f t="shared" si="11"/>
        <v>0.97054456400169675</v>
      </c>
    </row>
    <row r="193" spans="2:9" x14ac:dyDescent="0.2">
      <c r="B193" s="71">
        <f>'NEG Commercial'!C191</f>
        <v>3379</v>
      </c>
      <c r="C193" s="65">
        <f>B193*(Rates!$G$9+Rates!$G$11)+Rates!$G$19+SUM(Rates!$G$22:$G$27)</f>
        <v>2033.3945518647049</v>
      </c>
      <c r="D193" s="65">
        <f>IF('NEG Commercial Win'!B193&gt;40,40*(Rates!$H$9+Rates!$H$14)+('NEG Commercial Win'!B193-40)*(Rates!$H$9+Rates!$H$17),'NEG Commercial Win'!B193*(Rates!$H$9+Rates!$H$14))+Rates!$H$19+Rates!$H$22+Rates!$H$23</f>
        <v>1980.419201864705</v>
      </c>
      <c r="E193" s="66">
        <f t="shared" si="8"/>
        <v>-52.975349999999935</v>
      </c>
      <c r="F193" s="67">
        <f t="shared" si="9"/>
        <v>-2.6052666439683042E-2</v>
      </c>
      <c r="G193" s="71">
        <f>'NEG Commercial'!E191</f>
        <v>23</v>
      </c>
      <c r="H193" s="68">
        <f t="shared" si="10"/>
        <v>2.2175941995449111E-4</v>
      </c>
      <c r="I193" s="68">
        <f t="shared" si="11"/>
        <v>0.97076632342165126</v>
      </c>
    </row>
    <row r="194" spans="2:9" x14ac:dyDescent="0.2">
      <c r="B194" s="71">
        <f>'NEG Commercial'!C192</f>
        <v>3399</v>
      </c>
      <c r="C194" s="65">
        <f>B194*(Rates!$G$9+Rates!$G$11)+Rates!$G$19+SUM(Rates!$G$22:$G$27)</f>
        <v>2045.3108854063723</v>
      </c>
      <c r="D194" s="65">
        <f>IF('NEG Commercial Win'!B194&gt;40,40*(Rates!$H$9+Rates!$H$14)+('NEG Commercial Win'!B194-40)*(Rates!$H$9+Rates!$H$17),'NEG Commercial Win'!B194*(Rates!$H$9+Rates!$H$14))+Rates!$H$19+Rates!$H$22+Rates!$H$23</f>
        <v>1991.8865354063723</v>
      </c>
      <c r="E194" s="66">
        <f t="shared" si="8"/>
        <v>-53.424350000000004</v>
      </c>
      <c r="F194" s="67">
        <f t="shared" si="9"/>
        <v>-2.6120405646491925E-2</v>
      </c>
      <c r="G194" s="71">
        <f>'NEG Commercial'!E192</f>
        <v>24</v>
      </c>
      <c r="H194" s="68">
        <f t="shared" si="10"/>
        <v>2.3140113386555593E-4</v>
      </c>
      <c r="I194" s="68">
        <f t="shared" si="11"/>
        <v>0.97099772455551681</v>
      </c>
    </row>
    <row r="195" spans="2:9" x14ac:dyDescent="0.2">
      <c r="B195" s="71">
        <f>'NEG Commercial'!C193</f>
        <v>3419</v>
      </c>
      <c r="C195" s="65">
        <f>B195*(Rates!$G$9+Rates!$G$11)+Rates!$G$19+SUM(Rates!$G$22:$G$27)</f>
        <v>2057.22721894804</v>
      </c>
      <c r="D195" s="65">
        <f>IF('NEG Commercial Win'!B195&gt;40,40*(Rates!$H$9+Rates!$H$14)+('NEG Commercial Win'!B195-40)*(Rates!$H$9+Rates!$H$17),'NEG Commercial Win'!B195*(Rates!$H$9+Rates!$H$14))+Rates!$H$19+Rates!$H$22+Rates!$H$23</f>
        <v>2003.3538689480397</v>
      </c>
      <c r="E195" s="66">
        <f t="shared" si="8"/>
        <v>-53.8733500000003</v>
      </c>
      <c r="F195" s="67">
        <f t="shared" si="9"/>
        <v>-2.6187360104805709E-2</v>
      </c>
      <c r="G195" s="71">
        <f>'NEG Commercial'!E193</f>
        <v>19</v>
      </c>
      <c r="H195" s="68">
        <f t="shared" si="10"/>
        <v>1.8319256431023178E-4</v>
      </c>
      <c r="I195" s="68">
        <f t="shared" si="11"/>
        <v>0.97118091711982701</v>
      </c>
    </row>
    <row r="196" spans="2:9" x14ac:dyDescent="0.2">
      <c r="B196" s="71">
        <f>'NEG Commercial'!C194</f>
        <v>3439</v>
      </c>
      <c r="C196" s="65">
        <f>B196*(Rates!$G$9+Rates!$G$11)+Rates!$G$19+SUM(Rates!$G$22:$G$27)</f>
        <v>2069.143552489707</v>
      </c>
      <c r="D196" s="65">
        <f>IF('NEG Commercial Win'!B196&gt;40,40*(Rates!$H$9+Rates!$H$14)+('NEG Commercial Win'!B196-40)*(Rates!$H$9+Rates!$H$17),'NEG Commercial Win'!B196*(Rates!$H$9+Rates!$H$14))+Rates!$H$19+Rates!$H$22+Rates!$H$23</f>
        <v>2014.821202489707</v>
      </c>
      <c r="E196" s="66">
        <f t="shared" si="8"/>
        <v>-54.322349999999915</v>
      </c>
      <c r="F196" s="67">
        <f t="shared" si="9"/>
        <v>-2.6253543372878253E-2</v>
      </c>
      <c r="G196" s="71">
        <f>'NEG Commercial'!E194</f>
        <v>18</v>
      </c>
      <c r="H196" s="68">
        <f t="shared" si="10"/>
        <v>1.7355085039916696E-4</v>
      </c>
      <c r="I196" s="68">
        <f t="shared" si="11"/>
        <v>0.97135446797022618</v>
      </c>
    </row>
    <row r="197" spans="2:9" x14ac:dyDescent="0.2">
      <c r="B197" s="71">
        <f>'NEG Commercial'!C195</f>
        <v>3459</v>
      </c>
      <c r="C197" s="65">
        <f>B197*(Rates!$G$9+Rates!$G$11)+Rates!$G$19+SUM(Rates!$G$22:$G$27)</f>
        <v>2081.0598860313744</v>
      </c>
      <c r="D197" s="65">
        <f>IF('NEG Commercial Win'!B197&gt;40,40*(Rates!$H$9+Rates!$H$14)+('NEG Commercial Win'!B197-40)*(Rates!$H$9+Rates!$H$17),'NEG Commercial Win'!B197*(Rates!$H$9+Rates!$H$14))+Rates!$H$19+Rates!$H$22+Rates!$H$23</f>
        <v>2026.2885360313744</v>
      </c>
      <c r="E197" s="66">
        <f t="shared" si="8"/>
        <v>-54.771349999999984</v>
      </c>
      <c r="F197" s="67">
        <f t="shared" si="9"/>
        <v>-2.6318968698421322E-2</v>
      </c>
      <c r="G197" s="71">
        <f>'NEG Commercial'!E195</f>
        <v>25</v>
      </c>
      <c r="H197" s="68">
        <f t="shared" si="10"/>
        <v>2.4104284777662078E-4</v>
      </c>
      <c r="I197" s="68">
        <f t="shared" si="11"/>
        <v>0.97159551081800277</v>
      </c>
    </row>
    <row r="198" spans="2:9" x14ac:dyDescent="0.2">
      <c r="B198" s="71">
        <f>'NEG Commercial'!C196</f>
        <v>3479</v>
      </c>
      <c r="C198" s="65">
        <f>B198*(Rates!$G$9+Rates!$G$11)+Rates!$G$19+SUM(Rates!$G$22:$G$27)</f>
        <v>2092.9762195730418</v>
      </c>
      <c r="D198" s="65">
        <f>IF('NEG Commercial Win'!B198&gt;40,40*(Rates!$H$9+Rates!$H$14)+('NEG Commercial Win'!B198-40)*(Rates!$H$9+Rates!$H$17),'NEG Commercial Win'!B198*(Rates!$H$9+Rates!$H$14))+Rates!$H$19+Rates!$H$22+Rates!$H$23</f>
        <v>2037.7558695730418</v>
      </c>
      <c r="E198" s="66">
        <f t="shared" si="8"/>
        <v>-55.220350000000053</v>
      </c>
      <c r="F198" s="67">
        <f t="shared" si="9"/>
        <v>-2.638364902744321E-2</v>
      </c>
      <c r="G198" s="71">
        <f>'NEG Commercial'!E196</f>
        <v>26</v>
      </c>
      <c r="H198" s="68">
        <f t="shared" si="10"/>
        <v>2.5068456168768561E-4</v>
      </c>
      <c r="I198" s="68">
        <f t="shared" si="11"/>
        <v>0.97184619537969041</v>
      </c>
    </row>
    <row r="199" spans="2:9" x14ac:dyDescent="0.2">
      <c r="B199" s="71">
        <f>'NEG Commercial'!C197</f>
        <v>3499</v>
      </c>
      <c r="C199" s="65">
        <f>B199*(Rates!$G$9+Rates!$G$11)+Rates!$G$19+SUM(Rates!$G$22:$G$27)</f>
        <v>2104.8925531147092</v>
      </c>
      <c r="D199" s="65">
        <f>IF('NEG Commercial Win'!B199&gt;40,40*(Rates!$H$9+Rates!$H$14)+('NEG Commercial Win'!B199-40)*(Rates!$H$9+Rates!$H$17),'NEG Commercial Win'!B199*(Rates!$H$9+Rates!$H$14))+Rates!$H$19+Rates!$H$22+Rates!$H$23</f>
        <v>2049.2232031147091</v>
      </c>
      <c r="E199" s="66">
        <f t="shared" ref="E199:E262" si="12">D199-C199</f>
        <v>-55.669350000000122</v>
      </c>
      <c r="F199" s="67">
        <f t="shared" ref="F199:F262" si="13">E199/C199</f>
        <v>-2.6447597012789821E-2</v>
      </c>
      <c r="G199" s="71">
        <f>'NEG Commercial'!E197</f>
        <v>20</v>
      </c>
      <c r="H199" s="68">
        <f t="shared" ref="H199:H262" si="14">G199/SUM($G$6:$G$950)</f>
        <v>1.928342782212966E-4</v>
      </c>
      <c r="I199" s="68">
        <f t="shared" si="11"/>
        <v>0.97203902965791167</v>
      </c>
    </row>
    <row r="200" spans="2:9" x14ac:dyDescent="0.2">
      <c r="B200" s="71">
        <f>'NEG Commercial'!C198</f>
        <v>3519</v>
      </c>
      <c r="C200" s="65">
        <f>B200*(Rates!$G$9+Rates!$G$11)+Rates!$G$19+SUM(Rates!$G$22:$G$27)</f>
        <v>2116.8088866563767</v>
      </c>
      <c r="D200" s="65">
        <f>IF('NEG Commercial Win'!B200&gt;40,40*(Rates!$H$9+Rates!$H$14)+('NEG Commercial Win'!B200-40)*(Rates!$H$9+Rates!$H$17),'NEG Commercial Win'!B200*(Rates!$H$9+Rates!$H$14))+Rates!$H$19+Rates!$H$22+Rates!$H$23</f>
        <v>2060.6905366563769</v>
      </c>
      <c r="E200" s="66">
        <f t="shared" si="12"/>
        <v>-56.118349999999737</v>
      </c>
      <c r="F200" s="67">
        <f t="shared" si="13"/>
        <v>-2.6510825022395833E-2</v>
      </c>
      <c r="G200" s="71">
        <f>'NEG Commercial'!E198</f>
        <v>26</v>
      </c>
      <c r="H200" s="68">
        <f t="shared" si="14"/>
        <v>2.5068456168768561E-4</v>
      </c>
      <c r="I200" s="68">
        <f t="shared" ref="I200:I263" si="15">H200+I199</f>
        <v>0.97228971421959931</v>
      </c>
    </row>
    <row r="201" spans="2:9" x14ac:dyDescent="0.2">
      <c r="B201" s="71">
        <f>'NEG Commercial'!C199</f>
        <v>3539</v>
      </c>
      <c r="C201" s="65">
        <f>B201*(Rates!$G$9+Rates!$G$11)+Rates!$G$19+SUM(Rates!$G$22:$G$27)</f>
        <v>2128.7252201980441</v>
      </c>
      <c r="D201" s="65">
        <f>IF('NEG Commercial Win'!B201&gt;40,40*(Rates!$H$9+Rates!$H$14)+('NEG Commercial Win'!B201-40)*(Rates!$H$9+Rates!$H$17),'NEG Commercial Win'!B201*(Rates!$H$9+Rates!$H$14))+Rates!$H$19+Rates!$H$22+Rates!$H$23</f>
        <v>2072.1578701980443</v>
      </c>
      <c r="E201" s="66">
        <f t="shared" si="12"/>
        <v>-56.567349999999806</v>
      </c>
      <c r="F201" s="67">
        <f t="shared" si="13"/>
        <v>-2.6573345147260063E-2</v>
      </c>
      <c r="G201" s="71">
        <f>'NEG Commercial'!E199</f>
        <v>23</v>
      </c>
      <c r="H201" s="68">
        <f t="shared" si="14"/>
        <v>2.2175941995449111E-4</v>
      </c>
      <c r="I201" s="68">
        <f t="shared" si="15"/>
        <v>0.97251147363955381</v>
      </c>
    </row>
    <row r="202" spans="2:9" x14ac:dyDescent="0.2">
      <c r="B202" s="71">
        <f>'NEG Commercial'!C200</f>
        <v>3559</v>
      </c>
      <c r="C202" s="65">
        <f>B202*(Rates!$G$9+Rates!$G$11)+Rates!$G$19+SUM(Rates!$G$22:$G$27)</f>
        <v>2140.6415537397115</v>
      </c>
      <c r="D202" s="65">
        <f>IF('NEG Commercial Win'!B202&gt;40,40*(Rates!$H$9+Rates!$H$14)+('NEG Commercial Win'!B202-40)*(Rates!$H$9+Rates!$H$17),'NEG Commercial Win'!B202*(Rates!$H$9+Rates!$H$14))+Rates!$H$19+Rates!$H$22+Rates!$H$23</f>
        <v>2083.6252037397117</v>
      </c>
      <c r="E202" s="66">
        <f t="shared" si="12"/>
        <v>-57.016349999999875</v>
      </c>
      <c r="F202" s="67">
        <f t="shared" si="13"/>
        <v>-2.6635169209152286E-2</v>
      </c>
      <c r="G202" s="71">
        <f>'NEG Commercial'!E200</f>
        <v>23</v>
      </c>
      <c r="H202" s="68">
        <f t="shared" si="14"/>
        <v>2.2175941995449111E-4</v>
      </c>
      <c r="I202" s="68">
        <f t="shared" si="15"/>
        <v>0.97273323305950832</v>
      </c>
    </row>
    <row r="203" spans="2:9" x14ac:dyDescent="0.2">
      <c r="B203" s="71">
        <f>'NEG Commercial'!C201</f>
        <v>3579</v>
      </c>
      <c r="C203" s="65">
        <f>B203*(Rates!$G$9+Rates!$G$11)+Rates!$G$19+SUM(Rates!$G$22:$G$27)</f>
        <v>2152.557887281379</v>
      </c>
      <c r="D203" s="65">
        <f>IF('NEG Commercial Win'!B203&gt;40,40*(Rates!$H$9+Rates!$H$14)+('NEG Commercial Win'!B203-40)*(Rates!$H$9+Rates!$H$17),'NEG Commercial Win'!B203*(Rates!$H$9+Rates!$H$14))+Rates!$H$19+Rates!$H$22+Rates!$H$23</f>
        <v>2095.092537281379</v>
      </c>
      <c r="E203" s="66">
        <f t="shared" si="12"/>
        <v>-57.465349999999944</v>
      </c>
      <c r="F203" s="67">
        <f t="shared" si="13"/>
        <v>-2.6696308768066206E-2</v>
      </c>
      <c r="G203" s="71">
        <f>'NEG Commercial'!E201</f>
        <v>19</v>
      </c>
      <c r="H203" s="68">
        <f t="shared" si="14"/>
        <v>1.8319256431023178E-4</v>
      </c>
      <c r="I203" s="68">
        <f t="shared" si="15"/>
        <v>0.97291642562381853</v>
      </c>
    </row>
    <row r="204" spans="2:9" x14ac:dyDescent="0.2">
      <c r="B204" s="71">
        <f>'NEG Commercial'!C202</f>
        <v>3599</v>
      </c>
      <c r="C204" s="65">
        <f>B204*(Rates!$G$9+Rates!$G$11)+Rates!$G$19+SUM(Rates!$G$22:$G$27)</f>
        <v>2164.4742208230459</v>
      </c>
      <c r="D204" s="65">
        <f>IF('NEG Commercial Win'!B204&gt;40,40*(Rates!$H$9+Rates!$H$14)+('NEG Commercial Win'!B204-40)*(Rates!$H$9+Rates!$H$17),'NEG Commercial Win'!B204*(Rates!$H$9+Rates!$H$14))+Rates!$H$19+Rates!$H$22+Rates!$H$23</f>
        <v>2106.5598708230464</v>
      </c>
      <c r="E204" s="66">
        <f t="shared" si="12"/>
        <v>-57.914349999999558</v>
      </c>
      <c r="F204" s="67">
        <f t="shared" si="13"/>
        <v>-2.6756775129424967E-2</v>
      </c>
      <c r="G204" s="71">
        <f>'NEG Commercial'!E202</f>
        <v>21</v>
      </c>
      <c r="H204" s="68">
        <f t="shared" si="14"/>
        <v>2.0247599213236146E-4</v>
      </c>
      <c r="I204" s="68">
        <f t="shared" si="15"/>
        <v>0.97311890161595094</v>
      </c>
    </row>
    <row r="205" spans="2:9" x14ac:dyDescent="0.2">
      <c r="B205" s="71">
        <f>'NEG Commercial'!C203</f>
        <v>3619</v>
      </c>
      <c r="C205" s="65">
        <f>B205*(Rates!$G$9+Rates!$G$11)+Rates!$G$19+SUM(Rates!$G$22:$G$27)</f>
        <v>2176.3905543647134</v>
      </c>
      <c r="D205" s="65">
        <f>IF('NEG Commercial Win'!B205&gt;40,40*(Rates!$H$9+Rates!$H$14)+('NEG Commercial Win'!B205-40)*(Rates!$H$9+Rates!$H$17),'NEG Commercial Win'!B205*(Rates!$H$9+Rates!$H$14))+Rates!$H$19+Rates!$H$22+Rates!$H$23</f>
        <v>2118.0272043647137</v>
      </c>
      <c r="E205" s="66">
        <f t="shared" si="12"/>
        <v>-58.363349999999627</v>
      </c>
      <c r="F205" s="67">
        <f t="shared" si="13"/>
        <v>-2.6816579351051192E-2</v>
      </c>
      <c r="G205" s="71">
        <f>'NEG Commercial'!E203</f>
        <v>14</v>
      </c>
      <c r="H205" s="68">
        <f t="shared" si="14"/>
        <v>1.3498399475490763E-4</v>
      </c>
      <c r="I205" s="68">
        <f t="shared" si="15"/>
        <v>0.9732538856107058</v>
      </c>
    </row>
    <row r="206" spans="2:9" x14ac:dyDescent="0.2">
      <c r="B206" s="71">
        <f>'NEG Commercial'!C204</f>
        <v>3639</v>
      </c>
      <c r="C206" s="65">
        <f>B206*(Rates!$G$9+Rates!$G$11)+Rates!$G$19+SUM(Rates!$G$22:$G$27)</f>
        <v>2188.3068879063808</v>
      </c>
      <c r="D206" s="65">
        <f>IF('NEG Commercial Win'!B206&gt;40,40*(Rates!$H$9+Rates!$H$14)+('NEG Commercial Win'!B206-40)*(Rates!$H$9+Rates!$H$17),'NEG Commercial Win'!B206*(Rates!$H$9+Rates!$H$14))+Rates!$H$19+Rates!$H$22+Rates!$H$23</f>
        <v>2129.4945379063811</v>
      </c>
      <c r="E206" s="66">
        <f t="shared" si="12"/>
        <v>-58.812349999999697</v>
      </c>
      <c r="F206" s="67">
        <f t="shared" si="13"/>
        <v>-2.6875732249907254E-2</v>
      </c>
      <c r="G206" s="71">
        <f>'NEG Commercial'!E204</f>
        <v>19</v>
      </c>
      <c r="H206" s="68">
        <f t="shared" si="14"/>
        <v>1.8319256431023178E-4</v>
      </c>
      <c r="I206" s="68">
        <f t="shared" si="15"/>
        <v>0.97343707817501601</v>
      </c>
    </row>
    <row r="207" spans="2:9" x14ac:dyDescent="0.2">
      <c r="B207" s="71">
        <f>'NEG Commercial'!C205</f>
        <v>3659</v>
      </c>
      <c r="C207" s="65">
        <f>B207*(Rates!$G$9+Rates!$G$11)+Rates!$G$19+SUM(Rates!$G$22:$G$27)</f>
        <v>2200.2232214480482</v>
      </c>
      <c r="D207" s="65">
        <f>IF('NEG Commercial Win'!B207&gt;40,40*(Rates!$H$9+Rates!$H$14)+('NEG Commercial Win'!B207-40)*(Rates!$H$9+Rates!$H$17),'NEG Commercial Win'!B207*(Rates!$H$9+Rates!$H$14))+Rates!$H$19+Rates!$H$22+Rates!$H$23</f>
        <v>2140.9618714480484</v>
      </c>
      <c r="E207" s="66">
        <f t="shared" si="12"/>
        <v>-59.261349999999766</v>
      </c>
      <c r="F207" s="67">
        <f t="shared" si="13"/>
        <v>-2.6934244408618541E-2</v>
      </c>
      <c r="G207" s="71">
        <f>'NEG Commercial'!E205</f>
        <v>21</v>
      </c>
      <c r="H207" s="68">
        <f t="shared" si="14"/>
        <v>2.0247599213236146E-4</v>
      </c>
      <c r="I207" s="68">
        <f t="shared" si="15"/>
        <v>0.97363955416714842</v>
      </c>
    </row>
    <row r="208" spans="2:9" x14ac:dyDescent="0.2">
      <c r="B208" s="71">
        <f>'NEG Commercial'!C206</f>
        <v>3679</v>
      </c>
      <c r="C208" s="65">
        <f>B208*(Rates!$G$9+Rates!$G$11)+Rates!$G$19+SUM(Rates!$G$22:$G$27)</f>
        <v>2212.1395549897156</v>
      </c>
      <c r="D208" s="65">
        <f>IF('NEG Commercial Win'!B208&gt;40,40*(Rates!$H$9+Rates!$H$14)+('NEG Commercial Win'!B208-40)*(Rates!$H$9+Rates!$H$17),'NEG Commercial Win'!B208*(Rates!$H$9+Rates!$H$14))+Rates!$H$19+Rates!$H$22+Rates!$H$23</f>
        <v>2152.4292049897158</v>
      </c>
      <c r="E208" s="66">
        <f t="shared" si="12"/>
        <v>-59.710349999999835</v>
      </c>
      <c r="F208" s="67">
        <f t="shared" si="13"/>
        <v>-2.699212618178487E-2</v>
      </c>
      <c r="G208" s="71">
        <f>'NEG Commercial'!E206</f>
        <v>21</v>
      </c>
      <c r="H208" s="68">
        <f t="shared" si="14"/>
        <v>2.0247599213236146E-4</v>
      </c>
      <c r="I208" s="68">
        <f t="shared" si="15"/>
        <v>0.97384203015928084</v>
      </c>
    </row>
    <row r="209" spans="2:9" x14ac:dyDescent="0.2">
      <c r="B209" s="71">
        <f>'NEG Commercial'!C207</f>
        <v>3699</v>
      </c>
      <c r="C209" s="65">
        <f>B209*(Rates!$G$9+Rates!$G$11)+Rates!$G$19+SUM(Rates!$G$22:$G$27)</f>
        <v>2224.0558885313831</v>
      </c>
      <c r="D209" s="65">
        <f>IF('NEG Commercial Win'!B209&gt;40,40*(Rates!$H$9+Rates!$H$14)+('NEG Commercial Win'!B209-40)*(Rates!$H$9+Rates!$H$17),'NEG Commercial Win'!B209*(Rates!$H$9+Rates!$H$14))+Rates!$H$19+Rates!$H$22+Rates!$H$23</f>
        <v>2163.8965385313832</v>
      </c>
      <c r="E209" s="66">
        <f t="shared" si="12"/>
        <v>-60.159349999999904</v>
      </c>
      <c r="F209" s="67">
        <f t="shared" si="13"/>
        <v>-2.7049387702089218E-2</v>
      </c>
      <c r="G209" s="71">
        <f>'NEG Commercial'!E207</f>
        <v>25</v>
      </c>
      <c r="H209" s="68">
        <f t="shared" si="14"/>
        <v>2.4104284777662078E-4</v>
      </c>
      <c r="I209" s="68">
        <f t="shared" si="15"/>
        <v>0.97408307300705743</v>
      </c>
    </row>
    <row r="210" spans="2:9" x14ac:dyDescent="0.2">
      <c r="B210" s="71">
        <f>'NEG Commercial'!C208</f>
        <v>3719</v>
      </c>
      <c r="C210" s="65">
        <f>B210*(Rates!$G$9+Rates!$G$11)+Rates!$G$19+SUM(Rates!$G$22:$G$27)</f>
        <v>2235.9722220730505</v>
      </c>
      <c r="D210" s="65">
        <f>IF('NEG Commercial Win'!B210&gt;40,40*(Rates!$H$9+Rates!$H$14)+('NEG Commercial Win'!B210-40)*(Rates!$H$9+Rates!$H$17),'NEG Commercial Win'!B210*(Rates!$H$9+Rates!$H$14))+Rates!$H$19+Rates!$H$22+Rates!$H$23</f>
        <v>2175.3638720730505</v>
      </c>
      <c r="E210" s="66">
        <f t="shared" si="12"/>
        <v>-60.608349999999973</v>
      </c>
      <c r="F210" s="67">
        <f t="shared" si="13"/>
        <v>-2.710603888621111E-2</v>
      </c>
      <c r="G210" s="71">
        <f>'NEG Commercial'!E208</f>
        <v>22</v>
      </c>
      <c r="H210" s="68">
        <f t="shared" si="14"/>
        <v>2.1211770604342628E-4</v>
      </c>
      <c r="I210" s="68">
        <f t="shared" si="15"/>
        <v>0.97429519071310089</v>
      </c>
    </row>
    <row r="211" spans="2:9" x14ac:dyDescent="0.2">
      <c r="B211" s="71">
        <f>'NEG Commercial'!C209</f>
        <v>3739</v>
      </c>
      <c r="C211" s="65">
        <f>B211*(Rates!$G$9+Rates!$G$11)+Rates!$G$19+SUM(Rates!$G$22:$G$27)</f>
        <v>2247.8885556147179</v>
      </c>
      <c r="D211" s="65">
        <f>IF('NEG Commercial Win'!B211&gt;40,40*(Rates!$H$9+Rates!$H$14)+('NEG Commercial Win'!B211-40)*(Rates!$H$9+Rates!$H$17),'NEG Commercial Win'!B211*(Rates!$H$9+Rates!$H$14))+Rates!$H$19+Rates!$H$22+Rates!$H$23</f>
        <v>2186.8312056147179</v>
      </c>
      <c r="E211" s="66">
        <f t="shared" si="12"/>
        <v>-61.057350000000042</v>
      </c>
      <c r="F211" s="67">
        <f t="shared" si="13"/>
        <v>-2.7162089440551922E-2</v>
      </c>
      <c r="G211" s="71">
        <f>'NEG Commercial'!E209</f>
        <v>13</v>
      </c>
      <c r="H211" s="68">
        <f t="shared" si="14"/>
        <v>1.253422808438428E-4</v>
      </c>
      <c r="I211" s="68">
        <f t="shared" si="15"/>
        <v>0.97442053299394471</v>
      </c>
    </row>
    <row r="212" spans="2:9" x14ac:dyDescent="0.2">
      <c r="B212" s="71">
        <f>'NEG Commercial'!C210</f>
        <v>3759</v>
      </c>
      <c r="C212" s="65">
        <f>B212*(Rates!$G$9+Rates!$G$11)+Rates!$G$19+SUM(Rates!$G$22:$G$27)</f>
        <v>2259.8048891563853</v>
      </c>
      <c r="D212" s="65">
        <f>IF('NEG Commercial Win'!B212&gt;40,40*(Rates!$H$9+Rates!$H$14)+('NEG Commercial Win'!B212-40)*(Rates!$H$9+Rates!$H$17),'NEG Commercial Win'!B212*(Rates!$H$9+Rates!$H$14))+Rates!$H$19+Rates!$H$22+Rates!$H$23</f>
        <v>2198.2985391563857</v>
      </c>
      <c r="E212" s="66">
        <f t="shared" si="12"/>
        <v>-61.506349999999657</v>
      </c>
      <c r="F212" s="67">
        <f t="shared" si="13"/>
        <v>-2.7217548866778841E-2</v>
      </c>
      <c r="G212" s="71">
        <f>'NEG Commercial'!E210</f>
        <v>18</v>
      </c>
      <c r="H212" s="68">
        <f t="shared" si="14"/>
        <v>1.7355085039916696E-4</v>
      </c>
      <c r="I212" s="68">
        <f t="shared" si="15"/>
        <v>0.97459408384434387</v>
      </c>
    </row>
    <row r="213" spans="2:9" x14ac:dyDescent="0.2">
      <c r="B213" s="71">
        <f>'NEG Commercial'!C211</f>
        <v>3779</v>
      </c>
      <c r="C213" s="65">
        <f>B213*(Rates!$G$9+Rates!$G$11)+Rates!$G$19+SUM(Rates!$G$22:$G$27)</f>
        <v>2271.7212226980528</v>
      </c>
      <c r="D213" s="65">
        <f>IF('NEG Commercial Win'!B213&gt;40,40*(Rates!$H$9+Rates!$H$14)+('NEG Commercial Win'!B213-40)*(Rates!$H$9+Rates!$H$17),'NEG Commercial Win'!B213*(Rates!$H$9+Rates!$H$14))+Rates!$H$19+Rates!$H$22+Rates!$H$23</f>
        <v>2209.765872698053</v>
      </c>
      <c r="E213" s="66">
        <f t="shared" si="12"/>
        <v>-61.955349999999726</v>
      </c>
      <c r="F213" s="67">
        <f t="shared" si="13"/>
        <v>-2.7272426467195337E-2</v>
      </c>
      <c r="G213" s="71">
        <f>'NEG Commercial'!E211</f>
        <v>15</v>
      </c>
      <c r="H213" s="68">
        <f t="shared" si="14"/>
        <v>1.4462570866597245E-4</v>
      </c>
      <c r="I213" s="68">
        <f t="shared" si="15"/>
        <v>0.9747387095530099</v>
      </c>
    </row>
    <row r="214" spans="2:9" x14ac:dyDescent="0.2">
      <c r="B214" s="71">
        <f>'NEG Commercial'!C212</f>
        <v>3799</v>
      </c>
      <c r="C214" s="65">
        <f>B214*(Rates!$G$9+Rates!$G$11)+Rates!$G$19+SUM(Rates!$G$22:$G$27)</f>
        <v>2283.6375562397202</v>
      </c>
      <c r="D214" s="65">
        <f>IF('NEG Commercial Win'!B214&gt;40,40*(Rates!$H$9+Rates!$H$14)+('NEG Commercial Win'!B214-40)*(Rates!$H$9+Rates!$H$17),'NEG Commercial Win'!B214*(Rates!$H$9+Rates!$H$14))+Rates!$H$19+Rates!$H$22+Rates!$H$23</f>
        <v>2221.2332062397204</v>
      </c>
      <c r="E214" s="66">
        <f t="shared" si="12"/>
        <v>-62.404349999999795</v>
      </c>
      <c r="F214" s="67">
        <f t="shared" si="13"/>
        <v>-2.7326731349941517E-2</v>
      </c>
      <c r="G214" s="71">
        <f>'NEG Commercial'!E212</f>
        <v>18</v>
      </c>
      <c r="H214" s="68">
        <f t="shared" si="14"/>
        <v>1.7355085039916696E-4</v>
      </c>
      <c r="I214" s="68">
        <f t="shared" si="15"/>
        <v>0.97491226040340906</v>
      </c>
    </row>
    <row r="215" spans="2:9" x14ac:dyDescent="0.2">
      <c r="B215" s="71">
        <f>'NEG Commercial'!C213</f>
        <v>3819</v>
      </c>
      <c r="C215" s="65">
        <f>B215*(Rates!$G$9+Rates!$G$11)+Rates!$G$19+SUM(Rates!$G$22:$G$27)</f>
        <v>2295.5538897813872</v>
      </c>
      <c r="D215" s="65">
        <f>IF('NEG Commercial Win'!B215&gt;40,40*(Rates!$H$9+Rates!$H$14)+('NEG Commercial Win'!B215-40)*(Rates!$H$9+Rates!$H$17),'NEG Commercial Win'!B215*(Rates!$H$9+Rates!$H$14))+Rates!$H$19+Rates!$H$22+Rates!$H$23</f>
        <v>2232.7005397813878</v>
      </c>
      <c r="E215" s="66">
        <f t="shared" si="12"/>
        <v>-62.853349999999409</v>
      </c>
      <c r="F215" s="67">
        <f t="shared" si="13"/>
        <v>-2.7380472434034266E-2</v>
      </c>
      <c r="G215" s="71">
        <f>'NEG Commercial'!E213</f>
        <v>25</v>
      </c>
      <c r="H215" s="68">
        <f t="shared" si="14"/>
        <v>2.4104284777662078E-4</v>
      </c>
      <c r="I215" s="68">
        <f t="shared" si="15"/>
        <v>0.97515330325118565</v>
      </c>
    </row>
    <row r="216" spans="2:9" x14ac:dyDescent="0.2">
      <c r="B216" s="71">
        <f>'NEG Commercial'!C214</f>
        <v>3839</v>
      </c>
      <c r="C216" s="65">
        <f>B216*(Rates!$G$9+Rates!$G$11)+Rates!$G$19+SUM(Rates!$G$22:$G$27)</f>
        <v>2307.4702233230546</v>
      </c>
      <c r="D216" s="65">
        <f>IF('NEG Commercial Win'!B216&gt;40,40*(Rates!$H$9+Rates!$H$14)+('NEG Commercial Win'!B216-40)*(Rates!$H$9+Rates!$H$17),'NEG Commercial Win'!B216*(Rates!$H$9+Rates!$H$14))+Rates!$H$19+Rates!$H$22+Rates!$H$23</f>
        <v>2244.1678733230551</v>
      </c>
      <c r="E216" s="66">
        <f t="shared" si="12"/>
        <v>-63.302349999999478</v>
      </c>
      <c r="F216" s="67">
        <f t="shared" si="13"/>
        <v>-2.7433658454251223E-2</v>
      </c>
      <c r="G216" s="71">
        <f>'NEG Commercial'!E214</f>
        <v>17</v>
      </c>
      <c r="H216" s="68">
        <f t="shared" si="14"/>
        <v>1.6390913648810213E-4</v>
      </c>
      <c r="I216" s="68">
        <f t="shared" si="15"/>
        <v>0.97531721238767377</v>
      </c>
    </row>
    <row r="217" spans="2:9" x14ac:dyDescent="0.2">
      <c r="B217" s="71">
        <f>'NEG Commercial'!C215</f>
        <v>3859</v>
      </c>
      <c r="C217" s="65">
        <f>B217*(Rates!$G$9+Rates!$G$11)+Rates!$G$19+SUM(Rates!$G$22:$G$27)</f>
        <v>2319.386556864722</v>
      </c>
      <c r="D217" s="65">
        <f>IF('NEG Commercial Win'!B217&gt;40,40*(Rates!$H$9+Rates!$H$14)+('NEG Commercial Win'!B217-40)*(Rates!$H$9+Rates!$H$17),'NEG Commercial Win'!B217*(Rates!$H$9+Rates!$H$14))+Rates!$H$19+Rates!$H$22+Rates!$H$23</f>
        <v>2255.6352068647225</v>
      </c>
      <c r="E217" s="66">
        <f t="shared" si="12"/>
        <v>-63.751349999999547</v>
      </c>
      <c r="F217" s="67">
        <f t="shared" si="13"/>
        <v>-2.7486297965862463E-2</v>
      </c>
      <c r="G217" s="71">
        <f>'NEG Commercial'!E215</f>
        <v>19</v>
      </c>
      <c r="H217" s="68">
        <f t="shared" si="14"/>
        <v>1.8319256431023178E-4</v>
      </c>
      <c r="I217" s="68">
        <f t="shared" si="15"/>
        <v>0.97550040495198398</v>
      </c>
    </row>
    <row r="218" spans="2:9" x14ac:dyDescent="0.2">
      <c r="B218" s="71">
        <f>'NEG Commercial'!C216</f>
        <v>3879</v>
      </c>
      <c r="C218" s="65">
        <f>B218*(Rates!$G$9+Rates!$G$11)+Rates!$G$19+SUM(Rates!$G$22:$G$27)</f>
        <v>2331.3028904063895</v>
      </c>
      <c r="D218" s="65">
        <f>IF('NEG Commercial Win'!B218&gt;40,40*(Rates!$H$9+Rates!$H$14)+('NEG Commercial Win'!B218-40)*(Rates!$H$9+Rates!$H$17),'NEG Commercial Win'!B218*(Rates!$H$9+Rates!$H$14))+Rates!$H$19+Rates!$H$22+Rates!$H$23</f>
        <v>2267.1025404063898</v>
      </c>
      <c r="E218" s="66">
        <f t="shared" si="12"/>
        <v>-64.200349999999617</v>
      </c>
      <c r="F218" s="67">
        <f t="shared" si="13"/>
        <v>-2.7538399349218968E-2</v>
      </c>
      <c r="G218" s="71">
        <f>'NEG Commercial'!E216</f>
        <v>21</v>
      </c>
      <c r="H218" s="68">
        <f t="shared" si="14"/>
        <v>2.0247599213236146E-4</v>
      </c>
      <c r="I218" s="68">
        <f t="shared" si="15"/>
        <v>0.97570288094411639</v>
      </c>
    </row>
    <row r="219" spans="2:9" x14ac:dyDescent="0.2">
      <c r="B219" s="71">
        <f>'NEG Commercial'!C217</f>
        <v>3899</v>
      </c>
      <c r="C219" s="65">
        <f>B219*(Rates!$G$9+Rates!$G$11)+Rates!$G$19+SUM(Rates!$G$22:$G$27)</f>
        <v>2343.2192239480569</v>
      </c>
      <c r="D219" s="65">
        <f>IF('NEG Commercial Win'!B219&gt;40,40*(Rates!$H$9+Rates!$H$14)+('NEG Commercial Win'!B219-40)*(Rates!$H$9+Rates!$H$17),'NEG Commercial Win'!B219*(Rates!$H$9+Rates!$H$14))+Rates!$H$19+Rates!$H$22+Rates!$H$23</f>
        <v>2278.5698739480572</v>
      </c>
      <c r="E219" s="66">
        <f t="shared" si="12"/>
        <v>-64.649349999999686</v>
      </c>
      <c r="F219" s="67">
        <f t="shared" si="13"/>
        <v>-2.7589970814200181E-2</v>
      </c>
      <c r="G219" s="71">
        <f>'NEG Commercial'!E217</f>
        <v>22</v>
      </c>
      <c r="H219" s="68">
        <f t="shared" si="14"/>
        <v>2.1211770604342628E-4</v>
      </c>
      <c r="I219" s="68">
        <f t="shared" si="15"/>
        <v>0.97591499865015985</v>
      </c>
    </row>
    <row r="220" spans="2:9" x14ac:dyDescent="0.2">
      <c r="B220" s="71">
        <f>'NEG Commercial'!C218</f>
        <v>3919</v>
      </c>
      <c r="C220" s="65">
        <f>B220*(Rates!$G$9+Rates!$G$11)+Rates!$G$19+SUM(Rates!$G$22:$G$27)</f>
        <v>2355.1355574897243</v>
      </c>
      <c r="D220" s="65">
        <f>IF('NEG Commercial Win'!B220&gt;40,40*(Rates!$H$9+Rates!$H$14)+('NEG Commercial Win'!B220-40)*(Rates!$H$9+Rates!$H$17),'NEG Commercial Win'!B220*(Rates!$H$9+Rates!$H$14))+Rates!$H$19+Rates!$H$22+Rates!$H$23</f>
        <v>2290.0372074897246</v>
      </c>
      <c r="E220" s="66">
        <f t="shared" si="12"/>
        <v>-65.098349999999755</v>
      </c>
      <c r="F220" s="67">
        <f t="shared" si="13"/>
        <v>-2.7641020404526668E-2</v>
      </c>
      <c r="G220" s="71">
        <f>'NEG Commercial'!E218</f>
        <v>13</v>
      </c>
      <c r="H220" s="68">
        <f t="shared" si="14"/>
        <v>1.253422808438428E-4</v>
      </c>
      <c r="I220" s="68">
        <f t="shared" si="15"/>
        <v>0.97604034093100367</v>
      </c>
    </row>
    <row r="221" spans="2:9" x14ac:dyDescent="0.2">
      <c r="B221" s="71">
        <f>'NEG Commercial'!C219</f>
        <v>3939</v>
      </c>
      <c r="C221" s="65">
        <f>B221*(Rates!$G$9+Rates!$G$11)+Rates!$G$19+SUM(Rates!$G$22:$G$27)</f>
        <v>2367.0518910313917</v>
      </c>
      <c r="D221" s="65">
        <f>IF('NEG Commercial Win'!B221&gt;40,40*(Rates!$H$9+Rates!$H$14)+('NEG Commercial Win'!B221-40)*(Rates!$H$9+Rates!$H$17),'NEG Commercial Win'!B221*(Rates!$H$9+Rates!$H$14))+Rates!$H$19+Rates!$H$22+Rates!$H$23</f>
        <v>2301.5045410313919</v>
      </c>
      <c r="E221" s="66">
        <f t="shared" si="12"/>
        <v>-65.547349999999824</v>
      </c>
      <c r="F221" s="67">
        <f t="shared" si="13"/>
        <v>-2.769155600194256E-2</v>
      </c>
      <c r="G221" s="71">
        <f>'NEG Commercial'!E219</f>
        <v>10</v>
      </c>
      <c r="H221" s="68">
        <f t="shared" si="14"/>
        <v>9.6417139110648302E-5</v>
      </c>
      <c r="I221" s="68">
        <f t="shared" si="15"/>
        <v>0.97613675807011435</v>
      </c>
    </row>
    <row r="222" spans="2:9" x14ac:dyDescent="0.2">
      <c r="B222" s="71">
        <f>'NEG Commercial'!C220</f>
        <v>3959</v>
      </c>
      <c r="C222" s="65">
        <f>B222*(Rates!$G$9+Rates!$G$11)+Rates!$G$19+SUM(Rates!$G$22:$G$27)</f>
        <v>2378.9682245730592</v>
      </c>
      <c r="D222" s="65">
        <f>IF('NEG Commercial Win'!B222&gt;40,40*(Rates!$H$9+Rates!$H$14)+('NEG Commercial Win'!B222-40)*(Rates!$H$9+Rates!$H$17),'NEG Commercial Win'!B222*(Rates!$H$9+Rates!$H$14))+Rates!$H$19+Rates!$H$22+Rates!$H$23</f>
        <v>2312.9718745730593</v>
      </c>
      <c r="E222" s="66">
        <f t="shared" si="12"/>
        <v>-65.996349999999893</v>
      </c>
      <c r="F222" s="67">
        <f t="shared" si="13"/>
        <v>-2.7741585330272291E-2</v>
      </c>
      <c r="G222" s="71">
        <f>'NEG Commercial'!E220</f>
        <v>18</v>
      </c>
      <c r="H222" s="68">
        <f t="shared" si="14"/>
        <v>1.7355085039916696E-4</v>
      </c>
      <c r="I222" s="68">
        <f t="shared" si="15"/>
        <v>0.97631030892051351</v>
      </c>
    </row>
    <row r="223" spans="2:9" x14ac:dyDescent="0.2">
      <c r="B223" s="71">
        <f>'NEG Commercial'!C221</f>
        <v>3979</v>
      </c>
      <c r="C223" s="65">
        <f>B223*(Rates!$G$9+Rates!$G$11)+Rates!$G$19+SUM(Rates!$G$22:$G$27)</f>
        <v>2390.8845581147266</v>
      </c>
      <c r="D223" s="65">
        <f>IF('NEG Commercial Win'!B223&gt;40,40*(Rates!$H$9+Rates!$H$14)+('NEG Commercial Win'!B223-40)*(Rates!$H$9+Rates!$H$17),'NEG Commercial Win'!B223*(Rates!$H$9+Rates!$H$14))+Rates!$H$19+Rates!$H$22+Rates!$H$23</f>
        <v>2324.4392081147266</v>
      </c>
      <c r="E223" s="66">
        <f t="shared" si="12"/>
        <v>-66.445349999999962</v>
      </c>
      <c r="F223" s="67">
        <f t="shared" si="13"/>
        <v>-2.7791115959355985E-2</v>
      </c>
      <c r="G223" s="71">
        <f>'NEG Commercial'!E221</f>
        <v>16</v>
      </c>
      <c r="H223" s="68">
        <f t="shared" si="14"/>
        <v>1.5426742257703731E-4</v>
      </c>
      <c r="I223" s="68">
        <f t="shared" si="15"/>
        <v>0.97646457634309058</v>
      </c>
    </row>
    <row r="224" spans="2:9" x14ac:dyDescent="0.2">
      <c r="B224" s="71">
        <f>'NEG Commercial'!C222</f>
        <v>3999</v>
      </c>
      <c r="C224" s="65">
        <f>B224*(Rates!$G$9+Rates!$G$11)+Rates!$G$19+SUM(Rates!$G$22:$G$27)</f>
        <v>2402.800891656394</v>
      </c>
      <c r="D224" s="65">
        <f>IF('NEG Commercial Win'!B224&gt;40,40*(Rates!$H$9+Rates!$H$14)+('NEG Commercial Win'!B224-40)*(Rates!$H$9+Rates!$H$17),'NEG Commercial Win'!B224*(Rates!$H$9+Rates!$H$14))+Rates!$H$19+Rates!$H$22+Rates!$H$23</f>
        <v>2335.906541656394</v>
      </c>
      <c r="E224" s="66">
        <f t="shared" si="12"/>
        <v>-66.894350000000031</v>
      </c>
      <c r="F224" s="67">
        <f t="shared" si="13"/>
        <v>-2.7840155308867794E-2</v>
      </c>
      <c r="G224" s="71">
        <f>'NEG Commercial'!E222</f>
        <v>14</v>
      </c>
      <c r="H224" s="68">
        <f t="shared" si="14"/>
        <v>1.3498399475490763E-4</v>
      </c>
      <c r="I224" s="68">
        <f t="shared" si="15"/>
        <v>0.97659956033784545</v>
      </c>
    </row>
    <row r="225" spans="2:9" x14ac:dyDescent="0.2">
      <c r="B225" s="71">
        <f>'NEG Commercial'!C223</f>
        <v>4019</v>
      </c>
      <c r="C225" s="65">
        <f>B225*(Rates!$G$9+Rates!$G$11)+Rates!$G$19+SUM(Rates!$G$22:$G$27)</f>
        <v>2414.7172251980614</v>
      </c>
      <c r="D225" s="65">
        <f>IF('NEG Commercial Win'!B225&gt;40,40*(Rates!$H$9+Rates!$H$14)+('NEG Commercial Win'!B225-40)*(Rates!$H$9+Rates!$H$17),'NEG Commercial Win'!B225*(Rates!$H$9+Rates!$H$14))+Rates!$H$19+Rates!$H$22+Rates!$H$23</f>
        <v>2347.3738751980613</v>
      </c>
      <c r="E225" s="66">
        <f t="shared" si="12"/>
        <v>-67.3433500000001</v>
      </c>
      <c r="F225" s="67">
        <f t="shared" si="13"/>
        <v>-2.7888710652021139E-2</v>
      </c>
      <c r="G225" s="71">
        <f>'NEG Commercial'!E223</f>
        <v>20</v>
      </c>
      <c r="H225" s="68">
        <f t="shared" si="14"/>
        <v>1.928342782212966E-4</v>
      </c>
      <c r="I225" s="68">
        <f t="shared" si="15"/>
        <v>0.97679239461606671</v>
      </c>
    </row>
    <row r="226" spans="2:9" x14ac:dyDescent="0.2">
      <c r="B226" s="71">
        <f>'NEG Commercial'!C224</f>
        <v>4039</v>
      </c>
      <c r="C226" s="65">
        <f>B226*(Rates!$G$9+Rates!$G$11)+Rates!$G$19+SUM(Rates!$G$22:$G$27)</f>
        <v>2426.6335587397284</v>
      </c>
      <c r="D226" s="65">
        <f>IF('NEG Commercial Win'!B226&gt;40,40*(Rates!$H$9+Rates!$H$14)+('NEG Commercial Win'!B226-40)*(Rates!$H$9+Rates!$H$17),'NEG Commercial Win'!B226*(Rates!$H$9+Rates!$H$14))+Rates!$H$19+Rates!$H$22+Rates!$H$23</f>
        <v>2358.8412087397287</v>
      </c>
      <c r="E226" s="66">
        <f t="shared" si="12"/>
        <v>-67.792349999999715</v>
      </c>
      <c r="F226" s="67">
        <f t="shared" si="13"/>
        <v>-2.7936789119164598E-2</v>
      </c>
      <c r="G226" s="71">
        <f>'NEG Commercial'!E224</f>
        <v>24</v>
      </c>
      <c r="H226" s="68">
        <f t="shared" si="14"/>
        <v>2.3140113386555593E-4</v>
      </c>
      <c r="I226" s="68">
        <f t="shared" si="15"/>
        <v>0.97702379574993226</v>
      </c>
    </row>
    <row r="227" spans="2:9" x14ac:dyDescent="0.2">
      <c r="B227" s="71">
        <f>'NEG Commercial'!C225</f>
        <v>4059</v>
      </c>
      <c r="C227" s="65">
        <f>B227*(Rates!$G$9+Rates!$G$11)+Rates!$G$19+SUM(Rates!$G$22:$G$27)</f>
        <v>2438.5498922813958</v>
      </c>
      <c r="D227" s="65">
        <f>IF('NEG Commercial Win'!B227&gt;40,40*(Rates!$H$9+Rates!$H$14)+('NEG Commercial Win'!B227-40)*(Rates!$H$9+Rates!$H$17),'NEG Commercial Win'!B227*(Rates!$H$9+Rates!$H$14))+Rates!$H$19+Rates!$H$22+Rates!$H$23</f>
        <v>2370.3085422813961</v>
      </c>
      <c r="E227" s="66">
        <f t="shared" si="12"/>
        <v>-68.241349999999784</v>
      </c>
      <c r="F227" s="67">
        <f t="shared" si="13"/>
        <v>-2.7984397701273315E-2</v>
      </c>
      <c r="G227" s="71">
        <f>'NEG Commercial'!E225</f>
        <v>15</v>
      </c>
      <c r="H227" s="68">
        <f t="shared" si="14"/>
        <v>1.4462570866597245E-4</v>
      </c>
      <c r="I227" s="68">
        <f t="shared" si="15"/>
        <v>0.97716842145859828</v>
      </c>
    </row>
    <row r="228" spans="2:9" x14ac:dyDescent="0.2">
      <c r="B228" s="71">
        <f>'NEG Commercial'!C226</f>
        <v>4079</v>
      </c>
      <c r="C228" s="65">
        <f>B228*(Rates!$G$9+Rates!$G$11)+Rates!$G$19+SUM(Rates!$G$22:$G$27)</f>
        <v>2450.4662258230633</v>
      </c>
      <c r="D228" s="65">
        <f>IF('NEG Commercial Win'!B228&gt;40,40*(Rates!$H$9+Rates!$H$14)+('NEG Commercial Win'!B228-40)*(Rates!$H$9+Rates!$H$17),'NEG Commercial Win'!B228*(Rates!$H$9+Rates!$H$14))+Rates!$H$19+Rates!$H$22+Rates!$H$23</f>
        <v>2381.7758758230639</v>
      </c>
      <c r="E228" s="66">
        <f t="shared" si="12"/>
        <v>-68.690349999999398</v>
      </c>
      <c r="F228" s="67">
        <f t="shared" si="13"/>
        <v>-2.8031543253336479E-2</v>
      </c>
      <c r="G228" s="71">
        <f>'NEG Commercial'!E226</f>
        <v>17</v>
      </c>
      <c r="H228" s="68">
        <f t="shared" si="14"/>
        <v>1.6390913648810213E-4</v>
      </c>
      <c r="I228" s="68">
        <f t="shared" si="15"/>
        <v>0.9773323305950864</v>
      </c>
    </row>
    <row r="229" spans="2:9" x14ac:dyDescent="0.2">
      <c r="B229" s="71">
        <f>'NEG Commercial'!C227</f>
        <v>4099</v>
      </c>
      <c r="C229" s="65">
        <f>B229*(Rates!$G$9+Rates!$G$11)+Rates!$G$19+SUM(Rates!$G$22:$G$27)</f>
        <v>2462.3825593647307</v>
      </c>
      <c r="D229" s="65">
        <f>IF('NEG Commercial Win'!B229&gt;40,40*(Rates!$H$9+Rates!$H$14)+('NEG Commercial Win'!B229-40)*(Rates!$H$9+Rates!$H$17),'NEG Commercial Win'!B229*(Rates!$H$9+Rates!$H$14))+Rates!$H$19+Rates!$H$22+Rates!$H$23</f>
        <v>2393.2432093647312</v>
      </c>
      <c r="E229" s="66">
        <f t="shared" si="12"/>
        <v>-69.139349999999467</v>
      </c>
      <c r="F229" s="67">
        <f t="shared" si="13"/>
        <v>-2.8078232497649229E-2</v>
      </c>
      <c r="G229" s="71">
        <f>'NEG Commercial'!E227</f>
        <v>15</v>
      </c>
      <c r="H229" s="68">
        <f t="shared" si="14"/>
        <v>1.4462570866597245E-4</v>
      </c>
      <c r="I229" s="68">
        <f t="shared" si="15"/>
        <v>0.97747695630375242</v>
      </c>
    </row>
    <row r="230" spans="2:9" x14ac:dyDescent="0.2">
      <c r="B230" s="71">
        <f>'NEG Commercial'!C228</f>
        <v>4119</v>
      </c>
      <c r="C230" s="65">
        <f>B230*(Rates!$G$9+Rates!$G$11)+Rates!$G$19+SUM(Rates!$G$22:$G$27)</f>
        <v>2474.2988929063981</v>
      </c>
      <c r="D230" s="65">
        <f>IF('NEG Commercial Win'!B230&gt;40,40*(Rates!$H$9+Rates!$H$14)+('NEG Commercial Win'!B230-40)*(Rates!$H$9+Rates!$H$17),'NEG Commercial Win'!B230*(Rates!$H$9+Rates!$H$14))+Rates!$H$19+Rates!$H$22+Rates!$H$23</f>
        <v>2404.7105429063986</v>
      </c>
      <c r="E230" s="66">
        <f t="shared" si="12"/>
        <v>-69.588349999999537</v>
      </c>
      <c r="F230" s="67">
        <f t="shared" si="13"/>
        <v>-2.8124472027006658E-2</v>
      </c>
      <c r="G230" s="71">
        <f>'NEG Commercial'!E228</f>
        <v>17</v>
      </c>
      <c r="H230" s="68">
        <f t="shared" si="14"/>
        <v>1.6390913648810213E-4</v>
      </c>
      <c r="I230" s="68">
        <f t="shared" si="15"/>
        <v>0.97764086544024054</v>
      </c>
    </row>
    <row r="231" spans="2:9" x14ac:dyDescent="0.2">
      <c r="B231" s="71">
        <f>'NEG Commercial'!C229</f>
        <v>4139</v>
      </c>
      <c r="C231" s="65">
        <f>B231*(Rates!$G$9+Rates!$G$11)+Rates!$G$19+SUM(Rates!$G$22:$G$27)</f>
        <v>2486.2152264480656</v>
      </c>
      <c r="D231" s="65">
        <f>IF('NEG Commercial Win'!B231&gt;40,40*(Rates!$H$9+Rates!$H$14)+('NEG Commercial Win'!B231-40)*(Rates!$H$9+Rates!$H$17),'NEG Commercial Win'!B231*(Rates!$H$9+Rates!$H$14))+Rates!$H$19+Rates!$H$22+Rates!$H$23</f>
        <v>2416.1778764480659</v>
      </c>
      <c r="E231" s="66">
        <f t="shared" si="12"/>
        <v>-70.037349999999606</v>
      </c>
      <c r="F231" s="67">
        <f t="shared" si="13"/>
        <v>-2.8170268307807989E-2</v>
      </c>
      <c r="G231" s="71">
        <f>'NEG Commercial'!E229</f>
        <v>12</v>
      </c>
      <c r="H231" s="68">
        <f t="shared" si="14"/>
        <v>1.1570056693277797E-4</v>
      </c>
      <c r="I231" s="68">
        <f t="shared" si="15"/>
        <v>0.97775656600717331</v>
      </c>
    </row>
    <row r="232" spans="2:9" x14ac:dyDescent="0.2">
      <c r="B232" s="71">
        <f>'NEG Commercial'!C230</f>
        <v>4159</v>
      </c>
      <c r="C232" s="65">
        <f>B232*(Rates!$G$9+Rates!$G$11)+Rates!$G$19+SUM(Rates!$G$22:$G$27)</f>
        <v>2498.131559989733</v>
      </c>
      <c r="D232" s="65">
        <f>IF('NEG Commercial Win'!B232&gt;40,40*(Rates!$H$9+Rates!$H$14)+('NEG Commercial Win'!B232-40)*(Rates!$H$9+Rates!$H$17),'NEG Commercial Win'!B232*(Rates!$H$9+Rates!$H$14))+Rates!$H$19+Rates!$H$22+Rates!$H$23</f>
        <v>2427.6452099897333</v>
      </c>
      <c r="E232" s="66">
        <f t="shared" si="12"/>
        <v>-70.486349999999675</v>
      </c>
      <c r="F232" s="67">
        <f t="shared" si="13"/>
        <v>-2.821562768307101E-2</v>
      </c>
      <c r="G232" s="71">
        <f>'NEG Commercial'!E230</f>
        <v>19</v>
      </c>
      <c r="H232" s="68">
        <f t="shared" si="14"/>
        <v>1.8319256431023178E-4</v>
      </c>
      <c r="I232" s="68">
        <f t="shared" si="15"/>
        <v>0.97793975857148352</v>
      </c>
    </row>
    <row r="233" spans="2:9" x14ac:dyDescent="0.2">
      <c r="B233" s="71">
        <f>'NEG Commercial'!C231</f>
        <v>4179</v>
      </c>
      <c r="C233" s="65">
        <f>B233*(Rates!$G$9+Rates!$G$11)+Rates!$G$19+SUM(Rates!$G$22:$G$27)</f>
        <v>2510.0478935314004</v>
      </c>
      <c r="D233" s="65">
        <f>IF('NEG Commercial Win'!B233&gt;40,40*(Rates!$H$9+Rates!$H$14)+('NEG Commercial Win'!B233-40)*(Rates!$H$9+Rates!$H$17),'NEG Commercial Win'!B233*(Rates!$H$9+Rates!$H$14))+Rates!$H$19+Rates!$H$22+Rates!$H$23</f>
        <v>2439.1125435314007</v>
      </c>
      <c r="E233" s="66">
        <f t="shared" si="12"/>
        <v>-70.935349999999744</v>
      </c>
      <c r="F233" s="67">
        <f t="shared" si="13"/>
        <v>-2.826055637536079E-2</v>
      </c>
      <c r="G233" s="71">
        <f>'NEG Commercial'!E231</f>
        <v>15</v>
      </c>
      <c r="H233" s="68">
        <f t="shared" si="14"/>
        <v>1.4462570866597245E-4</v>
      </c>
      <c r="I233" s="68">
        <f t="shared" si="15"/>
        <v>0.97808438428014954</v>
      </c>
    </row>
    <row r="234" spans="2:9" x14ac:dyDescent="0.2">
      <c r="B234" s="71">
        <f>'NEG Commercial'!C232</f>
        <v>4199</v>
      </c>
      <c r="C234" s="65">
        <f>B234*(Rates!$G$9+Rates!$G$11)+Rates!$G$19+SUM(Rates!$G$22:$G$27)</f>
        <v>2521.9642270730678</v>
      </c>
      <c r="D234" s="65">
        <f>IF('NEG Commercial Win'!B234&gt;40,40*(Rates!$H$9+Rates!$H$14)+('NEG Commercial Win'!B234-40)*(Rates!$H$9+Rates!$H$17),'NEG Commercial Win'!B234*(Rates!$H$9+Rates!$H$14))+Rates!$H$19+Rates!$H$22+Rates!$H$23</f>
        <v>2450.579877073068</v>
      </c>
      <c r="E234" s="66">
        <f t="shared" si="12"/>
        <v>-71.384349999999813</v>
      </c>
      <c r="F234" s="67">
        <f t="shared" si="13"/>
        <v>-2.8305060489635415E-2</v>
      </c>
      <c r="G234" s="71">
        <f>'NEG Commercial'!E232</f>
        <v>13</v>
      </c>
      <c r="H234" s="68">
        <f t="shared" si="14"/>
        <v>1.253422808438428E-4</v>
      </c>
      <c r="I234" s="68">
        <f t="shared" si="15"/>
        <v>0.97820972656099336</v>
      </c>
    </row>
    <row r="235" spans="2:9" x14ac:dyDescent="0.2">
      <c r="B235" s="71">
        <f>'NEG Commercial'!C233</f>
        <v>4219</v>
      </c>
      <c r="C235" s="65">
        <f>B235*(Rates!$G$9+Rates!$G$11)+Rates!$G$19+SUM(Rates!$G$22:$G$27)</f>
        <v>2533.8805606147353</v>
      </c>
      <c r="D235" s="65">
        <f>IF('NEG Commercial Win'!B235&gt;40,40*(Rates!$H$9+Rates!$H$14)+('NEG Commercial Win'!B235-40)*(Rates!$H$9+Rates!$H$17),'NEG Commercial Win'!B235*(Rates!$H$9+Rates!$H$14))+Rates!$H$19+Rates!$H$22+Rates!$H$23</f>
        <v>2462.0472106147354</v>
      </c>
      <c r="E235" s="66">
        <f t="shared" si="12"/>
        <v>-71.833349999999882</v>
      </c>
      <c r="F235" s="67">
        <f t="shared" si="13"/>
        <v>-2.8349146016011371E-2</v>
      </c>
      <c r="G235" s="71">
        <f>'NEG Commercial'!E233</f>
        <v>5</v>
      </c>
      <c r="H235" s="68">
        <f t="shared" si="14"/>
        <v>4.8208569555324151E-5</v>
      </c>
      <c r="I235" s="68">
        <f t="shared" si="15"/>
        <v>0.97825793513054871</v>
      </c>
    </row>
    <row r="236" spans="2:9" x14ac:dyDescent="0.2">
      <c r="B236" s="71">
        <f>'NEG Commercial'!C234</f>
        <v>4239</v>
      </c>
      <c r="C236" s="65">
        <f>B236*(Rates!$G$9+Rates!$G$11)+Rates!$G$19+SUM(Rates!$G$22:$G$27)</f>
        <v>2545.7968941564022</v>
      </c>
      <c r="D236" s="65">
        <f>IF('NEG Commercial Win'!B236&gt;40,40*(Rates!$H$9+Rates!$H$14)+('NEG Commercial Win'!B236-40)*(Rates!$H$9+Rates!$H$17),'NEG Commercial Win'!B236*(Rates!$H$9+Rates!$H$14))+Rates!$H$19+Rates!$H$22+Rates!$H$23</f>
        <v>2473.5145441564027</v>
      </c>
      <c r="E236" s="66">
        <f t="shared" si="12"/>
        <v>-72.282349999999497</v>
      </c>
      <c r="F236" s="67">
        <f t="shared" si="13"/>
        <v>-2.8392818832451133E-2</v>
      </c>
      <c r="G236" s="71">
        <f>'NEG Commercial'!E234</f>
        <v>17</v>
      </c>
      <c r="H236" s="68">
        <f t="shared" si="14"/>
        <v>1.6390913648810213E-4</v>
      </c>
      <c r="I236" s="68">
        <f t="shared" si="15"/>
        <v>0.97842184426703682</v>
      </c>
    </row>
    <row r="237" spans="2:9" x14ac:dyDescent="0.2">
      <c r="B237" s="71">
        <f>'NEG Commercial'!C235</f>
        <v>4259</v>
      </c>
      <c r="C237" s="65">
        <f>B237*(Rates!$G$9+Rates!$G$11)+Rates!$G$19+SUM(Rates!$G$22:$G$27)</f>
        <v>2557.7132276980697</v>
      </c>
      <c r="D237" s="65">
        <f>IF('NEG Commercial Win'!B237&gt;40,40*(Rates!$H$9+Rates!$H$14)+('NEG Commercial Win'!B237-40)*(Rates!$H$9+Rates!$H$17),'NEG Commercial Win'!B237*(Rates!$H$9+Rates!$H$14))+Rates!$H$19+Rates!$H$22+Rates!$H$23</f>
        <v>2484.9818776980701</v>
      </c>
      <c r="E237" s="66">
        <f t="shared" si="12"/>
        <v>-72.731349999999566</v>
      </c>
      <c r="F237" s="67">
        <f t="shared" si="13"/>
        <v>-2.843608470737646E-2</v>
      </c>
      <c r="G237" s="71">
        <f>'NEG Commercial'!E235</f>
        <v>22</v>
      </c>
      <c r="H237" s="68">
        <f t="shared" si="14"/>
        <v>2.1211770604342628E-4</v>
      </c>
      <c r="I237" s="68">
        <f t="shared" si="15"/>
        <v>0.97863396197308028</v>
      </c>
    </row>
    <row r="238" spans="2:9" x14ac:dyDescent="0.2">
      <c r="B238" s="71">
        <f>'NEG Commercial'!C236</f>
        <v>4279</v>
      </c>
      <c r="C238" s="65">
        <f>B238*(Rates!$G$9+Rates!$G$11)+Rates!$G$19+SUM(Rates!$G$22:$G$27)</f>
        <v>2569.6295612397371</v>
      </c>
      <c r="D238" s="65">
        <f>IF('NEG Commercial Win'!B238&gt;40,40*(Rates!$H$9+Rates!$H$14)+('NEG Commercial Win'!B238-40)*(Rates!$H$9+Rates!$H$17),'NEG Commercial Win'!B238*(Rates!$H$9+Rates!$H$14))+Rates!$H$19+Rates!$H$22+Rates!$H$23</f>
        <v>2496.4492112397375</v>
      </c>
      <c r="E238" s="66">
        <f t="shared" si="12"/>
        <v>-73.180349999999635</v>
      </c>
      <c r="F238" s="67">
        <f t="shared" si="13"/>
        <v>-2.847894930220729E-2</v>
      </c>
      <c r="G238" s="71">
        <f>'NEG Commercial'!E236</f>
        <v>14</v>
      </c>
      <c r="H238" s="68">
        <f t="shared" si="14"/>
        <v>1.3498399475490763E-4</v>
      </c>
      <c r="I238" s="68">
        <f t="shared" si="15"/>
        <v>0.97876894596783515</v>
      </c>
    </row>
    <row r="239" spans="2:9" x14ac:dyDescent="0.2">
      <c r="B239" s="71">
        <f>'NEG Commercial'!C237</f>
        <v>4299</v>
      </c>
      <c r="C239" s="65">
        <f>B239*(Rates!$G$9+Rates!$G$11)+Rates!$G$19+SUM(Rates!$G$22:$G$27)</f>
        <v>2581.5458947814045</v>
      </c>
      <c r="D239" s="65">
        <f>IF('NEG Commercial Win'!B239&gt;40,40*(Rates!$H$9+Rates!$H$14)+('NEG Commercial Win'!B239-40)*(Rates!$H$9+Rates!$H$17),'NEG Commercial Win'!B239*(Rates!$H$9+Rates!$H$14))+Rates!$H$19+Rates!$H$22+Rates!$H$23</f>
        <v>2507.9165447814048</v>
      </c>
      <c r="E239" s="66">
        <f t="shared" si="12"/>
        <v>-73.629349999999704</v>
      </c>
      <c r="F239" s="67">
        <f t="shared" si="13"/>
        <v>-2.8521418173831983E-2</v>
      </c>
      <c r="G239" s="71">
        <f>'NEG Commercial'!E237</f>
        <v>19</v>
      </c>
      <c r="H239" s="68">
        <f t="shared" si="14"/>
        <v>1.8319256431023178E-4</v>
      </c>
      <c r="I239" s="68">
        <f t="shared" si="15"/>
        <v>0.97895213853214536</v>
      </c>
    </row>
    <row r="240" spans="2:9" x14ac:dyDescent="0.2">
      <c r="B240" s="71">
        <f>'NEG Commercial'!C238</f>
        <v>4319</v>
      </c>
      <c r="C240" s="65">
        <f>B240*(Rates!$G$9+Rates!$G$11)+Rates!$G$19+SUM(Rates!$G$22:$G$27)</f>
        <v>2593.4622283230719</v>
      </c>
      <c r="D240" s="65">
        <f>IF('NEG Commercial Win'!B240&gt;40,40*(Rates!$H$9+Rates!$H$14)+('NEG Commercial Win'!B240-40)*(Rates!$H$9+Rates!$H$17),'NEG Commercial Win'!B240*(Rates!$H$9+Rates!$H$14))+Rates!$H$19+Rates!$H$22+Rates!$H$23</f>
        <v>2519.3838783230722</v>
      </c>
      <c r="E240" s="66">
        <f t="shared" si="12"/>
        <v>-74.078349999999773</v>
      </c>
      <c r="F240" s="67">
        <f t="shared" si="13"/>
        <v>-2.8563496777008663E-2</v>
      </c>
      <c r="G240" s="71">
        <f>'NEG Commercial'!E238</f>
        <v>7</v>
      </c>
      <c r="H240" s="68">
        <f t="shared" si="14"/>
        <v>6.7491997377453814E-5</v>
      </c>
      <c r="I240" s="68">
        <f t="shared" si="15"/>
        <v>0.97901963052952279</v>
      </c>
    </row>
    <row r="241" spans="2:9" x14ac:dyDescent="0.2">
      <c r="B241" s="71">
        <f>'NEG Commercial'!C239</f>
        <v>4339</v>
      </c>
      <c r="C241" s="65">
        <f>B241*(Rates!$G$9+Rates!$G$11)+Rates!$G$19+SUM(Rates!$G$22:$G$27)</f>
        <v>2605.3785618647394</v>
      </c>
      <c r="D241" s="65">
        <f>IF('NEG Commercial Win'!B241&gt;40,40*(Rates!$H$9+Rates!$H$14)+('NEG Commercial Win'!B241-40)*(Rates!$H$9+Rates!$H$17),'NEG Commercial Win'!B241*(Rates!$H$9+Rates!$H$14))+Rates!$H$19+Rates!$H$22+Rates!$H$23</f>
        <v>2530.8512118647395</v>
      </c>
      <c r="E241" s="66">
        <f t="shared" si="12"/>
        <v>-74.527349999999842</v>
      </c>
      <c r="F241" s="67">
        <f t="shared" si="13"/>
        <v>-2.8605190466700785E-2</v>
      </c>
      <c r="G241" s="71">
        <f>'NEG Commercial'!E239</f>
        <v>12</v>
      </c>
      <c r="H241" s="68">
        <f t="shared" si="14"/>
        <v>1.1570056693277797E-4</v>
      </c>
      <c r="I241" s="68">
        <f t="shared" si="15"/>
        <v>0.97913533109645556</v>
      </c>
    </row>
    <row r="242" spans="2:9" x14ac:dyDescent="0.2">
      <c r="B242" s="71">
        <f>'NEG Commercial'!C240</f>
        <v>4359</v>
      </c>
      <c r="C242" s="65">
        <f>B242*(Rates!$G$9+Rates!$G$11)+Rates!$G$19+SUM(Rates!$G$22:$G$27)</f>
        <v>2617.2948954064068</v>
      </c>
      <c r="D242" s="65">
        <f>IF('NEG Commercial Win'!B242&gt;40,40*(Rates!$H$9+Rates!$H$14)+('NEG Commercial Win'!B242-40)*(Rates!$H$9+Rates!$H$17),'NEG Commercial Win'!B242*(Rates!$H$9+Rates!$H$14))+Rates!$H$19+Rates!$H$22+Rates!$H$23</f>
        <v>2542.3185454064069</v>
      </c>
      <c r="E242" s="66">
        <f t="shared" si="12"/>
        <v>-74.976349999999911</v>
      </c>
      <c r="F242" s="67">
        <f t="shared" si="13"/>
        <v>-2.8646504500348929E-2</v>
      </c>
      <c r="G242" s="71">
        <f>'NEG Commercial'!E240</f>
        <v>20</v>
      </c>
      <c r="H242" s="68">
        <f t="shared" si="14"/>
        <v>1.928342782212966E-4</v>
      </c>
      <c r="I242" s="68">
        <f t="shared" si="15"/>
        <v>0.97932816537467682</v>
      </c>
    </row>
    <row r="243" spans="2:9" x14ac:dyDescent="0.2">
      <c r="B243" s="71">
        <f>'NEG Commercial'!C241</f>
        <v>4379</v>
      </c>
      <c r="C243" s="65">
        <f>B243*(Rates!$G$9+Rates!$G$11)+Rates!$G$19+SUM(Rates!$G$22:$G$27)</f>
        <v>2629.2112289480742</v>
      </c>
      <c r="D243" s="65">
        <f>IF('NEG Commercial Win'!B243&gt;40,40*(Rates!$H$9+Rates!$H$14)+('NEG Commercial Win'!B243-40)*(Rates!$H$9+Rates!$H$17),'NEG Commercial Win'!B243*(Rates!$H$9+Rates!$H$14))+Rates!$H$19+Rates!$H$22+Rates!$H$23</f>
        <v>2553.7858789480742</v>
      </c>
      <c r="E243" s="66">
        <f t="shared" si="12"/>
        <v>-75.42534999999998</v>
      </c>
      <c r="F243" s="67">
        <f t="shared" si="13"/>
        <v>-2.8687444040080813E-2</v>
      </c>
      <c r="G243" s="71">
        <f>'NEG Commercial'!E241</f>
        <v>13</v>
      </c>
      <c r="H243" s="68">
        <f t="shared" si="14"/>
        <v>1.253422808438428E-4</v>
      </c>
      <c r="I243" s="68">
        <f t="shared" si="15"/>
        <v>0.97945350765552064</v>
      </c>
    </row>
    <row r="244" spans="2:9" x14ac:dyDescent="0.2">
      <c r="B244" s="71">
        <f>'NEG Commercial'!C242</f>
        <v>4399</v>
      </c>
      <c r="C244" s="65">
        <f>B244*(Rates!$G$9+Rates!$G$11)+Rates!$G$19+SUM(Rates!$G$22:$G$27)</f>
        <v>2641.1275624897416</v>
      </c>
      <c r="D244" s="65">
        <f>IF('NEG Commercial Win'!B244&gt;40,40*(Rates!$H$9+Rates!$H$14)+('NEG Commercial Win'!B244-40)*(Rates!$H$9+Rates!$H$17),'NEG Commercial Win'!B244*(Rates!$H$9+Rates!$H$14))+Rates!$H$19+Rates!$H$22+Rates!$H$23</f>
        <v>2565.2532124897421</v>
      </c>
      <c r="E244" s="66">
        <f t="shared" si="12"/>
        <v>-75.874349999999595</v>
      </c>
      <c r="F244" s="67">
        <f t="shared" si="13"/>
        <v>-2.872801415486129E-2</v>
      </c>
      <c r="G244" s="71">
        <f>'NEG Commercial'!E242</f>
        <v>13</v>
      </c>
      <c r="H244" s="68">
        <f t="shared" si="14"/>
        <v>1.253422808438428E-4</v>
      </c>
      <c r="I244" s="68">
        <f t="shared" si="15"/>
        <v>0.97957884993636446</v>
      </c>
    </row>
    <row r="245" spans="2:9" x14ac:dyDescent="0.2">
      <c r="B245" s="71">
        <f>'NEG Commercial'!C243</f>
        <v>4419</v>
      </c>
      <c r="C245" s="65">
        <f>B245*(Rates!$G$9+Rates!$G$11)+Rates!$G$19+SUM(Rates!$G$22:$G$27)</f>
        <v>2653.0438960314091</v>
      </c>
      <c r="D245" s="65">
        <f>IF('NEG Commercial Win'!B245&gt;40,40*(Rates!$H$9+Rates!$H$14)+('NEG Commercial Win'!B245-40)*(Rates!$H$9+Rates!$H$17),'NEG Commercial Win'!B245*(Rates!$H$9+Rates!$H$14))+Rates!$H$19+Rates!$H$22+Rates!$H$23</f>
        <v>2576.7205460314094</v>
      </c>
      <c r="E245" s="66">
        <f t="shared" si="12"/>
        <v>-76.323349999999664</v>
      </c>
      <c r="F245" s="67">
        <f t="shared" si="13"/>
        <v>-2.8768219822585279E-2</v>
      </c>
      <c r="G245" s="71">
        <f>'NEG Commercial'!E243</f>
        <v>11</v>
      </c>
      <c r="H245" s="68">
        <f t="shared" si="14"/>
        <v>1.0605885302171314E-4</v>
      </c>
      <c r="I245" s="68">
        <f t="shared" si="15"/>
        <v>0.97968490878938619</v>
      </c>
    </row>
    <row r="246" spans="2:9" x14ac:dyDescent="0.2">
      <c r="B246" s="71">
        <f>'NEG Commercial'!C244</f>
        <v>4439</v>
      </c>
      <c r="C246" s="65">
        <f>B246*(Rates!$G$9+Rates!$G$11)+Rates!$G$19+SUM(Rates!$G$22:$G$27)</f>
        <v>2664.9602295730765</v>
      </c>
      <c r="D246" s="65">
        <f>IF('NEG Commercial Win'!B246&gt;40,40*(Rates!$H$9+Rates!$H$14)+('NEG Commercial Win'!B246-40)*(Rates!$H$9+Rates!$H$17),'NEG Commercial Win'!B246*(Rates!$H$9+Rates!$H$14))+Rates!$H$19+Rates!$H$22+Rates!$H$23</f>
        <v>2588.1878795730768</v>
      </c>
      <c r="E246" s="66">
        <f t="shared" si="12"/>
        <v>-76.772349999999733</v>
      </c>
      <c r="F246" s="67">
        <f t="shared" si="13"/>
        <v>-2.8808065932112832E-2</v>
      </c>
      <c r="G246" s="71">
        <f>'NEG Commercial'!E244</f>
        <v>13</v>
      </c>
      <c r="H246" s="68">
        <f t="shared" si="14"/>
        <v>1.253422808438428E-4</v>
      </c>
      <c r="I246" s="68">
        <f t="shared" si="15"/>
        <v>0.97981025107023001</v>
      </c>
    </row>
    <row r="247" spans="2:9" x14ac:dyDescent="0.2">
      <c r="B247" s="71">
        <f>'NEG Commercial'!C245</f>
        <v>4459</v>
      </c>
      <c r="C247" s="65">
        <f>B247*(Rates!$G$9+Rates!$G$11)+Rates!$G$19+SUM(Rates!$G$22:$G$27)</f>
        <v>2676.8765631147435</v>
      </c>
      <c r="D247" s="65">
        <f>IF('NEG Commercial Win'!B247&gt;40,40*(Rates!$H$9+Rates!$H$14)+('NEG Commercial Win'!B247-40)*(Rates!$H$9+Rates!$H$17),'NEG Commercial Win'!B247*(Rates!$H$9+Rates!$H$14))+Rates!$H$19+Rates!$H$22+Rates!$H$23</f>
        <v>2599.6552131147441</v>
      </c>
      <c r="E247" s="66">
        <f t="shared" si="12"/>
        <v>-77.221349999999347</v>
      </c>
      <c r="F247" s="67">
        <f t="shared" si="13"/>
        <v>-2.8847557285251364E-2</v>
      </c>
      <c r="G247" s="71">
        <f>'NEG Commercial'!E245</f>
        <v>17</v>
      </c>
      <c r="H247" s="68">
        <f t="shared" si="14"/>
        <v>1.6390913648810213E-4</v>
      </c>
      <c r="I247" s="68">
        <f t="shared" si="15"/>
        <v>0.97997416020671813</v>
      </c>
    </row>
    <row r="248" spans="2:9" x14ac:dyDescent="0.2">
      <c r="B248" s="71">
        <f>'NEG Commercial'!C246</f>
        <v>4479</v>
      </c>
      <c r="C248" s="65">
        <f>B248*(Rates!$G$9+Rates!$G$11)+Rates!$G$19+SUM(Rates!$G$22:$G$27)</f>
        <v>2688.7928966564109</v>
      </c>
      <c r="D248" s="65">
        <f>IF('NEG Commercial Win'!B248&gt;40,40*(Rates!$H$9+Rates!$H$14)+('NEG Commercial Win'!B248-40)*(Rates!$H$9+Rates!$H$17),'NEG Commercial Win'!B248*(Rates!$H$9+Rates!$H$14))+Rates!$H$19+Rates!$H$22+Rates!$H$23</f>
        <v>2611.1225466564115</v>
      </c>
      <c r="E248" s="66">
        <f t="shared" si="12"/>
        <v>-77.670349999999416</v>
      </c>
      <c r="F248" s="67">
        <f t="shared" si="13"/>
        <v>-2.8886698598685184E-2</v>
      </c>
      <c r="G248" s="71">
        <f>'NEG Commercial'!E246</f>
        <v>10</v>
      </c>
      <c r="H248" s="68">
        <f t="shared" si="14"/>
        <v>9.6417139110648302E-5</v>
      </c>
      <c r="I248" s="68">
        <f t="shared" si="15"/>
        <v>0.98007057734582881</v>
      </c>
    </row>
    <row r="249" spans="2:9" x14ac:dyDescent="0.2">
      <c r="B249" s="71">
        <f>'NEG Commercial'!C247</f>
        <v>4499</v>
      </c>
      <c r="C249" s="65">
        <f>B249*(Rates!$G$9+Rates!$G$11)+Rates!$G$19+SUM(Rates!$G$22:$G$27)</f>
        <v>2700.7092301980783</v>
      </c>
      <c r="D249" s="65">
        <f>IF('NEG Commercial Win'!B249&gt;40,40*(Rates!$H$9+Rates!$H$14)+('NEG Commercial Win'!B249-40)*(Rates!$H$9+Rates!$H$17),'NEG Commercial Win'!B249*(Rates!$H$9+Rates!$H$14))+Rates!$H$19+Rates!$H$22+Rates!$H$23</f>
        <v>2622.5898801980788</v>
      </c>
      <c r="E249" s="66">
        <f t="shared" si="12"/>
        <v>-78.119349999999486</v>
      </c>
      <c r="F249" s="67">
        <f t="shared" si="13"/>
        <v>-2.8925494505852439E-2</v>
      </c>
      <c r="G249" s="71">
        <f>'NEG Commercial'!E247</f>
        <v>17</v>
      </c>
      <c r="H249" s="68">
        <f t="shared" si="14"/>
        <v>1.6390913648810213E-4</v>
      </c>
      <c r="I249" s="68">
        <f t="shared" si="15"/>
        <v>0.98023448648231692</v>
      </c>
    </row>
    <row r="250" spans="2:9" x14ac:dyDescent="0.2">
      <c r="B250" s="71">
        <f>'NEG Commercial'!C248</f>
        <v>4519</v>
      </c>
      <c r="C250" s="65">
        <f>B250*(Rates!$G$9+Rates!$G$11)+Rates!$G$19+SUM(Rates!$G$22:$G$27)</f>
        <v>2712.6255637397458</v>
      </c>
      <c r="D250" s="65">
        <f>IF('NEG Commercial Win'!B250&gt;40,40*(Rates!$H$9+Rates!$H$14)+('NEG Commercial Win'!B250-40)*(Rates!$H$9+Rates!$H$17),'NEG Commercial Win'!B250*(Rates!$H$9+Rates!$H$14))+Rates!$H$19+Rates!$H$22+Rates!$H$23</f>
        <v>2634.0572137397462</v>
      </c>
      <c r="E250" s="66">
        <f t="shared" si="12"/>
        <v>-78.568349999999555</v>
      </c>
      <c r="F250" s="67">
        <f t="shared" si="13"/>
        <v>-2.8963949558774248E-2</v>
      </c>
      <c r="G250" s="71">
        <f>'NEG Commercial'!E248</f>
        <v>13</v>
      </c>
      <c r="H250" s="68">
        <f t="shared" si="14"/>
        <v>1.253422808438428E-4</v>
      </c>
      <c r="I250" s="68">
        <f t="shared" si="15"/>
        <v>0.98035982876316075</v>
      </c>
    </row>
    <row r="251" spans="2:9" x14ac:dyDescent="0.2">
      <c r="B251" s="71">
        <f>'NEG Commercial'!C249</f>
        <v>4539</v>
      </c>
      <c r="C251" s="65">
        <f>B251*(Rates!$G$9+Rates!$G$11)+Rates!$G$19+SUM(Rates!$G$22:$G$27)</f>
        <v>2724.5418972814132</v>
      </c>
      <c r="D251" s="65">
        <f>IF('NEG Commercial Win'!B251&gt;40,40*(Rates!$H$9+Rates!$H$14)+('NEG Commercial Win'!B251-40)*(Rates!$H$9+Rates!$H$17),'NEG Commercial Win'!B251*(Rates!$H$9+Rates!$H$14))+Rates!$H$19+Rates!$H$22+Rates!$H$23</f>
        <v>2645.5245472814136</v>
      </c>
      <c r="E251" s="66">
        <f t="shared" si="12"/>
        <v>-79.017349999999624</v>
      </c>
      <c r="F251" s="67">
        <f t="shared" si="13"/>
        <v>-2.900206822983499E-2</v>
      </c>
      <c r="G251" s="71">
        <f>'NEG Commercial'!E249</f>
        <v>10</v>
      </c>
      <c r="H251" s="68">
        <f t="shared" si="14"/>
        <v>9.6417139110648302E-5</v>
      </c>
      <c r="I251" s="68">
        <f t="shared" si="15"/>
        <v>0.98045624590227143</v>
      </c>
    </row>
    <row r="252" spans="2:9" x14ac:dyDescent="0.2">
      <c r="B252" s="71">
        <f>'NEG Commercial'!C250</f>
        <v>4559</v>
      </c>
      <c r="C252" s="65">
        <f>B252*(Rates!$G$9+Rates!$G$11)+Rates!$G$19+SUM(Rates!$G$22:$G$27)</f>
        <v>2736.4582308230806</v>
      </c>
      <c r="D252" s="65">
        <f>IF('NEG Commercial Win'!B252&gt;40,40*(Rates!$H$9+Rates!$H$14)+('NEG Commercial Win'!B252-40)*(Rates!$H$9+Rates!$H$17),'NEG Commercial Win'!B252*(Rates!$H$9+Rates!$H$14))+Rates!$H$19+Rates!$H$22+Rates!$H$23</f>
        <v>2656.9918808230809</v>
      </c>
      <c r="E252" s="66">
        <f t="shared" si="12"/>
        <v>-79.466349999999693</v>
      </c>
      <c r="F252" s="67">
        <f t="shared" si="13"/>
        <v>-2.9039854913516277E-2</v>
      </c>
      <c r="G252" s="71">
        <f>'NEG Commercial'!E250</f>
        <v>8</v>
      </c>
      <c r="H252" s="68">
        <f t="shared" si="14"/>
        <v>7.7133711288518653E-5</v>
      </c>
      <c r="I252" s="68">
        <f t="shared" si="15"/>
        <v>0.98053337961355991</v>
      </c>
    </row>
    <row r="253" spans="2:9" x14ac:dyDescent="0.2">
      <c r="B253" s="71">
        <f>'NEG Commercial'!C251</f>
        <v>4579</v>
      </c>
      <c r="C253" s="65">
        <f>B253*(Rates!$G$9+Rates!$G$11)+Rates!$G$19+SUM(Rates!$G$22:$G$27)</f>
        <v>2748.374564364748</v>
      </c>
      <c r="D253" s="65">
        <f>IF('NEG Commercial Win'!B253&gt;40,40*(Rates!$H$9+Rates!$H$14)+('NEG Commercial Win'!B253-40)*(Rates!$H$9+Rates!$H$17),'NEG Commercial Win'!B253*(Rates!$H$9+Rates!$H$14))+Rates!$H$19+Rates!$H$22+Rates!$H$23</f>
        <v>2668.4592143647483</v>
      </c>
      <c r="E253" s="66">
        <f t="shared" si="12"/>
        <v>-79.915349999999762</v>
      </c>
      <c r="F253" s="67">
        <f t="shared" si="13"/>
        <v>-2.9077313928085775E-2</v>
      </c>
      <c r="G253" s="71">
        <f>'NEG Commercial'!E251</f>
        <v>10</v>
      </c>
      <c r="H253" s="68">
        <f t="shared" si="14"/>
        <v>9.6417139110648302E-5</v>
      </c>
      <c r="I253" s="68">
        <f t="shared" si="15"/>
        <v>0.98062979675267059</v>
      </c>
    </row>
    <row r="254" spans="2:9" x14ac:dyDescent="0.2">
      <c r="B254" s="71">
        <f>'NEG Commercial'!C252</f>
        <v>4599</v>
      </c>
      <c r="C254" s="65">
        <f>B254*(Rates!$G$9+Rates!$G$11)+Rates!$G$19+SUM(Rates!$G$22:$G$27)</f>
        <v>2760.2908979064155</v>
      </c>
      <c r="D254" s="65">
        <f>IF('NEG Commercial Win'!B254&gt;40,40*(Rates!$H$9+Rates!$H$14)+('NEG Commercial Win'!B254-40)*(Rates!$H$9+Rates!$H$17),'NEG Commercial Win'!B254*(Rates!$H$9+Rates!$H$14))+Rates!$H$19+Rates!$H$22+Rates!$H$23</f>
        <v>2679.9265479064156</v>
      </c>
      <c r="E254" s="66">
        <f t="shared" si="12"/>
        <v>-80.364349999999831</v>
      </c>
      <c r="F254" s="67">
        <f t="shared" si="13"/>
        <v>-2.9114449517242329E-2</v>
      </c>
      <c r="G254" s="71">
        <f>'NEG Commercial'!E252</f>
        <v>12</v>
      </c>
      <c r="H254" s="68">
        <f t="shared" si="14"/>
        <v>1.1570056693277797E-4</v>
      </c>
      <c r="I254" s="68">
        <f t="shared" si="15"/>
        <v>0.98074549731960337</v>
      </c>
    </row>
    <row r="255" spans="2:9" x14ac:dyDescent="0.2">
      <c r="B255" s="71">
        <f>'NEG Commercial'!C253</f>
        <v>4619</v>
      </c>
      <c r="C255" s="65">
        <f>B255*(Rates!$G$9+Rates!$G$11)+Rates!$G$19+SUM(Rates!$G$22:$G$27)</f>
        <v>2772.2072314480829</v>
      </c>
      <c r="D255" s="65">
        <f>IF('NEG Commercial Win'!B255&gt;40,40*(Rates!$H$9+Rates!$H$14)+('NEG Commercial Win'!B255-40)*(Rates!$H$9+Rates!$H$17),'NEG Commercial Win'!B255*(Rates!$H$9+Rates!$H$14))+Rates!$H$19+Rates!$H$22+Rates!$H$23</f>
        <v>2691.393881448083</v>
      </c>
      <c r="E255" s="66">
        <f t="shared" si="12"/>
        <v>-80.8133499999999</v>
      </c>
      <c r="F255" s="67">
        <f t="shared" si="13"/>
        <v>-2.9151265851718615E-2</v>
      </c>
      <c r="G255" s="71">
        <f>'NEG Commercial'!E253</f>
        <v>15</v>
      </c>
      <c r="H255" s="68">
        <f t="shared" si="14"/>
        <v>1.4462570866597245E-4</v>
      </c>
      <c r="I255" s="68">
        <f t="shared" si="15"/>
        <v>0.98089012302826939</v>
      </c>
    </row>
    <row r="256" spans="2:9" x14ac:dyDescent="0.2">
      <c r="B256" s="71">
        <f>'NEG Commercial'!C254</f>
        <v>4639</v>
      </c>
      <c r="C256" s="65">
        <f>B256*(Rates!$G$9+Rates!$G$11)+Rates!$G$19+SUM(Rates!$G$22:$G$27)</f>
        <v>2784.1235649897503</v>
      </c>
      <c r="D256" s="65">
        <f>IF('NEG Commercial Win'!B256&gt;40,40*(Rates!$H$9+Rates!$H$14)+('NEG Commercial Win'!B256-40)*(Rates!$H$9+Rates!$H$17),'NEG Commercial Win'!B256*(Rates!$H$9+Rates!$H$14))+Rates!$H$19+Rates!$H$22+Rates!$H$23</f>
        <v>2702.8612149897504</v>
      </c>
      <c r="E256" s="66">
        <f t="shared" si="12"/>
        <v>-81.262349999999969</v>
      </c>
      <c r="F256" s="67">
        <f t="shared" si="13"/>
        <v>-2.9187767030842662E-2</v>
      </c>
      <c r="G256" s="71">
        <f>'NEG Commercial'!E254</f>
        <v>7</v>
      </c>
      <c r="H256" s="68">
        <f t="shared" si="14"/>
        <v>6.7491997377453814E-5</v>
      </c>
      <c r="I256" s="68">
        <f t="shared" si="15"/>
        <v>0.98095761502564682</v>
      </c>
    </row>
    <row r="257" spans="2:9" x14ac:dyDescent="0.2">
      <c r="B257" s="71">
        <f>'NEG Commercial'!C255</f>
        <v>4659</v>
      </c>
      <c r="C257" s="65">
        <f>B257*(Rates!$G$9+Rates!$G$11)+Rates!$G$19+SUM(Rates!$G$22:$G$27)</f>
        <v>2796.0398985314177</v>
      </c>
      <c r="D257" s="65">
        <f>IF('NEG Commercial Win'!B257&gt;40,40*(Rates!$H$9+Rates!$H$14)+('NEG Commercial Win'!B257-40)*(Rates!$H$9+Rates!$H$17),'NEG Commercial Win'!B257*(Rates!$H$9+Rates!$H$14))+Rates!$H$19+Rates!$H$22+Rates!$H$23</f>
        <v>2714.3285485314177</v>
      </c>
      <c r="E257" s="66">
        <f t="shared" si="12"/>
        <v>-81.711350000000039</v>
      </c>
      <c r="F257" s="67">
        <f t="shared" si="13"/>
        <v>-2.9223957084059431E-2</v>
      </c>
      <c r="G257" s="71">
        <f>'NEG Commercial'!E255</f>
        <v>18</v>
      </c>
      <c r="H257" s="68">
        <f t="shared" si="14"/>
        <v>1.7355085039916696E-4</v>
      </c>
      <c r="I257" s="68">
        <f t="shared" si="15"/>
        <v>0.98113116587604599</v>
      </c>
    </row>
    <row r="258" spans="2:9" x14ac:dyDescent="0.2">
      <c r="B258" s="71">
        <f>'NEG Commercial'!C256</f>
        <v>4679</v>
      </c>
      <c r="C258" s="65">
        <f>B258*(Rates!$G$9+Rates!$G$11)+Rates!$G$19+SUM(Rates!$G$22:$G$27)</f>
        <v>2807.9562320730847</v>
      </c>
      <c r="D258" s="65">
        <f>IF('NEG Commercial Win'!B258&gt;40,40*(Rates!$H$9+Rates!$H$14)+('NEG Commercial Win'!B258-40)*(Rates!$H$9+Rates!$H$17),'NEG Commercial Win'!B258*(Rates!$H$9+Rates!$H$14))+Rates!$H$19+Rates!$H$22+Rates!$H$23</f>
        <v>2725.7958820730851</v>
      </c>
      <c r="E258" s="66">
        <f t="shared" si="12"/>
        <v>-82.160349999999653</v>
      </c>
      <c r="F258" s="67">
        <f t="shared" si="13"/>
        <v>-2.9259839972413503E-2</v>
      </c>
      <c r="G258" s="71">
        <f>'NEG Commercial'!E256</f>
        <v>5</v>
      </c>
      <c r="H258" s="68">
        <f t="shared" si="14"/>
        <v>4.8208569555324151E-5</v>
      </c>
      <c r="I258" s="68">
        <f t="shared" si="15"/>
        <v>0.98117937444560133</v>
      </c>
    </row>
    <row r="259" spans="2:9" x14ac:dyDescent="0.2">
      <c r="B259" s="71">
        <f>'NEG Commercial'!C257</f>
        <v>4699</v>
      </c>
      <c r="C259" s="65">
        <f>B259*(Rates!$G$9+Rates!$G$11)+Rates!$G$19+SUM(Rates!$G$22:$G$27)</f>
        <v>2819.8725656147521</v>
      </c>
      <c r="D259" s="65">
        <f>IF('NEG Commercial Win'!B259&gt;40,40*(Rates!$H$9+Rates!$H$14)+('NEG Commercial Win'!B259-40)*(Rates!$H$9+Rates!$H$17),'NEG Commercial Win'!B259*(Rates!$H$9+Rates!$H$14))+Rates!$H$19+Rates!$H$22+Rates!$H$23</f>
        <v>2737.2632156147524</v>
      </c>
      <c r="E259" s="66">
        <f t="shared" si="12"/>
        <v>-82.609349999999722</v>
      </c>
      <c r="F259" s="67">
        <f t="shared" si="13"/>
        <v>-2.9295419589994948E-2</v>
      </c>
      <c r="G259" s="71">
        <f>'NEG Commercial'!E257</f>
        <v>10</v>
      </c>
      <c r="H259" s="68">
        <f t="shared" si="14"/>
        <v>9.6417139110648302E-5</v>
      </c>
      <c r="I259" s="68">
        <f t="shared" si="15"/>
        <v>0.98127579158471201</v>
      </c>
    </row>
    <row r="260" spans="2:9" x14ac:dyDescent="0.2">
      <c r="B260" s="71">
        <f>'NEG Commercial'!C258</f>
        <v>4719</v>
      </c>
      <c r="C260" s="65">
        <f>B260*(Rates!$G$9+Rates!$G$11)+Rates!$G$19+SUM(Rates!$G$22:$G$27)</f>
        <v>2831.7888991564196</v>
      </c>
      <c r="D260" s="65">
        <f>IF('NEG Commercial Win'!B260&gt;40,40*(Rates!$H$9+Rates!$H$14)+('NEG Commercial Win'!B260-40)*(Rates!$H$9+Rates!$H$17),'NEG Commercial Win'!B260*(Rates!$H$9+Rates!$H$14))+Rates!$H$19+Rates!$H$22+Rates!$H$23</f>
        <v>2748.7305491564198</v>
      </c>
      <c r="E260" s="66">
        <f t="shared" si="12"/>
        <v>-83.058349999999791</v>
      </c>
      <c r="F260" s="67">
        <f t="shared" si="13"/>
        <v>-2.9330699765347124E-2</v>
      </c>
      <c r="G260" s="71">
        <f>'NEG Commercial'!E258</f>
        <v>11</v>
      </c>
      <c r="H260" s="68">
        <f t="shared" si="14"/>
        <v>1.0605885302171314E-4</v>
      </c>
      <c r="I260" s="68">
        <f t="shared" si="15"/>
        <v>0.98138185043773374</v>
      </c>
    </row>
    <row r="261" spans="2:9" x14ac:dyDescent="0.2">
      <c r="B261" s="71">
        <f>'NEG Commercial'!C259</f>
        <v>4739</v>
      </c>
      <c r="C261" s="65">
        <f>B261*(Rates!$G$9+Rates!$G$11)+Rates!$G$19+SUM(Rates!$G$22:$G$27)</f>
        <v>2843.705232698087</v>
      </c>
      <c r="D261" s="65">
        <f>IF('NEG Commercial Win'!B261&gt;40,40*(Rates!$H$9+Rates!$H$14)+('NEG Commercial Win'!B261-40)*(Rates!$H$9+Rates!$H$17),'NEG Commercial Win'!B261*(Rates!$H$9+Rates!$H$14))+Rates!$H$19+Rates!$H$22+Rates!$H$23</f>
        <v>2760.1978826980876</v>
      </c>
      <c r="E261" s="66">
        <f t="shared" si="12"/>
        <v>-83.507349999999406</v>
      </c>
      <c r="F261" s="67">
        <f t="shared" si="13"/>
        <v>-2.9365684262840502E-2</v>
      </c>
      <c r="G261" s="71">
        <f>'NEG Commercial'!E259</f>
        <v>5</v>
      </c>
      <c r="H261" s="68">
        <f t="shared" si="14"/>
        <v>4.8208569555324151E-5</v>
      </c>
      <c r="I261" s="68">
        <f t="shared" si="15"/>
        <v>0.98143005900728908</v>
      </c>
    </row>
    <row r="262" spans="2:9" x14ac:dyDescent="0.2">
      <c r="B262" s="71">
        <f>'NEG Commercial'!C260</f>
        <v>4759</v>
      </c>
      <c r="C262" s="65">
        <f>B262*(Rates!$G$9+Rates!$G$11)+Rates!$G$19+SUM(Rates!$G$22:$G$27)</f>
        <v>2855.6215662397544</v>
      </c>
      <c r="D262" s="65">
        <f>IF('NEG Commercial Win'!B262&gt;40,40*(Rates!$H$9+Rates!$H$14)+('NEG Commercial Win'!B262-40)*(Rates!$H$9+Rates!$H$17),'NEG Commercial Win'!B262*(Rates!$H$9+Rates!$H$14))+Rates!$H$19+Rates!$H$22+Rates!$H$23</f>
        <v>2771.665216239755</v>
      </c>
      <c r="E262" s="66">
        <f t="shared" si="12"/>
        <v>-83.956349999999475</v>
      </c>
      <c r="F262" s="67">
        <f t="shared" si="13"/>
        <v>-2.9400376784012073E-2</v>
      </c>
      <c r="G262" s="71">
        <f>'NEG Commercial'!E260</f>
        <v>5</v>
      </c>
      <c r="H262" s="68">
        <f t="shared" si="14"/>
        <v>4.8208569555324151E-5</v>
      </c>
      <c r="I262" s="68">
        <f t="shared" si="15"/>
        <v>0.98147826757684442</v>
      </c>
    </row>
    <row r="263" spans="2:9" x14ac:dyDescent="0.2">
      <c r="B263" s="71">
        <f>'NEG Commercial'!C261</f>
        <v>4779</v>
      </c>
      <c r="C263" s="65">
        <f>B263*(Rates!$G$9+Rates!$G$11)+Rates!$G$19+SUM(Rates!$G$22:$G$27)</f>
        <v>2867.5378997814219</v>
      </c>
      <c r="D263" s="65">
        <f>IF('NEG Commercial Win'!B263&gt;40,40*(Rates!$H$9+Rates!$H$14)+('NEG Commercial Win'!B263-40)*(Rates!$H$9+Rates!$H$17),'NEG Commercial Win'!B263*(Rates!$H$9+Rates!$H$14))+Rates!$H$19+Rates!$H$22+Rates!$H$23</f>
        <v>2783.1325497814223</v>
      </c>
      <c r="E263" s="66">
        <f t="shared" ref="E263:E326" si="16">D263-C263</f>
        <v>-84.405349999999544</v>
      </c>
      <c r="F263" s="67">
        <f t="shared" ref="F263:F326" si="17">E263/C263</f>
        <v>-2.9434780968869964E-2</v>
      </c>
      <c r="G263" s="71">
        <f>'NEG Commercial'!E261</f>
        <v>8</v>
      </c>
      <c r="H263" s="68">
        <f t="shared" ref="H263:H326" si="18">G263/SUM($G$6:$G$950)</f>
        <v>7.7133711288518653E-5</v>
      </c>
      <c r="I263" s="68">
        <f t="shared" si="15"/>
        <v>0.9815554012881329</v>
      </c>
    </row>
    <row r="264" spans="2:9" x14ac:dyDescent="0.2">
      <c r="B264" s="71">
        <f>'NEG Commercial'!C262</f>
        <v>4799</v>
      </c>
      <c r="C264" s="65">
        <f>B264*(Rates!$G$9+Rates!$G$11)+Rates!$G$19+SUM(Rates!$G$22:$G$27)</f>
        <v>2879.4542333230893</v>
      </c>
      <c r="D264" s="65">
        <f>IF('NEG Commercial Win'!B264&gt;40,40*(Rates!$H$9+Rates!$H$14)+('NEG Commercial Win'!B264-40)*(Rates!$H$9+Rates!$H$17),'NEG Commercial Win'!B264*(Rates!$H$9+Rates!$H$14))+Rates!$H$19+Rates!$H$22+Rates!$H$23</f>
        <v>2794.5998833230897</v>
      </c>
      <c r="E264" s="66">
        <f t="shared" si="16"/>
        <v>-84.854349999999613</v>
      </c>
      <c r="F264" s="67">
        <f t="shared" si="17"/>
        <v>-2.9468900397167219E-2</v>
      </c>
      <c r="G264" s="71">
        <f>'NEG Commercial'!E262</f>
        <v>8</v>
      </c>
      <c r="H264" s="68">
        <f t="shared" si="18"/>
        <v>7.7133711288518653E-5</v>
      </c>
      <c r="I264" s="68">
        <f t="shared" ref="I264:I327" si="19">H264+I263</f>
        <v>0.98163253499942138</v>
      </c>
    </row>
    <row r="265" spans="2:9" x14ac:dyDescent="0.2">
      <c r="B265" s="71">
        <f>'NEG Commercial'!C263</f>
        <v>4819</v>
      </c>
      <c r="C265" s="65">
        <f>B265*(Rates!$G$9+Rates!$G$11)+Rates!$G$19+SUM(Rates!$G$22:$G$27)</f>
        <v>2891.3705668647567</v>
      </c>
      <c r="D265" s="65">
        <f>IF('NEG Commercial Win'!B265&gt;40,40*(Rates!$H$9+Rates!$H$14)+('NEG Commercial Win'!B265-40)*(Rates!$H$9+Rates!$H$17),'NEG Commercial Win'!B265*(Rates!$H$9+Rates!$H$14))+Rates!$H$19+Rates!$H$22+Rates!$H$23</f>
        <v>2806.067216864757</v>
      </c>
      <c r="E265" s="66">
        <f t="shared" si="16"/>
        <v>-85.303349999999682</v>
      </c>
      <c r="F265" s="67">
        <f t="shared" si="17"/>
        <v>-2.95027385896433E-2</v>
      </c>
      <c r="G265" s="71">
        <f>'NEG Commercial'!E263</f>
        <v>5</v>
      </c>
      <c r="H265" s="68">
        <f t="shared" si="18"/>
        <v>4.8208569555324151E-5</v>
      </c>
      <c r="I265" s="68">
        <f t="shared" si="19"/>
        <v>0.98168074356897672</v>
      </c>
    </row>
    <row r="266" spans="2:9" x14ac:dyDescent="0.2">
      <c r="B266" s="71">
        <f>'NEG Commercial'!C264</f>
        <v>4839</v>
      </c>
      <c r="C266" s="65">
        <f>B266*(Rates!$G$9+Rates!$G$11)+Rates!$G$19+SUM(Rates!$G$22:$G$27)</f>
        <v>2903.2869004064241</v>
      </c>
      <c r="D266" s="65">
        <f>IF('NEG Commercial Win'!B266&gt;40,40*(Rates!$H$9+Rates!$H$14)+('NEG Commercial Win'!B266-40)*(Rates!$H$9+Rates!$H$17),'NEG Commercial Win'!B266*(Rates!$H$9+Rates!$H$14))+Rates!$H$19+Rates!$H$22+Rates!$H$23</f>
        <v>2817.5345504064244</v>
      </c>
      <c r="E266" s="66">
        <f t="shared" si="16"/>
        <v>-85.752349999999751</v>
      </c>
      <c r="F266" s="67">
        <f t="shared" si="17"/>
        <v>-2.9536299009235184E-2</v>
      </c>
      <c r="G266" s="71">
        <f>'NEG Commercial'!E264</f>
        <v>8</v>
      </c>
      <c r="H266" s="68">
        <f t="shared" si="18"/>
        <v>7.7133711288518653E-5</v>
      </c>
      <c r="I266" s="68">
        <f t="shared" si="19"/>
        <v>0.9817578772802652</v>
      </c>
    </row>
    <row r="267" spans="2:9" x14ac:dyDescent="0.2">
      <c r="B267" s="71">
        <f>'NEG Commercial'!C265</f>
        <v>4859</v>
      </c>
      <c r="C267" s="65">
        <f>B267*(Rates!$G$9+Rates!$G$11)+Rates!$G$19+SUM(Rates!$G$22:$G$27)</f>
        <v>2915.2032339480916</v>
      </c>
      <c r="D267" s="65">
        <f>IF('NEG Commercial Win'!B267&gt;40,40*(Rates!$H$9+Rates!$H$14)+('NEG Commercial Win'!B267-40)*(Rates!$H$9+Rates!$H$17),'NEG Commercial Win'!B267*(Rates!$H$9+Rates!$H$14))+Rates!$H$19+Rates!$H$22+Rates!$H$23</f>
        <v>2829.0018839480917</v>
      </c>
      <c r="E267" s="66">
        <f t="shared" si="16"/>
        <v>-86.20134999999982</v>
      </c>
      <c r="F267" s="67">
        <f t="shared" si="17"/>
        <v>-2.9569585062258725E-2</v>
      </c>
      <c r="G267" s="71">
        <f>'NEG Commercial'!E265</f>
        <v>11</v>
      </c>
      <c r="H267" s="68">
        <f t="shared" si="18"/>
        <v>1.0605885302171314E-4</v>
      </c>
      <c r="I267" s="68">
        <f t="shared" si="19"/>
        <v>0.98186393613328693</v>
      </c>
    </row>
    <row r="268" spans="2:9" x14ac:dyDescent="0.2">
      <c r="B268" s="71">
        <f>'NEG Commercial'!C266</f>
        <v>4879</v>
      </c>
      <c r="C268" s="65">
        <f>B268*(Rates!$G$9+Rates!$G$11)+Rates!$G$19+SUM(Rates!$G$22:$G$27)</f>
        <v>2927.119567489759</v>
      </c>
      <c r="D268" s="65">
        <f>IF('NEG Commercial Win'!B268&gt;40,40*(Rates!$H$9+Rates!$H$14)+('NEG Commercial Win'!B268-40)*(Rates!$H$9+Rates!$H$17),'NEG Commercial Win'!B268*(Rates!$H$9+Rates!$H$14))+Rates!$H$19+Rates!$H$22+Rates!$H$23</f>
        <v>2840.4692174897591</v>
      </c>
      <c r="E268" s="66">
        <f t="shared" si="16"/>
        <v>-86.650349999999889</v>
      </c>
      <c r="F268" s="67">
        <f t="shared" si="17"/>
        <v>-2.9602600099561203E-2</v>
      </c>
      <c r="G268" s="71">
        <f>'NEG Commercial'!E266</f>
        <v>7</v>
      </c>
      <c r="H268" s="68">
        <f t="shared" si="18"/>
        <v>6.7491997377453814E-5</v>
      </c>
      <c r="I268" s="68">
        <f t="shared" si="19"/>
        <v>0.98193142813066436</v>
      </c>
    </row>
    <row r="269" spans="2:9" x14ac:dyDescent="0.2">
      <c r="B269" s="71">
        <f>'NEG Commercial'!C267</f>
        <v>4899</v>
      </c>
      <c r="C269" s="65">
        <f>B269*(Rates!$G$9+Rates!$G$11)+Rates!$G$19+SUM(Rates!$G$22:$G$27)</f>
        <v>2939.035901031426</v>
      </c>
      <c r="D269" s="65">
        <f>IF('NEG Commercial Win'!B269&gt;40,40*(Rates!$H$9+Rates!$H$14)+('NEG Commercial Win'!B269-40)*(Rates!$H$9+Rates!$H$17),'NEG Commercial Win'!B269*(Rates!$H$9+Rates!$H$14))+Rates!$H$19+Rates!$H$22+Rates!$H$23</f>
        <v>2851.9365510314265</v>
      </c>
      <c r="E269" s="66">
        <f t="shared" si="16"/>
        <v>-87.099349999999504</v>
      </c>
      <c r="F269" s="67">
        <f t="shared" si="17"/>
        <v>-2.9635347417645643E-2</v>
      </c>
      <c r="G269" s="71">
        <f>'NEG Commercial'!E267</f>
        <v>9</v>
      </c>
      <c r="H269" s="68">
        <f t="shared" si="18"/>
        <v>8.6775425199583478E-5</v>
      </c>
      <c r="I269" s="68">
        <f t="shared" si="19"/>
        <v>0.982018203555864</v>
      </c>
    </row>
    <row r="270" spans="2:9" x14ac:dyDescent="0.2">
      <c r="B270" s="71">
        <f>'NEG Commercial'!C268</f>
        <v>4919</v>
      </c>
      <c r="C270" s="65">
        <f>B270*(Rates!$G$9+Rates!$G$11)+Rates!$G$19+SUM(Rates!$G$22:$G$27)</f>
        <v>2950.9522345730934</v>
      </c>
      <c r="D270" s="65">
        <f>IF('NEG Commercial Win'!B270&gt;40,40*(Rates!$H$9+Rates!$H$14)+('NEG Commercial Win'!B270-40)*(Rates!$H$9+Rates!$H$17),'NEG Commercial Win'!B270*(Rates!$H$9+Rates!$H$14))+Rates!$H$19+Rates!$H$22+Rates!$H$23</f>
        <v>2863.4038845730938</v>
      </c>
      <c r="E270" s="66">
        <f t="shared" si="16"/>
        <v>-87.548349999999573</v>
      </c>
      <c r="F270" s="67">
        <f t="shared" si="17"/>
        <v>-2.9667830259768664E-2</v>
      </c>
      <c r="G270" s="71">
        <f>'NEG Commercial'!E268</f>
        <v>12</v>
      </c>
      <c r="H270" s="68">
        <f t="shared" si="18"/>
        <v>1.1570056693277797E-4</v>
      </c>
      <c r="I270" s="68">
        <f t="shared" si="19"/>
        <v>0.98213390412279677</v>
      </c>
    </row>
    <row r="271" spans="2:9" x14ac:dyDescent="0.2">
      <c r="B271" s="71">
        <f>'NEG Commercial'!C269</f>
        <v>4939</v>
      </c>
      <c r="C271" s="65">
        <f>B271*(Rates!$G$9+Rates!$G$11)+Rates!$G$19+SUM(Rates!$G$22:$G$27)</f>
        <v>2962.8685681147608</v>
      </c>
      <c r="D271" s="65">
        <f>IF('NEG Commercial Win'!B271&gt;40,40*(Rates!$H$9+Rates!$H$14)+('NEG Commercial Win'!B271-40)*(Rates!$H$9+Rates!$H$17),'NEG Commercial Win'!B271*(Rates!$H$9+Rates!$H$14))+Rates!$H$19+Rates!$H$22+Rates!$H$23</f>
        <v>2874.8712181147612</v>
      </c>
      <c r="E271" s="66">
        <f t="shared" si="16"/>
        <v>-87.997349999999642</v>
      </c>
      <c r="F271" s="67">
        <f t="shared" si="17"/>
        <v>-2.9700051817010346E-2</v>
      </c>
      <c r="G271" s="71">
        <f>'NEG Commercial'!E269</f>
        <v>7</v>
      </c>
      <c r="H271" s="68">
        <f t="shared" si="18"/>
        <v>6.7491997377453814E-5</v>
      </c>
      <c r="I271" s="68">
        <f t="shared" si="19"/>
        <v>0.98220139612017421</v>
      </c>
    </row>
    <row r="272" spans="2:9" x14ac:dyDescent="0.2">
      <c r="B272" s="71">
        <f>'NEG Commercial'!C270</f>
        <v>4959</v>
      </c>
      <c r="C272" s="65">
        <f>B272*(Rates!$G$9+Rates!$G$11)+Rates!$G$19+SUM(Rates!$G$22:$G$27)</f>
        <v>2974.7849016564282</v>
      </c>
      <c r="D272" s="65">
        <f>IF('NEG Commercial Win'!B272&gt;40,40*(Rates!$H$9+Rates!$H$14)+('NEG Commercial Win'!B272-40)*(Rates!$H$9+Rates!$H$17),'NEG Commercial Win'!B272*(Rates!$H$9+Rates!$H$14))+Rates!$H$19+Rates!$H$22+Rates!$H$23</f>
        <v>2886.3385516564285</v>
      </c>
      <c r="E272" s="66">
        <f t="shared" si="16"/>
        <v>-88.446349999999711</v>
      </c>
      <c r="F272" s="67">
        <f t="shared" si="17"/>
        <v>-2.9732015229319862E-2</v>
      </c>
      <c r="G272" s="71">
        <f>'NEG Commercial'!E270</f>
        <v>14</v>
      </c>
      <c r="H272" s="68">
        <f t="shared" si="18"/>
        <v>1.3498399475490763E-4</v>
      </c>
      <c r="I272" s="68">
        <f t="shared" si="19"/>
        <v>0.98233638011492908</v>
      </c>
    </row>
    <row r="273" spans="2:9" x14ac:dyDescent="0.2">
      <c r="B273" s="71">
        <f>'NEG Commercial'!C271</f>
        <v>4979</v>
      </c>
      <c r="C273" s="65">
        <f>B273*(Rates!$G$9+Rates!$G$11)+Rates!$G$19+SUM(Rates!$G$22:$G$27)</f>
        <v>2986.7012351980957</v>
      </c>
      <c r="D273" s="65">
        <f>IF('NEG Commercial Win'!B273&gt;40,40*(Rates!$H$9+Rates!$H$14)+('NEG Commercial Win'!B273-40)*(Rates!$H$9+Rates!$H$17),'NEG Commercial Win'!B273*(Rates!$H$9+Rates!$H$14))+Rates!$H$19+Rates!$H$22+Rates!$H$23</f>
        <v>2897.8058851980959</v>
      </c>
      <c r="E273" s="66">
        <f t="shared" si="16"/>
        <v>-88.89534999999978</v>
      </c>
      <c r="F273" s="67">
        <f t="shared" si="17"/>
        <v>-2.9763723586535337E-2</v>
      </c>
      <c r="G273" s="71">
        <f>'NEG Commercial'!E271</f>
        <v>9</v>
      </c>
      <c r="H273" s="68">
        <f t="shared" si="18"/>
        <v>8.6775425199583478E-5</v>
      </c>
      <c r="I273" s="68">
        <f t="shared" si="19"/>
        <v>0.98242315554012871</v>
      </c>
    </row>
    <row r="274" spans="2:9" x14ac:dyDescent="0.2">
      <c r="B274" s="71">
        <f>'NEG Commercial'!C272</f>
        <v>4999</v>
      </c>
      <c r="C274" s="65">
        <f>B274*(Rates!$G$9+Rates!$G$11)+Rates!$G$19+SUM(Rates!$G$22:$G$27)</f>
        <v>2998.6175687397631</v>
      </c>
      <c r="D274" s="65">
        <f>IF('NEG Commercial Win'!B274&gt;40,40*(Rates!$H$9+Rates!$H$14)+('NEG Commercial Win'!B274-40)*(Rates!$H$9+Rates!$H$17),'NEG Commercial Win'!B274*(Rates!$H$9+Rates!$H$14))+Rates!$H$19+Rates!$H$22+Rates!$H$23</f>
        <v>2909.2732187397633</v>
      </c>
      <c r="E274" s="66">
        <f t="shared" si="16"/>
        <v>-89.344349999999849</v>
      </c>
      <c r="F274" s="67">
        <f t="shared" si="17"/>
        <v>-2.9795179929379537E-2</v>
      </c>
      <c r="G274" s="71">
        <f>'NEG Commercial'!E272</f>
        <v>5</v>
      </c>
      <c r="H274" s="68">
        <f t="shared" si="18"/>
        <v>4.8208569555324151E-5</v>
      </c>
      <c r="I274" s="68">
        <f t="shared" si="19"/>
        <v>0.98247136410968405</v>
      </c>
    </row>
    <row r="275" spans="2:9" x14ac:dyDescent="0.2">
      <c r="B275" s="71">
        <f>'NEG Commercial'!C273</f>
        <v>5019</v>
      </c>
      <c r="C275" s="65">
        <f>B275*(Rates!$G$9+Rates!$G$11)+Rates!$G$19+SUM(Rates!$G$22:$G$27)</f>
        <v>3010.5339022814305</v>
      </c>
      <c r="D275" s="65">
        <f>IF('NEG Commercial Win'!B275&gt;40,40*(Rates!$H$9+Rates!$H$14)+('NEG Commercial Win'!B275-40)*(Rates!$H$9+Rates!$H$17),'NEG Commercial Win'!B275*(Rates!$H$9+Rates!$H$14))+Rates!$H$19+Rates!$H$22+Rates!$H$23</f>
        <v>2920.7405522814306</v>
      </c>
      <c r="E275" s="66">
        <f t="shared" si="16"/>
        <v>-89.793349999999919</v>
      </c>
      <c r="F275" s="67">
        <f t="shared" si="17"/>
        <v>-2.9826387250431921E-2</v>
      </c>
      <c r="G275" s="71">
        <f>'NEG Commercial'!E273</f>
        <v>10</v>
      </c>
      <c r="H275" s="68">
        <f t="shared" si="18"/>
        <v>9.6417139110648302E-5</v>
      </c>
      <c r="I275" s="68">
        <f t="shared" si="19"/>
        <v>0.98256778124879474</v>
      </c>
    </row>
    <row r="276" spans="2:9" x14ac:dyDescent="0.2">
      <c r="B276" s="71">
        <f>'NEG Commercial'!C274</f>
        <v>5039</v>
      </c>
      <c r="C276" s="65">
        <f>B276*(Rates!$G$9+Rates!$G$11)+Rates!$G$19+SUM(Rates!$G$22:$G$27)</f>
        <v>3022.450235823098</v>
      </c>
      <c r="D276" s="65">
        <f>IF('NEG Commercial Win'!B276&gt;40,40*(Rates!$H$9+Rates!$H$14)+('NEG Commercial Win'!B276-40)*(Rates!$H$9+Rates!$H$17),'NEG Commercial Win'!B276*(Rates!$H$9+Rates!$H$14))+Rates!$H$19+Rates!$H$22+Rates!$H$23</f>
        <v>2932.207885823098</v>
      </c>
      <c r="E276" s="66">
        <f t="shared" si="16"/>
        <v>-90.242349999999988</v>
      </c>
      <c r="F276" s="67">
        <f t="shared" si="17"/>
        <v>-2.9857348495077693E-2</v>
      </c>
      <c r="G276" s="71">
        <f>'NEG Commercial'!E274</f>
        <v>12</v>
      </c>
      <c r="H276" s="68">
        <f t="shared" si="18"/>
        <v>1.1570056693277797E-4</v>
      </c>
      <c r="I276" s="68">
        <f t="shared" si="19"/>
        <v>0.98268348181572751</v>
      </c>
    </row>
    <row r="277" spans="2:9" x14ac:dyDescent="0.2">
      <c r="B277" s="71">
        <f>'NEG Commercial'!C275</f>
        <v>5059</v>
      </c>
      <c r="C277" s="65">
        <f>B277*(Rates!$G$9+Rates!$G$11)+Rates!$G$19+SUM(Rates!$G$22:$G$27)</f>
        <v>3034.3665693647654</v>
      </c>
      <c r="D277" s="65">
        <f>IF('NEG Commercial Win'!B277&gt;40,40*(Rates!$H$9+Rates!$H$14)+('NEG Commercial Win'!B277-40)*(Rates!$H$9+Rates!$H$17),'NEG Commercial Win'!B277*(Rates!$H$9+Rates!$H$14))+Rates!$H$19+Rates!$H$22+Rates!$H$23</f>
        <v>2943.6752193647658</v>
      </c>
      <c r="E277" s="66">
        <f t="shared" si="16"/>
        <v>-90.691349999999602</v>
      </c>
      <c r="F277" s="67">
        <f t="shared" si="17"/>
        <v>-2.9888066562434326E-2</v>
      </c>
      <c r="G277" s="71">
        <f>'NEG Commercial'!E275</f>
        <v>11</v>
      </c>
      <c r="H277" s="68">
        <f t="shared" si="18"/>
        <v>1.0605885302171314E-4</v>
      </c>
      <c r="I277" s="68">
        <f t="shared" si="19"/>
        <v>0.98278954066874924</v>
      </c>
    </row>
    <row r="278" spans="2:9" x14ac:dyDescent="0.2">
      <c r="B278" s="71">
        <f>'NEG Commercial'!C276</f>
        <v>5079</v>
      </c>
      <c r="C278" s="65">
        <f>B278*(Rates!$G$9+Rates!$G$11)+Rates!$G$19+SUM(Rates!$G$22:$G$27)</f>
        <v>3046.2829029064328</v>
      </c>
      <c r="D278" s="65">
        <f>IF('NEG Commercial Win'!B278&gt;40,40*(Rates!$H$9+Rates!$H$14)+('NEG Commercial Win'!B278-40)*(Rates!$H$9+Rates!$H$17),'NEG Commercial Win'!B278*(Rates!$H$9+Rates!$H$14))+Rates!$H$19+Rates!$H$22+Rates!$H$23</f>
        <v>2955.1425529064331</v>
      </c>
      <c r="E278" s="66">
        <f t="shared" si="16"/>
        <v>-91.140349999999671</v>
      </c>
      <c r="F278" s="67">
        <f t="shared" si="17"/>
        <v>-2.9918544306257122E-2</v>
      </c>
      <c r="G278" s="71">
        <f>'NEG Commercial'!E276</f>
        <v>13</v>
      </c>
      <c r="H278" s="68">
        <f t="shared" si="18"/>
        <v>1.253422808438428E-4</v>
      </c>
      <c r="I278" s="68">
        <f t="shared" si="19"/>
        <v>0.98291488294959306</v>
      </c>
    </row>
    <row r="279" spans="2:9" x14ac:dyDescent="0.2">
      <c r="B279" s="71">
        <f>'NEG Commercial'!C277</f>
        <v>5099</v>
      </c>
      <c r="C279" s="65">
        <f>B279*(Rates!$G$9+Rates!$G$11)+Rates!$G$19+SUM(Rates!$G$22:$G$27)</f>
        <v>3058.1992364481002</v>
      </c>
      <c r="D279" s="65">
        <f>IF('NEG Commercial Win'!B279&gt;40,40*(Rates!$H$9+Rates!$H$14)+('NEG Commercial Win'!B279-40)*(Rates!$H$9+Rates!$H$17),'NEG Commercial Win'!B279*(Rates!$H$9+Rates!$H$14))+Rates!$H$19+Rates!$H$22+Rates!$H$23</f>
        <v>2966.6098864481005</v>
      </c>
      <c r="E279" s="66">
        <f t="shared" si="16"/>
        <v>-91.58934999999974</v>
      </c>
      <c r="F279" s="67">
        <f t="shared" si="17"/>
        <v>-2.9948784535822073E-2</v>
      </c>
      <c r="G279" s="71">
        <f>'NEG Commercial'!E277</f>
        <v>6</v>
      </c>
      <c r="H279" s="68">
        <f t="shared" si="18"/>
        <v>5.7850283466388983E-5</v>
      </c>
      <c r="I279" s="68">
        <f t="shared" si="19"/>
        <v>0.98297273323305945</v>
      </c>
    </row>
    <row r="280" spans="2:9" x14ac:dyDescent="0.2">
      <c r="B280" s="71">
        <f>'NEG Commercial'!C278</f>
        <v>5119</v>
      </c>
      <c r="C280" s="65">
        <f>B280*(Rates!$G$9+Rates!$G$11)+Rates!$G$19+SUM(Rates!$G$22:$G$27)</f>
        <v>3070.1155699897672</v>
      </c>
      <c r="D280" s="65">
        <f>IF('NEG Commercial Win'!B280&gt;40,40*(Rates!$H$9+Rates!$H$14)+('NEG Commercial Win'!B280-40)*(Rates!$H$9+Rates!$H$17),'NEG Commercial Win'!B280*(Rates!$H$9+Rates!$H$14))+Rates!$H$19+Rates!$H$22+Rates!$H$23</f>
        <v>2978.0772199897679</v>
      </c>
      <c r="E280" s="66">
        <f t="shared" si="16"/>
        <v>-92.038349999999355</v>
      </c>
      <c r="F280" s="67">
        <f t="shared" si="17"/>
        <v>-2.9978790016789537E-2</v>
      </c>
      <c r="G280" s="71">
        <f>'NEG Commercial'!E278</f>
        <v>9</v>
      </c>
      <c r="H280" s="68">
        <f t="shared" si="18"/>
        <v>8.6775425199583478E-5</v>
      </c>
      <c r="I280" s="68">
        <f t="shared" si="19"/>
        <v>0.98305950865825908</v>
      </c>
    </row>
    <row r="281" spans="2:9" x14ac:dyDescent="0.2">
      <c r="B281" s="71">
        <f>'NEG Commercial'!C279</f>
        <v>5139</v>
      </c>
      <c r="C281" s="65">
        <f>B281*(Rates!$G$9+Rates!$G$11)+Rates!$G$19+SUM(Rates!$G$22:$G$27)</f>
        <v>3082.0319035314346</v>
      </c>
      <c r="D281" s="65">
        <f>IF('NEG Commercial Win'!B281&gt;40,40*(Rates!$H$9+Rates!$H$14)+('NEG Commercial Win'!B281-40)*(Rates!$H$9+Rates!$H$17),'NEG Commercial Win'!B281*(Rates!$H$9+Rates!$H$14))+Rates!$H$19+Rates!$H$22+Rates!$H$23</f>
        <v>2989.5445535314352</v>
      </c>
      <c r="E281" s="66">
        <f t="shared" si="16"/>
        <v>-92.487349999999424</v>
      </c>
      <c r="F281" s="67">
        <f t="shared" si="17"/>
        <v>-3.0008563472047819E-2</v>
      </c>
      <c r="G281" s="71">
        <f>'NEG Commercial'!E279</f>
        <v>14</v>
      </c>
      <c r="H281" s="68">
        <f t="shared" si="18"/>
        <v>1.3498399475490763E-4</v>
      </c>
      <c r="I281" s="68">
        <f t="shared" si="19"/>
        <v>0.98319449265301395</v>
      </c>
    </row>
    <row r="282" spans="2:9" x14ac:dyDescent="0.2">
      <c r="B282" s="71">
        <f>'NEG Commercial'!C280</f>
        <v>5159</v>
      </c>
      <c r="C282" s="65">
        <f>B282*(Rates!$G$9+Rates!$G$11)+Rates!$G$19+SUM(Rates!$G$22:$G$27)</f>
        <v>3093.9482370731021</v>
      </c>
      <c r="D282" s="65">
        <f>IF('NEG Commercial Win'!B282&gt;40,40*(Rates!$H$9+Rates!$H$14)+('NEG Commercial Win'!B282-40)*(Rates!$H$9+Rates!$H$17),'NEG Commercial Win'!B282*(Rates!$H$9+Rates!$H$14))+Rates!$H$19+Rates!$H$22+Rates!$H$23</f>
        <v>3001.0118870731026</v>
      </c>
      <c r="E282" s="66">
        <f t="shared" si="16"/>
        <v>-92.936349999999493</v>
      </c>
      <c r="F282" s="67">
        <f t="shared" si="17"/>
        <v>-3.0038107582536017E-2</v>
      </c>
      <c r="G282" s="71">
        <f>'NEG Commercial'!E280</f>
        <v>11</v>
      </c>
      <c r="H282" s="68">
        <f t="shared" si="18"/>
        <v>1.0605885302171314E-4</v>
      </c>
      <c r="I282" s="68">
        <f t="shared" si="19"/>
        <v>0.98330055150603568</v>
      </c>
    </row>
    <row r="283" spans="2:9" x14ac:dyDescent="0.2">
      <c r="B283" s="71">
        <f>'NEG Commercial'!C281</f>
        <v>5179</v>
      </c>
      <c r="C283" s="65">
        <f>B283*(Rates!$G$9+Rates!$G$11)+Rates!$G$19+SUM(Rates!$G$22:$G$27)</f>
        <v>3105.8645706147695</v>
      </c>
      <c r="D283" s="65">
        <f>IF('NEG Commercial Win'!B283&gt;40,40*(Rates!$H$9+Rates!$H$14)+('NEG Commercial Win'!B283-40)*(Rates!$H$9+Rates!$H$17),'NEG Commercial Win'!B283*(Rates!$H$9+Rates!$H$14))+Rates!$H$19+Rates!$H$22+Rates!$H$23</f>
        <v>3012.4792206147699</v>
      </c>
      <c r="E283" s="66">
        <f t="shared" si="16"/>
        <v>-93.385349999999562</v>
      </c>
      <c r="F283" s="67">
        <f t="shared" si="17"/>
        <v>-3.0067424988049311E-2</v>
      </c>
      <c r="G283" s="71">
        <f>'NEG Commercial'!E281</f>
        <v>9</v>
      </c>
      <c r="H283" s="68">
        <f t="shared" si="18"/>
        <v>8.6775425199583478E-5</v>
      </c>
      <c r="I283" s="68">
        <f t="shared" si="19"/>
        <v>0.98338732693123532</v>
      </c>
    </row>
    <row r="284" spans="2:9" x14ac:dyDescent="0.2">
      <c r="B284" s="71">
        <f>'NEG Commercial'!C282</f>
        <v>5199</v>
      </c>
      <c r="C284" s="65">
        <f>B284*(Rates!$G$9+Rates!$G$11)+Rates!$G$19+SUM(Rates!$G$22:$G$27)</f>
        <v>3117.7809041564369</v>
      </c>
      <c r="D284" s="65">
        <f>IF('NEG Commercial Win'!B284&gt;40,40*(Rates!$H$9+Rates!$H$14)+('NEG Commercial Win'!B284-40)*(Rates!$H$9+Rates!$H$17),'NEG Commercial Win'!B284*(Rates!$H$9+Rates!$H$14))+Rates!$H$19+Rates!$H$22+Rates!$H$23</f>
        <v>3023.9465541564373</v>
      </c>
      <c r="E284" s="66">
        <f t="shared" si="16"/>
        <v>-93.834349999999631</v>
      </c>
      <c r="F284" s="67">
        <f t="shared" si="17"/>
        <v>-3.0096518288025099E-2</v>
      </c>
      <c r="G284" s="71">
        <f>'NEG Commercial'!E282</f>
        <v>10</v>
      </c>
      <c r="H284" s="68">
        <f t="shared" si="18"/>
        <v>9.6417139110648302E-5</v>
      </c>
      <c r="I284" s="68">
        <f t="shared" si="19"/>
        <v>0.983483744070346</v>
      </c>
    </row>
    <row r="285" spans="2:9" x14ac:dyDescent="0.2">
      <c r="B285" s="71">
        <f>'NEG Commercial'!C283</f>
        <v>5219</v>
      </c>
      <c r="C285" s="65">
        <f>B285*(Rates!$G$9+Rates!$G$11)+Rates!$G$19+SUM(Rates!$G$22:$G$27)</f>
        <v>3129.6972376981043</v>
      </c>
      <c r="D285" s="65">
        <f>IF('NEG Commercial Win'!B285&gt;40,40*(Rates!$H$9+Rates!$H$14)+('NEG Commercial Win'!B285-40)*(Rates!$H$9+Rates!$H$17),'NEG Commercial Win'!B285*(Rates!$H$9+Rates!$H$14))+Rates!$H$19+Rates!$H$22+Rates!$H$23</f>
        <v>3035.4138876981046</v>
      </c>
      <c r="E285" s="66">
        <f t="shared" si="16"/>
        <v>-94.2833499999997</v>
      </c>
      <c r="F285" s="67">
        <f t="shared" si="17"/>
        <v>-3.0125390042311316E-2</v>
      </c>
      <c r="G285" s="71">
        <f>'NEG Commercial'!E283</f>
        <v>12</v>
      </c>
      <c r="H285" s="68">
        <f t="shared" si="18"/>
        <v>1.1570056693277797E-4</v>
      </c>
      <c r="I285" s="68">
        <f t="shared" si="19"/>
        <v>0.98359944463727877</v>
      </c>
    </row>
    <row r="286" spans="2:9" x14ac:dyDescent="0.2">
      <c r="B286" s="71">
        <f>'NEG Commercial'!C284</f>
        <v>5239</v>
      </c>
      <c r="C286" s="65">
        <f>B286*(Rates!$G$9+Rates!$G$11)+Rates!$G$19+SUM(Rates!$G$22:$G$27)</f>
        <v>3141.6135712397718</v>
      </c>
      <c r="D286" s="65">
        <f>IF('NEG Commercial Win'!B286&gt;40,40*(Rates!$H$9+Rates!$H$14)+('NEG Commercial Win'!B286-40)*(Rates!$H$9+Rates!$H$17),'NEG Commercial Win'!B286*(Rates!$H$9+Rates!$H$14))+Rates!$H$19+Rates!$H$22+Rates!$H$23</f>
        <v>3046.881221239772</v>
      </c>
      <c r="E286" s="66">
        <f t="shared" si="16"/>
        <v>-94.732349999999769</v>
      </c>
      <c r="F286" s="67">
        <f t="shared" si="17"/>
        <v>-3.0154042771917248E-2</v>
      </c>
      <c r="G286" s="71">
        <f>'NEG Commercial'!E284</f>
        <v>7</v>
      </c>
      <c r="H286" s="68">
        <f t="shared" si="18"/>
        <v>6.7491997377453814E-5</v>
      </c>
      <c r="I286" s="68">
        <f t="shared" si="19"/>
        <v>0.98366693663465621</v>
      </c>
    </row>
    <row r="287" spans="2:9" x14ac:dyDescent="0.2">
      <c r="B287" s="71">
        <f>'NEG Commercial'!C285</f>
        <v>5259</v>
      </c>
      <c r="C287" s="65">
        <f>B287*(Rates!$G$9+Rates!$G$11)+Rates!$G$19+SUM(Rates!$G$22:$G$27)</f>
        <v>3153.5299047814392</v>
      </c>
      <c r="D287" s="65">
        <f>IF('NEG Commercial Win'!B287&gt;40,40*(Rates!$H$9+Rates!$H$14)+('NEG Commercial Win'!B287-40)*(Rates!$H$9+Rates!$H$17),'NEG Commercial Win'!B287*(Rates!$H$9+Rates!$H$14))+Rates!$H$19+Rates!$H$22+Rates!$H$23</f>
        <v>3058.3485547814394</v>
      </c>
      <c r="E287" s="66">
        <f t="shared" si="16"/>
        <v>-95.181349999999838</v>
      </c>
      <c r="F287" s="67">
        <f t="shared" si="17"/>
        <v>-3.0182478959747346E-2</v>
      </c>
      <c r="G287" s="71">
        <f>'NEG Commercial'!E285</f>
        <v>7</v>
      </c>
      <c r="H287" s="68">
        <f t="shared" si="18"/>
        <v>6.7491997377453814E-5</v>
      </c>
      <c r="I287" s="68">
        <f t="shared" si="19"/>
        <v>0.98373442863203364</v>
      </c>
    </row>
    <row r="288" spans="2:9" x14ac:dyDescent="0.2">
      <c r="B288" s="71">
        <f>'NEG Commercial'!C286</f>
        <v>5279</v>
      </c>
      <c r="C288" s="65">
        <f>B288*(Rates!$G$9+Rates!$G$11)+Rates!$G$19+SUM(Rates!$G$22:$G$27)</f>
        <v>3165.4462383231066</v>
      </c>
      <c r="D288" s="65">
        <f>IF('NEG Commercial Win'!B288&gt;40,40*(Rates!$H$9+Rates!$H$14)+('NEG Commercial Win'!B288-40)*(Rates!$H$9+Rates!$H$17),'NEG Commercial Win'!B288*(Rates!$H$9+Rates!$H$14))+Rates!$H$19+Rates!$H$22+Rates!$H$23</f>
        <v>3069.8158883231067</v>
      </c>
      <c r="E288" s="66">
        <f t="shared" si="16"/>
        <v>-95.630349999999908</v>
      </c>
      <c r="F288" s="67">
        <f t="shared" si="17"/>
        <v>-3.0210701051318449E-2</v>
      </c>
      <c r="G288" s="71">
        <f>'NEG Commercial'!E286</f>
        <v>14</v>
      </c>
      <c r="H288" s="68">
        <f t="shared" si="18"/>
        <v>1.3498399475490763E-4</v>
      </c>
      <c r="I288" s="68">
        <f t="shared" si="19"/>
        <v>0.98386941262678851</v>
      </c>
    </row>
    <row r="289" spans="2:9" x14ac:dyDescent="0.2">
      <c r="B289" s="71">
        <f>'NEG Commercial'!C287</f>
        <v>5299</v>
      </c>
      <c r="C289" s="65">
        <f>B289*(Rates!$G$9+Rates!$G$11)+Rates!$G$19+SUM(Rates!$G$22:$G$27)</f>
        <v>3177.3625718647741</v>
      </c>
      <c r="D289" s="65">
        <f>IF('NEG Commercial Win'!B289&gt;40,40*(Rates!$H$9+Rates!$H$14)+('NEG Commercial Win'!B289-40)*(Rates!$H$9+Rates!$H$17),'NEG Commercial Win'!B289*(Rates!$H$9+Rates!$H$14))+Rates!$H$19+Rates!$H$22+Rates!$H$23</f>
        <v>3081.2832218647741</v>
      </c>
      <c r="E289" s="66">
        <f t="shared" si="16"/>
        <v>-96.079349999999977</v>
      </c>
      <c r="F289" s="67">
        <f t="shared" si="17"/>
        <v>-3.0238711455460875E-2</v>
      </c>
      <c r="G289" s="71">
        <f>'NEG Commercial'!E287</f>
        <v>6</v>
      </c>
      <c r="H289" s="68">
        <f t="shared" si="18"/>
        <v>5.7850283466388983E-5</v>
      </c>
      <c r="I289" s="68">
        <f t="shared" si="19"/>
        <v>0.9839272629102549</v>
      </c>
    </row>
    <row r="290" spans="2:9" x14ac:dyDescent="0.2">
      <c r="B290" s="71">
        <f>'NEG Commercial'!C288</f>
        <v>5319</v>
      </c>
      <c r="C290" s="65">
        <f>B290*(Rates!$G$9+Rates!$G$11)+Rates!$G$19+SUM(Rates!$G$22:$G$27)</f>
        <v>3189.2789054064415</v>
      </c>
      <c r="D290" s="65">
        <f>IF('NEG Commercial Win'!B290&gt;40,40*(Rates!$H$9+Rates!$H$14)+('NEG Commercial Win'!B290-40)*(Rates!$H$9+Rates!$H$17),'NEG Commercial Win'!B290*(Rates!$H$9+Rates!$H$14))+Rates!$H$19+Rates!$H$22+Rates!$H$23</f>
        <v>3092.7505554064414</v>
      </c>
      <c r="E290" s="66">
        <f t="shared" si="16"/>
        <v>-96.528350000000046</v>
      </c>
      <c r="F290" s="67">
        <f t="shared" si="17"/>
        <v>-3.0266512545003798E-2</v>
      </c>
      <c r="G290" s="71">
        <f>'NEG Commercial'!E288</f>
        <v>8</v>
      </c>
      <c r="H290" s="68">
        <f t="shared" si="18"/>
        <v>7.7133711288518653E-5</v>
      </c>
      <c r="I290" s="68">
        <f t="shared" si="19"/>
        <v>0.98400439662154338</v>
      </c>
    </row>
    <row r="291" spans="2:9" x14ac:dyDescent="0.2">
      <c r="B291" s="71">
        <f>'NEG Commercial'!C289</f>
        <v>5339</v>
      </c>
      <c r="C291" s="65">
        <f>B291*(Rates!$G$9+Rates!$G$11)+Rates!$G$19+SUM(Rates!$G$22:$G$27)</f>
        <v>3201.1952389481085</v>
      </c>
      <c r="D291" s="65">
        <f>IF('NEG Commercial Win'!B291&gt;40,40*(Rates!$H$9+Rates!$H$14)+('NEG Commercial Win'!B291-40)*(Rates!$H$9+Rates!$H$17),'NEG Commercial Win'!B291*(Rates!$H$9+Rates!$H$14))+Rates!$H$19+Rates!$H$22+Rates!$H$23</f>
        <v>3104.2178889481088</v>
      </c>
      <c r="E291" s="66">
        <f t="shared" si="16"/>
        <v>-96.97734999999966</v>
      </c>
      <c r="F291" s="67">
        <f t="shared" si="17"/>
        <v>-3.0294106657445165E-2</v>
      </c>
      <c r="G291" s="71">
        <f>'NEG Commercial'!E289</f>
        <v>8</v>
      </c>
      <c r="H291" s="68">
        <f t="shared" si="18"/>
        <v>7.7133711288518653E-5</v>
      </c>
      <c r="I291" s="68">
        <f t="shared" si="19"/>
        <v>0.98408153033283186</v>
      </c>
    </row>
    <row r="292" spans="2:9" x14ac:dyDescent="0.2">
      <c r="B292" s="71">
        <f>'NEG Commercial'!C290</f>
        <v>5359</v>
      </c>
      <c r="C292" s="65">
        <f>B292*(Rates!$G$9+Rates!$G$11)+Rates!$G$19+SUM(Rates!$G$22:$G$27)</f>
        <v>3213.1115724897759</v>
      </c>
      <c r="D292" s="65">
        <f>IF('NEG Commercial Win'!B292&gt;40,40*(Rates!$H$9+Rates!$H$14)+('NEG Commercial Win'!B292-40)*(Rates!$H$9+Rates!$H$17),'NEG Commercial Win'!B292*(Rates!$H$9+Rates!$H$14))+Rates!$H$19+Rates!$H$22+Rates!$H$23</f>
        <v>3115.6852224897762</v>
      </c>
      <c r="E292" s="66">
        <f t="shared" si="16"/>
        <v>-97.426349999999729</v>
      </c>
      <c r="F292" s="67">
        <f t="shared" si="17"/>
        <v>-3.0321496095607411E-2</v>
      </c>
      <c r="G292" s="71">
        <f>'NEG Commercial'!E290</f>
        <v>9</v>
      </c>
      <c r="H292" s="68">
        <f t="shared" si="18"/>
        <v>8.6775425199583478E-5</v>
      </c>
      <c r="I292" s="68">
        <f t="shared" si="19"/>
        <v>0.98416830575803149</v>
      </c>
    </row>
    <row r="293" spans="2:9" x14ac:dyDescent="0.2">
      <c r="B293" s="71">
        <f>'NEG Commercial'!C291</f>
        <v>5379</v>
      </c>
      <c r="C293" s="65">
        <f>B293*(Rates!$G$9+Rates!$G$11)+Rates!$G$19+SUM(Rates!$G$22:$G$27)</f>
        <v>3225.0279060314433</v>
      </c>
      <c r="D293" s="65">
        <f>IF('NEG Commercial Win'!B293&gt;40,40*(Rates!$H$9+Rates!$H$14)+('NEG Commercial Win'!B293-40)*(Rates!$H$9+Rates!$H$17),'NEG Commercial Win'!B293*(Rates!$H$9+Rates!$H$14))+Rates!$H$19+Rates!$H$22+Rates!$H$23</f>
        <v>3127.152556031444</v>
      </c>
      <c r="E293" s="66">
        <f t="shared" si="16"/>
        <v>-97.875349999999344</v>
      </c>
      <c r="F293" s="67">
        <f t="shared" si="17"/>
        <v>-3.0348683128277116E-2</v>
      </c>
      <c r="G293" s="71">
        <f>'NEG Commercial'!E291</f>
        <v>9</v>
      </c>
      <c r="H293" s="68">
        <f t="shared" si="18"/>
        <v>8.6775425199583478E-5</v>
      </c>
      <c r="I293" s="68">
        <f t="shared" si="19"/>
        <v>0.98425508118323113</v>
      </c>
    </row>
    <row r="294" spans="2:9" x14ac:dyDescent="0.2">
      <c r="B294" s="71">
        <f>'NEG Commercial'!C292</f>
        <v>5399</v>
      </c>
      <c r="C294" s="65">
        <f>B294*(Rates!$G$9+Rates!$G$11)+Rates!$G$19+SUM(Rates!$G$22:$G$27)</f>
        <v>3236.9442395731107</v>
      </c>
      <c r="D294" s="65">
        <f>IF('NEG Commercial Win'!B294&gt;40,40*(Rates!$H$9+Rates!$H$14)+('NEG Commercial Win'!B294-40)*(Rates!$H$9+Rates!$H$17),'NEG Commercial Win'!B294*(Rates!$H$9+Rates!$H$14))+Rates!$H$19+Rates!$H$22+Rates!$H$23</f>
        <v>3138.6198895731113</v>
      </c>
      <c r="E294" s="66">
        <f t="shared" si="16"/>
        <v>-98.324349999999413</v>
      </c>
      <c r="F294" s="67">
        <f t="shared" si="17"/>
        <v>-3.0375669990832608E-2</v>
      </c>
      <c r="G294" s="71">
        <f>'NEG Commercial'!E292</f>
        <v>10</v>
      </c>
      <c r="H294" s="68">
        <f t="shared" si="18"/>
        <v>9.6417139110648302E-5</v>
      </c>
      <c r="I294" s="68">
        <f t="shared" si="19"/>
        <v>0.98435149832234181</v>
      </c>
    </row>
    <row r="295" spans="2:9" x14ac:dyDescent="0.2">
      <c r="B295" s="71">
        <f>'NEG Commercial'!C293</f>
        <v>5419</v>
      </c>
      <c r="C295" s="65">
        <f>B295*(Rates!$G$9+Rates!$G$11)+Rates!$G$19+SUM(Rates!$G$22:$G$27)</f>
        <v>3248.8605731147782</v>
      </c>
      <c r="D295" s="65">
        <f>IF('NEG Commercial Win'!B295&gt;40,40*(Rates!$H$9+Rates!$H$14)+('NEG Commercial Win'!B295-40)*(Rates!$H$9+Rates!$H$17),'NEG Commercial Win'!B295*(Rates!$H$9+Rates!$H$14))+Rates!$H$19+Rates!$H$22+Rates!$H$23</f>
        <v>3150.0872231147787</v>
      </c>
      <c r="E295" s="66">
        <f t="shared" si="16"/>
        <v>-98.773349999999482</v>
      </c>
      <c r="F295" s="67">
        <f t="shared" si="17"/>
        <v>-3.0402458885855653E-2</v>
      </c>
      <c r="G295" s="71">
        <f>'NEG Commercial'!E293</f>
        <v>9</v>
      </c>
      <c r="H295" s="68">
        <f t="shared" si="18"/>
        <v>8.6775425199583478E-5</v>
      </c>
      <c r="I295" s="68">
        <f t="shared" si="19"/>
        <v>0.98443827374754145</v>
      </c>
    </row>
    <row r="296" spans="2:9" x14ac:dyDescent="0.2">
      <c r="B296" s="71">
        <f>'NEG Commercial'!C294</f>
        <v>5439</v>
      </c>
      <c r="C296" s="65">
        <f>B296*(Rates!$G$9+Rates!$G$11)+Rates!$G$19+SUM(Rates!$G$22:$G$27)</f>
        <v>3260.7769066564456</v>
      </c>
      <c r="D296" s="65">
        <f>IF('NEG Commercial Win'!B296&gt;40,40*(Rates!$H$9+Rates!$H$14)+('NEG Commercial Win'!B296-40)*(Rates!$H$9+Rates!$H$17),'NEG Commercial Win'!B296*(Rates!$H$9+Rates!$H$14))+Rates!$H$19+Rates!$H$22+Rates!$H$23</f>
        <v>3161.554556656446</v>
      </c>
      <c r="E296" s="66">
        <f t="shared" si="16"/>
        <v>-99.222349999999551</v>
      </c>
      <c r="F296" s="67">
        <f t="shared" si="17"/>
        <v>-3.0429051983731307E-2</v>
      </c>
      <c r="G296" s="71">
        <f>'NEG Commercial'!E294</f>
        <v>11</v>
      </c>
      <c r="H296" s="68">
        <f t="shared" si="18"/>
        <v>1.0605885302171314E-4</v>
      </c>
      <c r="I296" s="68">
        <f t="shared" si="19"/>
        <v>0.98454433260056318</v>
      </c>
    </row>
    <row r="297" spans="2:9" x14ac:dyDescent="0.2">
      <c r="B297" s="71">
        <f>'NEG Commercial'!C295</f>
        <v>5459</v>
      </c>
      <c r="C297" s="65">
        <f>B297*(Rates!$G$9+Rates!$G$11)+Rates!$G$19+SUM(Rates!$G$22:$G$27)</f>
        <v>3272.693240198113</v>
      </c>
      <c r="D297" s="65">
        <f>IF('NEG Commercial Win'!B297&gt;40,40*(Rates!$H$9+Rates!$H$14)+('NEG Commercial Win'!B297-40)*(Rates!$H$9+Rates!$H$17),'NEG Commercial Win'!B297*(Rates!$H$9+Rates!$H$14))+Rates!$H$19+Rates!$H$22+Rates!$H$23</f>
        <v>3173.0218901981134</v>
      </c>
      <c r="E297" s="66">
        <f t="shared" si="16"/>
        <v>-99.67134999999962</v>
      </c>
      <c r="F297" s="67">
        <f t="shared" si="17"/>
        <v>-3.0455451423233911E-2</v>
      </c>
      <c r="G297" s="71">
        <f>'NEG Commercial'!E295</f>
        <v>8</v>
      </c>
      <c r="H297" s="68">
        <f t="shared" si="18"/>
        <v>7.7133711288518653E-5</v>
      </c>
      <c r="I297" s="68">
        <f t="shared" si="19"/>
        <v>0.98462146631185166</v>
      </c>
    </row>
    <row r="298" spans="2:9" x14ac:dyDescent="0.2">
      <c r="B298" s="71">
        <f>'NEG Commercial'!C296</f>
        <v>5479</v>
      </c>
      <c r="C298" s="65">
        <f>B298*(Rates!$G$9+Rates!$G$11)+Rates!$G$19+SUM(Rates!$G$22:$G$27)</f>
        <v>3284.6095737397804</v>
      </c>
      <c r="D298" s="65">
        <f>IF('NEG Commercial Win'!B298&gt;40,40*(Rates!$H$9+Rates!$H$14)+('NEG Commercial Win'!B298-40)*(Rates!$H$9+Rates!$H$17),'NEG Commercial Win'!B298*(Rates!$H$9+Rates!$H$14))+Rates!$H$19+Rates!$H$22+Rates!$H$23</f>
        <v>3184.4892237397808</v>
      </c>
      <c r="E298" s="66">
        <f t="shared" si="16"/>
        <v>-100.12034999999969</v>
      </c>
      <c r="F298" s="67">
        <f t="shared" si="17"/>
        <v>-3.0481659312100517E-2</v>
      </c>
      <c r="G298" s="71">
        <f>'NEG Commercial'!E296</f>
        <v>7</v>
      </c>
      <c r="H298" s="68">
        <f t="shared" si="18"/>
        <v>6.7491997377453814E-5</v>
      </c>
      <c r="I298" s="68">
        <f t="shared" si="19"/>
        <v>0.98468895830922909</v>
      </c>
    </row>
    <row r="299" spans="2:9" x14ac:dyDescent="0.2">
      <c r="B299" s="71">
        <f>'NEG Commercial'!C297</f>
        <v>5499</v>
      </c>
      <c r="C299" s="65">
        <f>B299*(Rates!$G$9+Rates!$G$11)+Rates!$G$19+SUM(Rates!$G$22:$G$27)</f>
        <v>3296.5259072814479</v>
      </c>
      <c r="D299" s="65">
        <f>IF('NEG Commercial Win'!B299&gt;40,40*(Rates!$H$9+Rates!$H$14)+('NEG Commercial Win'!B299-40)*(Rates!$H$9+Rates!$H$17),'NEG Commercial Win'!B299*(Rates!$H$9+Rates!$H$14))+Rates!$H$19+Rates!$H$22+Rates!$H$23</f>
        <v>3195.9565572814481</v>
      </c>
      <c r="E299" s="66">
        <f t="shared" si="16"/>
        <v>-100.56934999999976</v>
      </c>
      <c r="F299" s="67">
        <f t="shared" si="17"/>
        <v>-3.0507677727591855E-2</v>
      </c>
      <c r="G299" s="71">
        <f>'NEG Commercial'!E297</f>
        <v>14</v>
      </c>
      <c r="H299" s="68">
        <f t="shared" si="18"/>
        <v>1.3498399475490763E-4</v>
      </c>
      <c r="I299" s="68">
        <f t="shared" si="19"/>
        <v>0.98482394230398396</v>
      </c>
    </row>
    <row r="300" spans="2:9" x14ac:dyDescent="0.2">
      <c r="B300" s="71">
        <f>'NEG Commercial'!C298</f>
        <v>5519</v>
      </c>
      <c r="C300" s="65">
        <f>B300*(Rates!$G$9+Rates!$G$11)+Rates!$G$19+SUM(Rates!$G$22:$G$27)</f>
        <v>3308.4422408231153</v>
      </c>
      <c r="D300" s="65">
        <f>IF('NEG Commercial Win'!B300&gt;40,40*(Rates!$H$9+Rates!$H$14)+('NEG Commercial Win'!B300-40)*(Rates!$H$9+Rates!$H$17),'NEG Commercial Win'!B300*(Rates!$H$9+Rates!$H$14))+Rates!$H$19+Rates!$H$22+Rates!$H$23</f>
        <v>3207.4238908231155</v>
      </c>
      <c r="E300" s="66">
        <f t="shared" si="16"/>
        <v>-101.01834999999983</v>
      </c>
      <c r="F300" s="67">
        <f t="shared" si="17"/>
        <v>-3.0533508717041174E-2</v>
      </c>
      <c r="G300" s="71">
        <f>'NEG Commercial'!E298</f>
        <v>9</v>
      </c>
      <c r="H300" s="68">
        <f t="shared" si="18"/>
        <v>8.6775425199583478E-5</v>
      </c>
      <c r="I300" s="68">
        <f t="shared" si="19"/>
        <v>0.98491071772918359</v>
      </c>
    </row>
    <row r="301" spans="2:9" x14ac:dyDescent="0.2">
      <c r="B301" s="71">
        <f>'NEG Commercial'!C299</f>
        <v>5539</v>
      </c>
      <c r="C301" s="65">
        <f>B301*(Rates!$G$9+Rates!$G$11)+Rates!$G$19+SUM(Rates!$G$22:$G$27)</f>
        <v>3320.3585743647827</v>
      </c>
      <c r="D301" s="65">
        <f>IF('NEG Commercial Win'!B301&gt;40,40*(Rates!$H$9+Rates!$H$14)+('NEG Commercial Win'!B301-40)*(Rates!$H$9+Rates!$H$17),'NEG Commercial Win'!B301*(Rates!$H$9+Rates!$H$14))+Rates!$H$19+Rates!$H$22+Rates!$H$23</f>
        <v>3218.8912243647828</v>
      </c>
      <c r="E301" s="66">
        <f t="shared" si="16"/>
        <v>-101.4673499999999</v>
      </c>
      <c r="F301" s="67">
        <f t="shared" si="17"/>
        <v>-3.0559154298391282E-2</v>
      </c>
      <c r="G301" s="71">
        <f>'NEG Commercial'!E299</f>
        <v>7</v>
      </c>
      <c r="H301" s="68">
        <f t="shared" si="18"/>
        <v>6.7491997377453814E-5</v>
      </c>
      <c r="I301" s="68">
        <f t="shared" si="19"/>
        <v>0.98497820972656103</v>
      </c>
    </row>
    <row r="302" spans="2:9" x14ac:dyDescent="0.2">
      <c r="B302" s="71">
        <f>'NEG Commercial'!C300</f>
        <v>5559</v>
      </c>
      <c r="C302" s="65">
        <f>B302*(Rates!$G$9+Rates!$G$11)+Rates!$G$19+SUM(Rates!$G$22:$G$27)</f>
        <v>3332.2749079064497</v>
      </c>
      <c r="D302" s="65">
        <f>IF('NEG Commercial Win'!B302&gt;40,40*(Rates!$H$9+Rates!$H$14)+('NEG Commercial Win'!B302-40)*(Rates!$H$9+Rates!$H$17),'NEG Commercial Win'!B302*(Rates!$H$9+Rates!$H$14))+Rates!$H$19+Rates!$H$22+Rates!$H$23</f>
        <v>3230.3585579064502</v>
      </c>
      <c r="E302" s="66">
        <f t="shared" si="16"/>
        <v>-101.91634999999951</v>
      </c>
      <c r="F302" s="67">
        <f t="shared" si="17"/>
        <v>-3.0584616460719905E-2</v>
      </c>
      <c r="G302" s="71">
        <f>'NEG Commercial'!E300</f>
        <v>10</v>
      </c>
      <c r="H302" s="68">
        <f t="shared" si="18"/>
        <v>9.6417139110648302E-5</v>
      </c>
      <c r="I302" s="68">
        <f t="shared" si="19"/>
        <v>0.98507462686567171</v>
      </c>
    </row>
    <row r="303" spans="2:9" x14ac:dyDescent="0.2">
      <c r="B303" s="71">
        <f>'NEG Commercial'!C301</f>
        <v>5579</v>
      </c>
      <c r="C303" s="65">
        <f>B303*(Rates!$G$9+Rates!$G$11)+Rates!$G$19+SUM(Rates!$G$22:$G$27)</f>
        <v>3344.1912414481171</v>
      </c>
      <c r="D303" s="65">
        <f>IF('NEG Commercial Win'!B303&gt;40,40*(Rates!$H$9+Rates!$H$14)+('NEG Commercial Win'!B303-40)*(Rates!$H$9+Rates!$H$17),'NEG Commercial Win'!B303*(Rates!$H$9+Rates!$H$14))+Rates!$H$19+Rates!$H$22+Rates!$H$23</f>
        <v>3241.8258914481175</v>
      </c>
      <c r="E303" s="66">
        <f t="shared" si="16"/>
        <v>-102.36534999999958</v>
      </c>
      <c r="F303" s="67">
        <f t="shared" si="17"/>
        <v>-3.0609897164754509E-2</v>
      </c>
      <c r="G303" s="71">
        <f>'NEG Commercial'!E301</f>
        <v>3</v>
      </c>
      <c r="H303" s="68">
        <f t="shared" si="18"/>
        <v>2.8925141733194491E-5</v>
      </c>
      <c r="I303" s="68">
        <f t="shared" si="19"/>
        <v>0.98510355200740496</v>
      </c>
    </row>
    <row r="304" spans="2:9" x14ac:dyDescent="0.2">
      <c r="B304" s="71">
        <f>'NEG Commercial'!C302</f>
        <v>5599</v>
      </c>
      <c r="C304" s="65">
        <f>B304*(Rates!$G$9+Rates!$G$11)+Rates!$G$19+SUM(Rates!$G$22:$G$27)</f>
        <v>3356.1075749897846</v>
      </c>
      <c r="D304" s="65">
        <f>IF('NEG Commercial Win'!B304&gt;40,40*(Rates!$H$9+Rates!$H$14)+('NEG Commercial Win'!B304-40)*(Rates!$H$9+Rates!$H$17),'NEG Commercial Win'!B304*(Rates!$H$9+Rates!$H$14))+Rates!$H$19+Rates!$H$22+Rates!$H$23</f>
        <v>3253.2932249897849</v>
      </c>
      <c r="E304" s="66">
        <f t="shared" si="16"/>
        <v>-102.81434999999965</v>
      </c>
      <c r="F304" s="67">
        <f t="shared" si="17"/>
        <v>-3.0634998343374794E-2</v>
      </c>
      <c r="G304" s="71">
        <f>'NEG Commercial'!E302</f>
        <v>6</v>
      </c>
      <c r="H304" s="68">
        <f t="shared" si="18"/>
        <v>5.7850283466388983E-5</v>
      </c>
      <c r="I304" s="68">
        <f t="shared" si="19"/>
        <v>0.98516140229087135</v>
      </c>
    </row>
    <row r="305" spans="2:9" x14ac:dyDescent="0.2">
      <c r="B305" s="71">
        <f>'NEG Commercial'!C303</f>
        <v>5619</v>
      </c>
      <c r="C305" s="65">
        <f>B305*(Rates!$G$9+Rates!$G$11)+Rates!$G$19+SUM(Rates!$G$22:$G$27)</f>
        <v>3368.023908531452</v>
      </c>
      <c r="D305" s="65">
        <f>IF('NEG Commercial Win'!B305&gt;40,40*(Rates!$H$9+Rates!$H$14)+('NEG Commercial Win'!B305-40)*(Rates!$H$9+Rates!$H$17),'NEG Commercial Win'!B305*(Rates!$H$9+Rates!$H$14))+Rates!$H$19+Rates!$H$22+Rates!$H$23</f>
        <v>3264.7605585314523</v>
      </c>
      <c r="E305" s="66">
        <f t="shared" si="16"/>
        <v>-103.26334999999972</v>
      </c>
      <c r="F305" s="67">
        <f t="shared" si="17"/>
        <v>-3.0659921902105879E-2</v>
      </c>
      <c r="G305" s="71">
        <f>'NEG Commercial'!E303</f>
        <v>4</v>
      </c>
      <c r="H305" s="68">
        <f t="shared" si="18"/>
        <v>3.8566855644259326E-5</v>
      </c>
      <c r="I305" s="68">
        <f t="shared" si="19"/>
        <v>0.98519996914651564</v>
      </c>
    </row>
    <row r="306" spans="2:9" x14ac:dyDescent="0.2">
      <c r="B306" s="71">
        <f>'NEG Commercial'!C304</f>
        <v>5639</v>
      </c>
      <c r="C306" s="65">
        <f>B306*(Rates!$G$9+Rates!$G$11)+Rates!$G$19+SUM(Rates!$G$22:$G$27)</f>
        <v>3379.9402420731194</v>
      </c>
      <c r="D306" s="65">
        <f>IF('NEG Commercial Win'!B306&gt;40,40*(Rates!$H$9+Rates!$H$14)+('NEG Commercial Win'!B306-40)*(Rates!$H$9+Rates!$H$17),'NEG Commercial Win'!B306*(Rates!$H$9+Rates!$H$14))+Rates!$H$19+Rates!$H$22+Rates!$H$23</f>
        <v>3276.2278920731196</v>
      </c>
      <c r="E306" s="66">
        <f t="shared" si="16"/>
        <v>-103.71234999999979</v>
      </c>
      <c r="F306" s="67">
        <f t="shared" si="17"/>
        <v>-3.068466971960037E-2</v>
      </c>
      <c r="G306" s="71">
        <f>'NEG Commercial'!E304</f>
        <v>6</v>
      </c>
      <c r="H306" s="68">
        <f t="shared" si="18"/>
        <v>5.7850283466388983E-5</v>
      </c>
      <c r="I306" s="68">
        <f t="shared" si="19"/>
        <v>0.98525781942998203</v>
      </c>
    </row>
    <row r="307" spans="2:9" x14ac:dyDescent="0.2">
      <c r="B307" s="71">
        <f>'NEG Commercial'!C305</f>
        <v>5659</v>
      </c>
      <c r="C307" s="65">
        <f>B307*(Rates!$G$9+Rates!$G$11)+Rates!$G$19+SUM(Rates!$G$22:$G$27)</f>
        <v>3391.8565756147868</v>
      </c>
      <c r="D307" s="65">
        <f>IF('NEG Commercial Win'!B307&gt;40,40*(Rates!$H$9+Rates!$H$14)+('NEG Commercial Win'!B307-40)*(Rates!$H$9+Rates!$H$17),'NEG Commercial Win'!B307*(Rates!$H$9+Rates!$H$14))+Rates!$H$19+Rates!$H$22+Rates!$H$23</f>
        <v>3287.695225614787</v>
      </c>
      <c r="E307" s="66">
        <f t="shared" si="16"/>
        <v>-104.16134999999986</v>
      </c>
      <c r="F307" s="67">
        <f t="shared" si="17"/>
        <v>-3.0709243648110392E-2</v>
      </c>
      <c r="G307" s="71">
        <f>'NEG Commercial'!E305</f>
        <v>6</v>
      </c>
      <c r="H307" s="68">
        <f t="shared" si="18"/>
        <v>5.7850283466388983E-5</v>
      </c>
      <c r="I307" s="68">
        <f t="shared" si="19"/>
        <v>0.98531566971344842</v>
      </c>
    </row>
    <row r="308" spans="2:9" x14ac:dyDescent="0.2">
      <c r="B308" s="71">
        <f>'NEG Commercial'!C306</f>
        <v>5679</v>
      </c>
      <c r="C308" s="65">
        <f>B308*(Rates!$G$9+Rates!$G$11)+Rates!$G$19+SUM(Rates!$G$22:$G$27)</f>
        <v>3403.7729091564543</v>
      </c>
      <c r="D308" s="65">
        <f>IF('NEG Commercial Win'!B308&gt;40,40*(Rates!$H$9+Rates!$H$14)+('NEG Commercial Win'!B308-40)*(Rates!$H$9+Rates!$H$17),'NEG Commercial Win'!B308*(Rates!$H$9+Rates!$H$14))+Rates!$H$19+Rates!$H$22+Rates!$H$23</f>
        <v>3299.1625591564543</v>
      </c>
      <c r="E308" s="66">
        <f t="shared" si="16"/>
        <v>-104.61034999999993</v>
      </c>
      <c r="F308" s="67">
        <f t="shared" si="17"/>
        <v>-3.0733645513949744E-2</v>
      </c>
      <c r="G308" s="71">
        <f>'NEG Commercial'!E306</f>
        <v>11</v>
      </c>
      <c r="H308" s="68">
        <f t="shared" si="18"/>
        <v>1.0605885302171314E-4</v>
      </c>
      <c r="I308" s="68">
        <f t="shared" si="19"/>
        <v>0.98542172856647015</v>
      </c>
    </row>
    <row r="309" spans="2:9" x14ac:dyDescent="0.2">
      <c r="B309" s="71">
        <f>'NEG Commercial'!C307</f>
        <v>5699</v>
      </c>
      <c r="C309" s="65">
        <f>B309*(Rates!$G$9+Rates!$G$11)+Rates!$G$19+SUM(Rates!$G$22:$G$27)</f>
        <v>3415.6892426981217</v>
      </c>
      <c r="D309" s="65">
        <f>IF('NEG Commercial Win'!B309&gt;40,40*(Rates!$H$9+Rates!$H$14)+('NEG Commercial Win'!B309-40)*(Rates!$H$9+Rates!$H$17),'NEG Commercial Win'!B309*(Rates!$H$9+Rates!$H$14))+Rates!$H$19+Rates!$H$22+Rates!$H$23</f>
        <v>3310.6298926981221</v>
      </c>
      <c r="E309" s="66">
        <f t="shared" si="16"/>
        <v>-105.05934999999954</v>
      </c>
      <c r="F309" s="67">
        <f t="shared" si="17"/>
        <v>-3.0757877117946201E-2</v>
      </c>
      <c r="G309" s="71">
        <f>'NEG Commercial'!E307</f>
        <v>8</v>
      </c>
      <c r="H309" s="68">
        <f t="shared" si="18"/>
        <v>7.7133711288518653E-5</v>
      </c>
      <c r="I309" s="68">
        <f t="shared" si="19"/>
        <v>0.98549886227775862</v>
      </c>
    </row>
    <row r="310" spans="2:9" x14ac:dyDescent="0.2">
      <c r="B310" s="71">
        <f>'NEG Commercial'!C308</f>
        <v>5719</v>
      </c>
      <c r="C310" s="65">
        <f>B310*(Rates!$G$9+Rates!$G$11)+Rates!$G$19+SUM(Rates!$G$22:$G$27)</f>
        <v>3427.6055762397891</v>
      </c>
      <c r="D310" s="65">
        <f>IF('NEG Commercial Win'!B310&gt;40,40*(Rates!$H$9+Rates!$H$14)+('NEG Commercial Win'!B310-40)*(Rates!$H$9+Rates!$H$17),'NEG Commercial Win'!B310*(Rates!$H$9+Rates!$H$14))+Rates!$H$19+Rates!$H$22+Rates!$H$23</f>
        <v>3322.0972262397895</v>
      </c>
      <c r="E310" s="66">
        <f t="shared" si="16"/>
        <v>-105.50834999999961</v>
      </c>
      <c r="F310" s="67">
        <f t="shared" si="17"/>
        <v>-3.0781940235885073E-2</v>
      </c>
      <c r="G310" s="71">
        <f>'NEG Commercial'!E308</f>
        <v>13</v>
      </c>
      <c r="H310" s="68">
        <f t="shared" si="18"/>
        <v>1.253422808438428E-4</v>
      </c>
      <c r="I310" s="68">
        <f t="shared" si="19"/>
        <v>0.98562420455860245</v>
      </c>
    </row>
    <row r="311" spans="2:9" x14ac:dyDescent="0.2">
      <c r="B311" s="71">
        <f>'NEG Commercial'!C309</f>
        <v>5739</v>
      </c>
      <c r="C311" s="65">
        <f>B311*(Rates!$G$9+Rates!$G$11)+Rates!$G$19+SUM(Rates!$G$22:$G$27)</f>
        <v>3439.5219097814565</v>
      </c>
      <c r="D311" s="65">
        <f>IF('NEG Commercial Win'!B311&gt;40,40*(Rates!$H$9+Rates!$H$14)+('NEG Commercial Win'!B311-40)*(Rates!$H$9+Rates!$H$17),'NEG Commercial Win'!B311*(Rates!$H$9+Rates!$H$14))+Rates!$H$19+Rates!$H$22+Rates!$H$23</f>
        <v>3333.5645597814569</v>
      </c>
      <c r="E311" s="66">
        <f t="shared" si="16"/>
        <v>-105.95734999999968</v>
      </c>
      <c r="F311" s="67">
        <f t="shared" si="17"/>
        <v>-3.080583661894222E-2</v>
      </c>
      <c r="G311" s="71">
        <f>'NEG Commercial'!E309</f>
        <v>4</v>
      </c>
      <c r="H311" s="68">
        <f t="shared" si="18"/>
        <v>3.8566855644259326E-5</v>
      </c>
      <c r="I311" s="68">
        <f t="shared" si="19"/>
        <v>0.98566277141424674</v>
      </c>
    </row>
    <row r="312" spans="2:9" x14ac:dyDescent="0.2">
      <c r="B312" s="71">
        <f>'NEG Commercial'!C310</f>
        <v>5759</v>
      </c>
      <c r="C312" s="65">
        <f>B312*(Rates!$G$9+Rates!$G$11)+Rates!$G$19+SUM(Rates!$G$22:$G$27)</f>
        <v>3451.438243323124</v>
      </c>
      <c r="D312" s="65">
        <f>IF('NEG Commercial Win'!B312&gt;40,40*(Rates!$H$9+Rates!$H$14)+('NEG Commercial Win'!B312-40)*(Rates!$H$9+Rates!$H$17),'NEG Commercial Win'!B312*(Rates!$H$9+Rates!$H$14))+Rates!$H$19+Rates!$H$22+Rates!$H$23</f>
        <v>3345.0318933231242</v>
      </c>
      <c r="E312" s="66">
        <f t="shared" si="16"/>
        <v>-106.40634999999975</v>
      </c>
      <c r="F312" s="67">
        <f t="shared" si="17"/>
        <v>-3.0829567994109398E-2</v>
      </c>
      <c r="G312" s="71">
        <f>'NEG Commercial'!E310</f>
        <v>7</v>
      </c>
      <c r="H312" s="68">
        <f t="shared" si="18"/>
        <v>6.7491997377453814E-5</v>
      </c>
      <c r="I312" s="68">
        <f t="shared" si="19"/>
        <v>0.98573026341162417</v>
      </c>
    </row>
    <row r="313" spans="2:9" x14ac:dyDescent="0.2">
      <c r="B313" s="71">
        <f>'NEG Commercial'!C311</f>
        <v>5779</v>
      </c>
      <c r="C313" s="65">
        <f>B313*(Rates!$G$9+Rates!$G$11)+Rates!$G$19+SUM(Rates!$G$22:$G$27)</f>
        <v>3463.3545768647909</v>
      </c>
      <c r="D313" s="65">
        <f>IF('NEG Commercial Win'!B313&gt;40,40*(Rates!$H$9+Rates!$H$14)+('NEG Commercial Win'!B313-40)*(Rates!$H$9+Rates!$H$17),'NEG Commercial Win'!B313*(Rates!$H$9+Rates!$H$14))+Rates!$H$19+Rates!$H$22+Rates!$H$23</f>
        <v>3356.4992268647916</v>
      </c>
      <c r="E313" s="66">
        <f t="shared" si="16"/>
        <v>-106.85534999999936</v>
      </c>
      <c r="F313" s="67">
        <f t="shared" si="17"/>
        <v>-3.085313606461005E-2</v>
      </c>
      <c r="G313" s="71">
        <f>'NEG Commercial'!E311</f>
        <v>10</v>
      </c>
      <c r="H313" s="68">
        <f t="shared" si="18"/>
        <v>9.6417139110648302E-5</v>
      </c>
      <c r="I313" s="68">
        <f t="shared" si="19"/>
        <v>0.98582668055073486</v>
      </c>
    </row>
    <row r="314" spans="2:9" x14ac:dyDescent="0.2">
      <c r="B314" s="71">
        <f>'NEG Commercial'!C312</f>
        <v>5799</v>
      </c>
      <c r="C314" s="65">
        <f>B314*(Rates!$G$9+Rates!$G$11)+Rates!$G$19+SUM(Rates!$G$22:$G$27)</f>
        <v>3475.2709104064584</v>
      </c>
      <c r="D314" s="65">
        <f>IF('NEG Commercial Win'!B314&gt;40,40*(Rates!$H$9+Rates!$H$14)+('NEG Commercial Win'!B314-40)*(Rates!$H$9+Rates!$H$17),'NEG Commercial Win'!B314*(Rates!$H$9+Rates!$H$14))+Rates!$H$19+Rates!$H$22+Rates!$H$23</f>
        <v>3367.9665604064589</v>
      </c>
      <c r="E314" s="66">
        <f t="shared" si="16"/>
        <v>-107.30434999999943</v>
      </c>
      <c r="F314" s="67">
        <f t="shared" si="17"/>
        <v>-3.0876542510307321E-2</v>
      </c>
      <c r="G314" s="71">
        <f>'NEG Commercial'!E312</f>
        <v>11</v>
      </c>
      <c r="H314" s="68">
        <f t="shared" si="18"/>
        <v>1.0605885302171314E-4</v>
      </c>
      <c r="I314" s="68">
        <f t="shared" si="19"/>
        <v>0.98593273940375659</v>
      </c>
    </row>
    <row r="315" spans="2:9" x14ac:dyDescent="0.2">
      <c r="B315" s="71">
        <f>'NEG Commercial'!C313</f>
        <v>5819</v>
      </c>
      <c r="C315" s="65">
        <f>B315*(Rates!$G$9+Rates!$G$11)+Rates!$G$19+SUM(Rates!$G$22:$G$27)</f>
        <v>3487.1872439481258</v>
      </c>
      <c r="D315" s="65">
        <f>IF('NEG Commercial Win'!B315&gt;40,40*(Rates!$H$9+Rates!$H$14)+('NEG Commercial Win'!B315-40)*(Rates!$H$9+Rates!$H$17),'NEG Commercial Win'!B315*(Rates!$H$9+Rates!$H$14))+Rates!$H$19+Rates!$H$22+Rates!$H$23</f>
        <v>3379.4338939481263</v>
      </c>
      <c r="E315" s="66">
        <f t="shared" si="16"/>
        <v>-107.7533499999995</v>
      </c>
      <c r="F315" s="67">
        <f t="shared" si="17"/>
        <v>-3.0899788988102413E-2</v>
      </c>
      <c r="G315" s="71">
        <f>'NEG Commercial'!E313</f>
        <v>8</v>
      </c>
      <c r="H315" s="68">
        <f t="shared" si="18"/>
        <v>7.7133711288518653E-5</v>
      </c>
      <c r="I315" s="68">
        <f t="shared" si="19"/>
        <v>0.98600987311504507</v>
      </c>
    </row>
    <row r="316" spans="2:9" x14ac:dyDescent="0.2">
      <c r="B316" s="71">
        <f>'NEG Commercial'!C314</f>
        <v>5839</v>
      </c>
      <c r="C316" s="65">
        <f>B316*(Rates!$G$9+Rates!$G$11)+Rates!$G$19+SUM(Rates!$G$22:$G$27)</f>
        <v>3499.1035774897932</v>
      </c>
      <c r="D316" s="65">
        <f>IF('NEG Commercial Win'!B316&gt;40,40*(Rates!$H$9+Rates!$H$14)+('NEG Commercial Win'!B316-40)*(Rates!$H$9+Rates!$H$17),'NEG Commercial Win'!B316*(Rates!$H$9+Rates!$H$14))+Rates!$H$19+Rates!$H$22+Rates!$H$23</f>
        <v>3390.9012274897937</v>
      </c>
      <c r="E316" s="66">
        <f t="shared" si="16"/>
        <v>-108.20234999999957</v>
      </c>
      <c r="F316" s="67">
        <f t="shared" si="17"/>
        <v>-3.0922877132326099E-2</v>
      </c>
      <c r="G316" s="71">
        <f>'NEG Commercial'!E314</f>
        <v>4</v>
      </c>
      <c r="H316" s="68">
        <f t="shared" si="18"/>
        <v>3.8566855644259326E-5</v>
      </c>
      <c r="I316" s="68">
        <f t="shared" si="19"/>
        <v>0.98604843997068936</v>
      </c>
    </row>
    <row r="317" spans="2:9" x14ac:dyDescent="0.2">
      <c r="B317" s="71">
        <f>'NEG Commercial'!C315</f>
        <v>5859</v>
      </c>
      <c r="C317" s="65">
        <f>B317*(Rates!$G$9+Rates!$G$11)+Rates!$G$19+SUM(Rates!$G$22:$G$27)</f>
        <v>3511.0199110314607</v>
      </c>
      <c r="D317" s="65">
        <f>IF('NEG Commercial Win'!B317&gt;40,40*(Rates!$H$9+Rates!$H$14)+('NEG Commercial Win'!B317-40)*(Rates!$H$9+Rates!$H$17),'NEG Commercial Win'!B317*(Rates!$H$9+Rates!$H$14))+Rates!$H$19+Rates!$H$22+Rates!$H$23</f>
        <v>3402.368561031461</v>
      </c>
      <c r="E317" s="66">
        <f t="shared" si="16"/>
        <v>-108.65134999999964</v>
      </c>
      <c r="F317" s="67">
        <f t="shared" si="17"/>
        <v>-3.0945808555121596E-2</v>
      </c>
      <c r="G317" s="71">
        <f>'NEG Commercial'!E315</f>
        <v>7</v>
      </c>
      <c r="H317" s="68">
        <f t="shared" si="18"/>
        <v>6.7491997377453814E-5</v>
      </c>
      <c r="I317" s="68">
        <f t="shared" si="19"/>
        <v>0.98611593196806679</v>
      </c>
    </row>
    <row r="318" spans="2:9" x14ac:dyDescent="0.2">
      <c r="B318" s="71">
        <f>'NEG Commercial'!C316</f>
        <v>5879</v>
      </c>
      <c r="C318" s="65">
        <f>B318*(Rates!$G$9+Rates!$G$11)+Rates!$G$19+SUM(Rates!$G$22:$G$27)</f>
        <v>3522.9362445731281</v>
      </c>
      <c r="D318" s="65">
        <f>IF('NEG Commercial Win'!B318&gt;40,40*(Rates!$H$9+Rates!$H$14)+('NEG Commercial Win'!B318-40)*(Rates!$H$9+Rates!$H$17),'NEG Commercial Win'!B318*(Rates!$H$9+Rates!$H$14))+Rates!$H$19+Rates!$H$22+Rates!$H$23</f>
        <v>3413.8358945731284</v>
      </c>
      <c r="E318" s="66">
        <f t="shared" si="16"/>
        <v>-109.10034999999971</v>
      </c>
      <c r="F318" s="67">
        <f t="shared" si="17"/>
        <v>-3.0968584846819823E-2</v>
      </c>
      <c r="G318" s="71">
        <f>'NEG Commercial'!E316</f>
        <v>5</v>
      </c>
      <c r="H318" s="68">
        <f t="shared" si="18"/>
        <v>4.8208569555324151E-5</v>
      </c>
      <c r="I318" s="68">
        <f t="shared" si="19"/>
        <v>0.98616414053762214</v>
      </c>
    </row>
    <row r="319" spans="2:9" x14ac:dyDescent="0.2">
      <c r="B319" s="71">
        <f>'NEG Commercial'!C317</f>
        <v>5899</v>
      </c>
      <c r="C319" s="65">
        <f>B319*(Rates!$G$9+Rates!$G$11)+Rates!$G$19+SUM(Rates!$G$22:$G$27)</f>
        <v>3534.8525781147955</v>
      </c>
      <c r="D319" s="65">
        <f>IF('NEG Commercial Win'!B319&gt;40,40*(Rates!$H$9+Rates!$H$14)+('NEG Commercial Win'!B319-40)*(Rates!$H$9+Rates!$H$17),'NEG Commercial Win'!B319*(Rates!$H$9+Rates!$H$14))+Rates!$H$19+Rates!$H$22+Rates!$H$23</f>
        <v>3425.3032281147957</v>
      </c>
      <c r="E319" s="66">
        <f t="shared" si="16"/>
        <v>-109.54934999999978</v>
      </c>
      <c r="F319" s="67">
        <f t="shared" si="17"/>
        <v>-3.0991207576307054E-2</v>
      </c>
      <c r="G319" s="71">
        <f>'NEG Commercial'!E317</f>
        <v>8</v>
      </c>
      <c r="H319" s="68">
        <f t="shared" si="18"/>
        <v>7.7133711288518653E-5</v>
      </c>
      <c r="I319" s="68">
        <f t="shared" si="19"/>
        <v>0.98624127424891062</v>
      </c>
    </row>
    <row r="320" spans="2:9" x14ac:dyDescent="0.2">
      <c r="B320" s="71">
        <f>'NEG Commercial'!C318</f>
        <v>5919</v>
      </c>
      <c r="C320" s="65">
        <f>B320*(Rates!$G$9+Rates!$G$11)+Rates!$G$19+SUM(Rates!$G$22:$G$27)</f>
        <v>3546.7689116564629</v>
      </c>
      <c r="D320" s="65">
        <f>IF('NEG Commercial Win'!B320&gt;40,40*(Rates!$H$9+Rates!$H$14)+('NEG Commercial Win'!B320-40)*(Rates!$H$9+Rates!$H$17),'NEG Commercial Win'!B320*(Rates!$H$9+Rates!$H$14))+Rates!$H$19+Rates!$H$22+Rates!$H$23</f>
        <v>3436.7705616564631</v>
      </c>
      <c r="E320" s="66">
        <f t="shared" si="16"/>
        <v>-109.99834999999985</v>
      </c>
      <c r="F320" s="67">
        <f t="shared" si="17"/>
        <v>-3.1013678291385169E-2</v>
      </c>
      <c r="G320" s="71">
        <f>'NEG Commercial'!E318</f>
        <v>4</v>
      </c>
      <c r="H320" s="68">
        <f t="shared" si="18"/>
        <v>3.8566855644259326E-5</v>
      </c>
      <c r="I320" s="68">
        <f t="shared" si="19"/>
        <v>0.98627984110455491</v>
      </c>
    </row>
    <row r="321" spans="2:9" x14ac:dyDescent="0.2">
      <c r="B321" s="71">
        <f>'NEG Commercial'!C319</f>
        <v>5939</v>
      </c>
      <c r="C321" s="65">
        <f>B321*(Rates!$G$9+Rates!$G$11)+Rates!$G$19+SUM(Rates!$G$22:$G$27)</f>
        <v>3558.6852451981304</v>
      </c>
      <c r="D321" s="65">
        <f>IF('NEG Commercial Win'!B321&gt;40,40*(Rates!$H$9+Rates!$H$14)+('NEG Commercial Win'!B321-40)*(Rates!$H$9+Rates!$H$17),'NEG Commercial Win'!B321*(Rates!$H$9+Rates!$H$14))+Rates!$H$19+Rates!$H$22+Rates!$H$23</f>
        <v>3448.2378951981304</v>
      </c>
      <c r="E321" s="66">
        <f t="shared" si="16"/>
        <v>-110.44734999999991</v>
      </c>
      <c r="F321" s="67">
        <f t="shared" si="17"/>
        <v>-3.1035998519124648E-2</v>
      </c>
      <c r="G321" s="71">
        <f>'NEG Commercial'!E319</f>
        <v>7</v>
      </c>
      <c r="H321" s="68">
        <f t="shared" si="18"/>
        <v>6.7491997377453814E-5</v>
      </c>
      <c r="I321" s="68">
        <f t="shared" si="19"/>
        <v>0.98634733310193234</v>
      </c>
    </row>
    <row r="322" spans="2:9" x14ac:dyDescent="0.2">
      <c r="B322" s="71">
        <f>'NEG Commercial'!C320</f>
        <v>5959</v>
      </c>
      <c r="C322" s="65">
        <f>B322*(Rates!$G$9+Rates!$G$11)+Rates!$G$19+SUM(Rates!$G$22:$G$27)</f>
        <v>3570.6015787397978</v>
      </c>
      <c r="D322" s="65">
        <f>IF('NEG Commercial Win'!B322&gt;40,40*(Rates!$H$9+Rates!$H$14)+('NEG Commercial Win'!B322-40)*(Rates!$H$9+Rates!$H$17),'NEG Commercial Win'!B322*(Rates!$H$9+Rates!$H$14))+Rates!$H$19+Rates!$H$22+Rates!$H$23</f>
        <v>3459.7052287397978</v>
      </c>
      <c r="E322" s="66">
        <f t="shared" si="16"/>
        <v>-110.89634999999998</v>
      </c>
      <c r="F322" s="67">
        <f t="shared" si="17"/>
        <v>-3.1058169766210533E-2</v>
      </c>
      <c r="G322" s="71">
        <f>'NEG Commercial'!E320</f>
        <v>5</v>
      </c>
      <c r="H322" s="68">
        <f t="shared" si="18"/>
        <v>4.8208569555324151E-5</v>
      </c>
      <c r="I322" s="68">
        <f t="shared" si="19"/>
        <v>0.98639554167148769</v>
      </c>
    </row>
    <row r="323" spans="2:9" x14ac:dyDescent="0.2">
      <c r="B323" s="71">
        <f>'NEG Commercial'!C321</f>
        <v>5979</v>
      </c>
      <c r="C323" s="65">
        <f>B323*(Rates!$G$9+Rates!$G$11)+Rates!$G$19+SUM(Rates!$G$22:$G$27)</f>
        <v>3582.5179122814652</v>
      </c>
      <c r="D323" s="65">
        <f>IF('NEG Commercial Win'!B323&gt;40,40*(Rates!$H$9+Rates!$H$14)+('NEG Commercial Win'!B323-40)*(Rates!$H$9+Rates!$H$17),'NEG Commercial Win'!B323*(Rates!$H$9+Rates!$H$14))+Rates!$H$19+Rates!$H$22+Rates!$H$23</f>
        <v>3471.1725622814652</v>
      </c>
      <c r="E323" s="66">
        <f t="shared" si="16"/>
        <v>-111.34535000000005</v>
      </c>
      <c r="F323" s="67">
        <f t="shared" si="17"/>
        <v>-3.1080193519281436E-2</v>
      </c>
      <c r="G323" s="71">
        <f>'NEG Commercial'!E321</f>
        <v>6</v>
      </c>
      <c r="H323" s="68">
        <f t="shared" si="18"/>
        <v>5.7850283466388983E-5</v>
      </c>
      <c r="I323" s="68">
        <f t="shared" si="19"/>
        <v>0.98645339195495407</v>
      </c>
    </row>
    <row r="324" spans="2:9" x14ac:dyDescent="0.2">
      <c r="B324" s="71">
        <f>'NEG Commercial'!C322</f>
        <v>5999</v>
      </c>
      <c r="C324" s="65">
        <f>B324*(Rates!$G$9+Rates!$G$11)+Rates!$G$19+SUM(Rates!$G$22:$G$27)</f>
        <v>3594.4342458231322</v>
      </c>
      <c r="D324" s="65">
        <f>IF('NEG Commercial Win'!B324&gt;40,40*(Rates!$H$9+Rates!$H$14)+('NEG Commercial Win'!B324-40)*(Rates!$H$9+Rates!$H$17),'NEG Commercial Win'!B324*(Rates!$H$9+Rates!$H$14))+Rates!$H$19+Rates!$H$22+Rates!$H$23</f>
        <v>3482.6398958231325</v>
      </c>
      <c r="E324" s="66">
        <f t="shared" si="16"/>
        <v>-111.79434999999967</v>
      </c>
      <c r="F324" s="67">
        <f t="shared" si="17"/>
        <v>-3.110207124526173E-2</v>
      </c>
      <c r="G324" s="71">
        <f>'NEG Commercial'!E322</f>
        <v>13</v>
      </c>
      <c r="H324" s="68">
        <f t="shared" si="18"/>
        <v>1.253422808438428E-4</v>
      </c>
      <c r="I324" s="68">
        <f t="shared" si="19"/>
        <v>0.98657873423579789</v>
      </c>
    </row>
    <row r="325" spans="2:9" x14ac:dyDescent="0.2">
      <c r="B325" s="71">
        <f>'NEG Commercial'!C323</f>
        <v>6019</v>
      </c>
      <c r="C325" s="65">
        <f>B325*(Rates!$G$9+Rates!$G$11)+Rates!$G$19+SUM(Rates!$G$22:$G$27)</f>
        <v>3606.3505793647996</v>
      </c>
      <c r="D325" s="65">
        <f>IF('NEG Commercial Win'!B325&gt;40,40*(Rates!$H$9+Rates!$H$14)+('NEG Commercial Win'!B325-40)*(Rates!$H$9+Rates!$H$17),'NEG Commercial Win'!B325*(Rates!$H$9+Rates!$H$14))+Rates!$H$19+Rates!$H$22+Rates!$H$23</f>
        <v>3494.1072293647999</v>
      </c>
      <c r="E325" s="66">
        <f t="shared" si="16"/>
        <v>-112.24334999999974</v>
      </c>
      <c r="F325" s="67">
        <f t="shared" si="17"/>
        <v>-3.1123804391687729E-2</v>
      </c>
      <c r="G325" s="71">
        <f>'NEG Commercial'!E323</f>
        <v>9</v>
      </c>
      <c r="H325" s="68">
        <f t="shared" si="18"/>
        <v>8.6775425199583478E-5</v>
      </c>
      <c r="I325" s="68">
        <f t="shared" si="19"/>
        <v>0.98666550966099753</v>
      </c>
    </row>
    <row r="326" spans="2:9" x14ac:dyDescent="0.2">
      <c r="B326" s="71">
        <f>'NEG Commercial'!C324</f>
        <v>6039</v>
      </c>
      <c r="C326" s="65">
        <f>B326*(Rates!$G$9+Rates!$G$11)+Rates!$G$19+SUM(Rates!$G$22:$G$27)</f>
        <v>3618.266912906467</v>
      </c>
      <c r="D326" s="65">
        <f>IF('NEG Commercial Win'!B326&gt;40,40*(Rates!$H$9+Rates!$H$14)+('NEG Commercial Win'!B326-40)*(Rates!$H$9+Rates!$H$17),'NEG Commercial Win'!B326*(Rates!$H$9+Rates!$H$14))+Rates!$H$19+Rates!$H$22+Rates!$H$23</f>
        <v>3505.5745629064677</v>
      </c>
      <c r="E326" s="66">
        <f t="shared" si="16"/>
        <v>-112.69234999999935</v>
      </c>
      <c r="F326" s="67">
        <f t="shared" si="17"/>
        <v>-3.1145394387026105E-2</v>
      </c>
      <c r="G326" s="71">
        <f>'NEG Commercial'!E324</f>
        <v>2</v>
      </c>
      <c r="H326" s="68">
        <f t="shared" si="18"/>
        <v>1.9283427822129663E-5</v>
      </c>
      <c r="I326" s="68">
        <f t="shared" si="19"/>
        <v>0.98668479308881962</v>
      </c>
    </row>
    <row r="327" spans="2:9" x14ac:dyDescent="0.2">
      <c r="B327" s="71">
        <f>'NEG Commercial'!C325</f>
        <v>6059</v>
      </c>
      <c r="C327" s="65">
        <f>B327*(Rates!$G$9+Rates!$G$11)+Rates!$G$19+SUM(Rates!$G$22:$G$27)</f>
        <v>3630.1832464481345</v>
      </c>
      <c r="D327" s="65">
        <f>IF('NEG Commercial Win'!B327&gt;40,40*(Rates!$H$9+Rates!$H$14)+('NEG Commercial Win'!B327-40)*(Rates!$H$9+Rates!$H$17),'NEG Commercial Win'!B327*(Rates!$H$9+Rates!$H$14))+Rates!$H$19+Rates!$H$22+Rates!$H$23</f>
        <v>3517.041896448135</v>
      </c>
      <c r="E327" s="66">
        <f t="shared" ref="E327:E390" si="20">D327-C327</f>
        <v>-113.14134999999942</v>
      </c>
      <c r="F327" s="67">
        <f t="shared" ref="F327:F390" si="21">E327/C327</f>
        <v>-3.116684264098785E-2</v>
      </c>
      <c r="G327" s="71">
        <f>'NEG Commercial'!E325</f>
        <v>3</v>
      </c>
      <c r="H327" s="68">
        <f t="shared" ref="H327:H390" si="22">G327/SUM($G$6:$G$950)</f>
        <v>2.8925141733194491E-5</v>
      </c>
      <c r="I327" s="68">
        <f t="shared" si="19"/>
        <v>0.98671371823055287</v>
      </c>
    </row>
    <row r="328" spans="2:9" x14ac:dyDescent="0.2">
      <c r="B328" s="71">
        <f>'NEG Commercial'!C326</f>
        <v>6079</v>
      </c>
      <c r="C328" s="65">
        <f>B328*(Rates!$G$9+Rates!$G$11)+Rates!$G$19+SUM(Rates!$G$22:$G$27)</f>
        <v>3642.0995799898019</v>
      </c>
      <c r="D328" s="65">
        <f>IF('NEG Commercial Win'!B328&gt;40,40*(Rates!$H$9+Rates!$H$14)+('NEG Commercial Win'!B328-40)*(Rates!$H$9+Rates!$H$17),'NEG Commercial Win'!B328*(Rates!$H$9+Rates!$H$14))+Rates!$H$19+Rates!$H$22+Rates!$H$23</f>
        <v>3528.5092299898024</v>
      </c>
      <c r="E328" s="66">
        <f t="shared" si="20"/>
        <v>-113.59034999999949</v>
      </c>
      <c r="F328" s="67">
        <f t="shared" si="21"/>
        <v>-3.1188150544834238E-2</v>
      </c>
      <c r="G328" s="71">
        <f>'NEG Commercial'!E326</f>
        <v>7</v>
      </c>
      <c r="H328" s="68">
        <f t="shared" si="22"/>
        <v>6.7491997377453814E-5</v>
      </c>
      <c r="I328" s="68">
        <f t="shared" ref="I328:I391" si="23">H328+I327</f>
        <v>0.98678121022793031</v>
      </c>
    </row>
    <row r="329" spans="2:9" x14ac:dyDescent="0.2">
      <c r="B329" s="71">
        <f>'NEG Commercial'!C327</f>
        <v>6099</v>
      </c>
      <c r="C329" s="65">
        <f>B329*(Rates!$G$9+Rates!$G$11)+Rates!$G$19+SUM(Rates!$G$22:$G$27)</f>
        <v>3654.0159135314693</v>
      </c>
      <c r="D329" s="65">
        <f>IF('NEG Commercial Win'!B329&gt;40,40*(Rates!$H$9+Rates!$H$14)+('NEG Commercial Win'!B329-40)*(Rates!$H$9+Rates!$H$17),'NEG Commercial Win'!B329*(Rates!$H$9+Rates!$H$14))+Rates!$H$19+Rates!$H$22+Rates!$H$23</f>
        <v>3539.9765635314698</v>
      </c>
      <c r="E329" s="66">
        <f t="shared" si="20"/>
        <v>-114.03934999999956</v>
      </c>
      <c r="F329" s="67">
        <f t="shared" si="21"/>
        <v>-3.1209319471678165E-2</v>
      </c>
      <c r="G329" s="71">
        <f>'NEG Commercial'!E327</f>
        <v>5</v>
      </c>
      <c r="H329" s="68">
        <f t="shared" si="22"/>
        <v>4.8208569555324151E-5</v>
      </c>
      <c r="I329" s="68">
        <f t="shared" si="23"/>
        <v>0.98682941879748565</v>
      </c>
    </row>
    <row r="330" spans="2:9" x14ac:dyDescent="0.2">
      <c r="B330" s="71">
        <f>'NEG Commercial'!C328</f>
        <v>6119</v>
      </c>
      <c r="C330" s="65">
        <f>B330*(Rates!$G$9+Rates!$G$11)+Rates!$G$19+SUM(Rates!$G$22:$G$27)</f>
        <v>3665.9322470731368</v>
      </c>
      <c r="D330" s="65">
        <f>IF('NEG Commercial Win'!B330&gt;40,40*(Rates!$H$9+Rates!$H$14)+('NEG Commercial Win'!B330-40)*(Rates!$H$9+Rates!$H$17),'NEG Commercial Win'!B330*(Rates!$H$9+Rates!$H$14))+Rates!$H$19+Rates!$H$22+Rates!$H$23</f>
        <v>3551.4438970731371</v>
      </c>
      <c r="E330" s="66">
        <f t="shared" si="20"/>
        <v>-114.48834999999963</v>
      </c>
      <c r="F330" s="67">
        <f t="shared" si="21"/>
        <v>-3.1230350776778975E-2</v>
      </c>
      <c r="G330" s="71">
        <f>'NEG Commercial'!E328</f>
        <v>4</v>
      </c>
      <c r="H330" s="68">
        <f t="shared" si="22"/>
        <v>3.8566855644259326E-5</v>
      </c>
      <c r="I330" s="68">
        <f t="shared" si="23"/>
        <v>0.98686798565312994</v>
      </c>
    </row>
    <row r="331" spans="2:9" x14ac:dyDescent="0.2">
      <c r="B331" s="71">
        <f>'NEG Commercial'!C329</f>
        <v>6139</v>
      </c>
      <c r="C331" s="65">
        <f>B331*(Rates!$G$9+Rates!$G$11)+Rates!$G$19+SUM(Rates!$G$22:$G$27)</f>
        <v>3677.8485806148042</v>
      </c>
      <c r="D331" s="65">
        <f>IF('NEG Commercial Win'!B331&gt;40,40*(Rates!$H$9+Rates!$H$14)+('NEG Commercial Win'!B331-40)*(Rates!$H$9+Rates!$H$17),'NEG Commercial Win'!B331*(Rates!$H$9+Rates!$H$14))+Rates!$H$19+Rates!$H$22+Rates!$H$23</f>
        <v>3562.9112306148045</v>
      </c>
      <c r="E331" s="66">
        <f t="shared" si="20"/>
        <v>-114.9373499999997</v>
      </c>
      <c r="F331" s="67">
        <f t="shared" si="21"/>
        <v>-3.1251245797831707E-2</v>
      </c>
      <c r="G331" s="71">
        <f>'NEG Commercial'!E329</f>
        <v>6</v>
      </c>
      <c r="H331" s="68">
        <f t="shared" si="22"/>
        <v>5.7850283466388983E-5</v>
      </c>
      <c r="I331" s="68">
        <f t="shared" si="23"/>
        <v>0.98692583593659633</v>
      </c>
    </row>
    <row r="332" spans="2:9" x14ac:dyDescent="0.2">
      <c r="B332" s="71">
        <f>'NEG Commercial'!C330</f>
        <v>6159</v>
      </c>
      <c r="C332" s="65">
        <f>B332*(Rates!$G$9+Rates!$G$11)+Rates!$G$19+SUM(Rates!$G$22:$G$27)</f>
        <v>3689.7649141564716</v>
      </c>
      <c r="D332" s="65">
        <f>IF('NEG Commercial Win'!B332&gt;40,40*(Rates!$H$9+Rates!$H$14)+('NEG Commercial Win'!B332-40)*(Rates!$H$9+Rates!$H$17),'NEG Commercial Win'!B332*(Rates!$H$9+Rates!$H$14))+Rates!$H$19+Rates!$H$22+Rates!$H$23</f>
        <v>3574.3785641564718</v>
      </c>
      <c r="E332" s="66">
        <f t="shared" si="20"/>
        <v>-115.38634999999977</v>
      </c>
      <c r="F332" s="67">
        <f t="shared" si="21"/>
        <v>-3.1272005855250695E-2</v>
      </c>
      <c r="G332" s="71">
        <f>'NEG Commercial'!E330</f>
        <v>3</v>
      </c>
      <c r="H332" s="68">
        <f t="shared" si="22"/>
        <v>2.8925141733194491E-5</v>
      </c>
      <c r="I332" s="68">
        <f t="shared" si="23"/>
        <v>0.98695476107832958</v>
      </c>
    </row>
    <row r="333" spans="2:9" x14ac:dyDescent="0.2">
      <c r="B333" s="71">
        <f>'NEG Commercial'!C331</f>
        <v>6179</v>
      </c>
      <c r="C333" s="65">
        <f>B333*(Rates!$G$9+Rates!$G$11)+Rates!$G$19+SUM(Rates!$G$22:$G$27)</f>
        <v>3701.681247698139</v>
      </c>
      <c r="D333" s="65">
        <f>IF('NEG Commercial Win'!B333&gt;40,40*(Rates!$H$9+Rates!$H$14)+('NEG Commercial Win'!B333-40)*(Rates!$H$9+Rates!$H$17),'NEG Commercial Win'!B333*(Rates!$H$9+Rates!$H$14))+Rates!$H$19+Rates!$H$22+Rates!$H$23</f>
        <v>3585.8458976981392</v>
      </c>
      <c r="E333" s="66">
        <f t="shared" si="20"/>
        <v>-115.83534999999983</v>
      </c>
      <c r="F333" s="67">
        <f t="shared" si="21"/>
        <v>-3.1292632252447758E-2</v>
      </c>
      <c r="G333" s="71">
        <f>'NEG Commercial'!E331</f>
        <v>1</v>
      </c>
      <c r="H333" s="68">
        <f t="shared" si="22"/>
        <v>9.6417139110648316E-6</v>
      </c>
      <c r="I333" s="68">
        <f t="shared" si="23"/>
        <v>0.98696440279224062</v>
      </c>
    </row>
    <row r="334" spans="2:9" x14ac:dyDescent="0.2">
      <c r="B334" s="71">
        <f>'NEG Commercial'!C332</f>
        <v>6199</v>
      </c>
      <c r="C334" s="65">
        <f>B334*(Rates!$G$9+Rates!$G$11)+Rates!$G$19+SUM(Rates!$G$22:$G$27)</f>
        <v>3713.597581239806</v>
      </c>
      <c r="D334" s="65">
        <f>IF('NEG Commercial Win'!B334&gt;40,40*(Rates!$H$9+Rates!$H$14)+('NEG Commercial Win'!B334-40)*(Rates!$H$9+Rates!$H$17),'NEG Commercial Win'!B334*(Rates!$H$9+Rates!$H$14))+Rates!$H$19+Rates!$H$22+Rates!$H$23</f>
        <v>3597.3132312398066</v>
      </c>
      <c r="E334" s="66">
        <f t="shared" si="20"/>
        <v>-116.28434999999945</v>
      </c>
      <c r="F334" s="67">
        <f t="shared" si="21"/>
        <v>-3.1313126276104816E-2</v>
      </c>
      <c r="G334" s="71">
        <f>'NEG Commercial'!E332</f>
        <v>7</v>
      </c>
      <c r="H334" s="68">
        <f t="shared" si="22"/>
        <v>6.7491997377453814E-5</v>
      </c>
      <c r="I334" s="68">
        <f t="shared" si="23"/>
        <v>0.98703189478961806</v>
      </c>
    </row>
    <row r="335" spans="2:9" x14ac:dyDescent="0.2">
      <c r="B335" s="71">
        <f>'NEG Commercial'!C333</f>
        <v>6219</v>
      </c>
      <c r="C335" s="65">
        <f>B335*(Rates!$G$9+Rates!$G$11)+Rates!$G$19+SUM(Rates!$G$22:$G$27)</f>
        <v>3725.5139147814734</v>
      </c>
      <c r="D335" s="65">
        <f>IF('NEG Commercial Win'!B335&gt;40,40*(Rates!$H$9+Rates!$H$14)+('NEG Commercial Win'!B335-40)*(Rates!$H$9+Rates!$H$17),'NEG Commercial Win'!B335*(Rates!$H$9+Rates!$H$14))+Rates!$H$19+Rates!$H$22+Rates!$H$23</f>
        <v>3608.7805647814739</v>
      </c>
      <c r="E335" s="66">
        <f t="shared" si="20"/>
        <v>-116.73334999999952</v>
      </c>
      <c r="F335" s="67">
        <f t="shared" si="21"/>
        <v>-3.1333489196441966E-2</v>
      </c>
      <c r="G335" s="71">
        <f>'NEG Commercial'!E333</f>
        <v>7</v>
      </c>
      <c r="H335" s="68">
        <f t="shared" si="22"/>
        <v>6.7491997377453814E-5</v>
      </c>
      <c r="I335" s="68">
        <f t="shared" si="23"/>
        <v>0.98709938678699549</v>
      </c>
    </row>
    <row r="336" spans="2:9" x14ac:dyDescent="0.2">
      <c r="B336" s="71">
        <f>'NEG Commercial'!C334</f>
        <v>6239</v>
      </c>
      <c r="C336" s="65">
        <f>B336*(Rates!$G$9+Rates!$G$11)+Rates!$G$19+SUM(Rates!$G$22:$G$27)</f>
        <v>3737.4302483231409</v>
      </c>
      <c r="D336" s="65">
        <f>IF('NEG Commercial Win'!B336&gt;40,40*(Rates!$H$9+Rates!$H$14)+('NEG Commercial Win'!B336-40)*(Rates!$H$9+Rates!$H$17),'NEG Commercial Win'!B336*(Rates!$H$9+Rates!$H$14))+Rates!$H$19+Rates!$H$22+Rates!$H$23</f>
        <v>3620.2478983231413</v>
      </c>
      <c r="E336" s="66">
        <f t="shared" si="20"/>
        <v>-117.18234999999959</v>
      </c>
      <c r="F336" s="67">
        <f t="shared" si="21"/>
        <v>-3.1353722267479206E-2</v>
      </c>
      <c r="G336" s="71">
        <f>'NEG Commercial'!E334</f>
        <v>7</v>
      </c>
      <c r="H336" s="68">
        <f t="shared" si="22"/>
        <v>6.7491997377453814E-5</v>
      </c>
      <c r="I336" s="68">
        <f t="shared" si="23"/>
        <v>0.98716687878437293</v>
      </c>
    </row>
    <row r="337" spans="2:9" x14ac:dyDescent="0.2">
      <c r="B337" s="71">
        <f>'NEG Commercial'!C335</f>
        <v>6259</v>
      </c>
      <c r="C337" s="65">
        <f>B337*(Rates!$G$9+Rates!$G$11)+Rates!$G$19+SUM(Rates!$G$22:$G$27)</f>
        <v>3749.3465818648083</v>
      </c>
      <c r="D337" s="65">
        <f>IF('NEG Commercial Win'!B337&gt;40,40*(Rates!$H$9+Rates!$H$14)+('NEG Commercial Win'!B337-40)*(Rates!$H$9+Rates!$H$17),'NEG Commercial Win'!B337*(Rates!$H$9+Rates!$H$14))+Rates!$H$19+Rates!$H$22+Rates!$H$23</f>
        <v>3631.7152318648086</v>
      </c>
      <c r="E337" s="66">
        <f t="shared" si="20"/>
        <v>-117.63134999999966</v>
      </c>
      <c r="F337" s="67">
        <f t="shared" si="21"/>
        <v>-3.1373826727294302E-2</v>
      </c>
      <c r="G337" s="71">
        <f>'NEG Commercial'!E335</f>
        <v>7</v>
      </c>
      <c r="H337" s="68">
        <f t="shared" si="22"/>
        <v>6.7491997377453814E-5</v>
      </c>
      <c r="I337" s="68">
        <f t="shared" si="23"/>
        <v>0.98723437078175036</v>
      </c>
    </row>
    <row r="338" spans="2:9" x14ac:dyDescent="0.2">
      <c r="B338" s="71">
        <f>'NEG Commercial'!C336</f>
        <v>6279</v>
      </c>
      <c r="C338" s="65">
        <f>B338*(Rates!$G$9+Rates!$G$11)+Rates!$G$19+SUM(Rates!$G$22:$G$27)</f>
        <v>3761.2629154064757</v>
      </c>
      <c r="D338" s="65">
        <f>IF('NEG Commercial Win'!B338&gt;40,40*(Rates!$H$9+Rates!$H$14)+('NEG Commercial Win'!B338-40)*(Rates!$H$9+Rates!$H$17),'NEG Commercial Win'!B338*(Rates!$H$9+Rates!$H$14))+Rates!$H$19+Rates!$H$22+Rates!$H$23</f>
        <v>3643.182565406476</v>
      </c>
      <c r="E338" s="66">
        <f t="shared" si="20"/>
        <v>-118.08034999999973</v>
      </c>
      <c r="F338" s="67">
        <f t="shared" si="21"/>
        <v>-3.139380379827527E-2</v>
      </c>
      <c r="G338" s="71">
        <f>'NEG Commercial'!E336</f>
        <v>4</v>
      </c>
      <c r="H338" s="68">
        <f t="shared" si="22"/>
        <v>3.8566855644259326E-5</v>
      </c>
      <c r="I338" s="68">
        <f t="shared" si="23"/>
        <v>0.98727293763739465</v>
      </c>
    </row>
    <row r="339" spans="2:9" x14ac:dyDescent="0.2">
      <c r="B339" s="71">
        <f>'NEG Commercial'!C337</f>
        <v>6299</v>
      </c>
      <c r="C339" s="65">
        <f>B339*(Rates!$G$9+Rates!$G$11)+Rates!$G$19+SUM(Rates!$G$22:$G$27)</f>
        <v>3773.1792489481431</v>
      </c>
      <c r="D339" s="65">
        <f>IF('NEG Commercial Win'!B339&gt;40,40*(Rates!$H$9+Rates!$H$14)+('NEG Commercial Win'!B339-40)*(Rates!$H$9+Rates!$H$17),'NEG Commercial Win'!B339*(Rates!$H$9+Rates!$H$14))+Rates!$H$19+Rates!$H$22+Rates!$H$23</f>
        <v>3654.6498989481433</v>
      </c>
      <c r="E339" s="66">
        <f t="shared" si="20"/>
        <v>-118.52934999999979</v>
      </c>
      <c r="F339" s="67">
        <f t="shared" si="21"/>
        <v>-3.1413654687368078E-2</v>
      </c>
      <c r="G339" s="71">
        <f>'NEG Commercial'!E337</f>
        <v>7</v>
      </c>
      <c r="H339" s="68">
        <f t="shared" si="22"/>
        <v>6.7491997377453814E-5</v>
      </c>
      <c r="I339" s="68">
        <f t="shared" si="23"/>
        <v>0.98734042963477209</v>
      </c>
    </row>
    <row r="340" spans="2:9" x14ac:dyDescent="0.2">
      <c r="B340" s="71">
        <f>'NEG Commercial'!C338</f>
        <v>6319</v>
      </c>
      <c r="C340" s="65">
        <f>B340*(Rates!$G$9+Rates!$G$11)+Rates!$G$19+SUM(Rates!$G$22:$G$27)</f>
        <v>3785.0955824898106</v>
      </c>
      <c r="D340" s="65">
        <f>IF('NEG Commercial Win'!B340&gt;40,40*(Rates!$H$9+Rates!$H$14)+('NEG Commercial Win'!B340-40)*(Rates!$H$9+Rates!$H$17),'NEG Commercial Win'!B340*(Rates!$H$9+Rates!$H$14))+Rates!$H$19+Rates!$H$22+Rates!$H$23</f>
        <v>3666.1172324898107</v>
      </c>
      <c r="E340" s="66">
        <f t="shared" si="20"/>
        <v>-118.97834999999986</v>
      </c>
      <c r="F340" s="67">
        <f t="shared" si="21"/>
        <v>-3.1433380586319754E-2</v>
      </c>
      <c r="G340" s="71">
        <f>'NEG Commercial'!E338</f>
        <v>3</v>
      </c>
      <c r="H340" s="68">
        <f t="shared" si="22"/>
        <v>2.8925141733194491E-5</v>
      </c>
      <c r="I340" s="68">
        <f t="shared" si="23"/>
        <v>0.98736935477650534</v>
      </c>
    </row>
    <row r="341" spans="2:9" x14ac:dyDescent="0.2">
      <c r="B341" s="71">
        <f>'NEG Commercial'!C339</f>
        <v>6339</v>
      </c>
      <c r="C341" s="65">
        <f>B341*(Rates!$G$9+Rates!$G$11)+Rates!$G$19+SUM(Rates!$G$22:$G$27)</f>
        <v>3797.011916031478</v>
      </c>
      <c r="D341" s="65">
        <f>IF('NEG Commercial Win'!B341&gt;40,40*(Rates!$H$9+Rates!$H$14)+('NEG Commercial Win'!B341-40)*(Rates!$H$9+Rates!$H$17),'NEG Commercial Win'!B341*(Rates!$H$9+Rates!$H$14))+Rates!$H$19+Rates!$H$22+Rates!$H$23</f>
        <v>3677.5845660314781</v>
      </c>
      <c r="E341" s="66">
        <f t="shared" si="20"/>
        <v>-119.42734999999993</v>
      </c>
      <c r="F341" s="67">
        <f t="shared" si="21"/>
        <v>-3.1452982671916867E-2</v>
      </c>
      <c r="G341" s="71">
        <f>'NEG Commercial'!E339</f>
        <v>8</v>
      </c>
      <c r="H341" s="68">
        <f t="shared" si="22"/>
        <v>7.7133711288518653E-5</v>
      </c>
      <c r="I341" s="68">
        <f t="shared" si="23"/>
        <v>0.98744648848779382</v>
      </c>
    </row>
    <row r="342" spans="2:9" x14ac:dyDescent="0.2">
      <c r="B342" s="71">
        <f>'NEG Commercial'!C340</f>
        <v>6359</v>
      </c>
      <c r="C342" s="65">
        <f>B342*(Rates!$G$9+Rates!$G$11)+Rates!$G$19+SUM(Rates!$G$22:$G$27)</f>
        <v>3808.9282495731454</v>
      </c>
      <c r="D342" s="65">
        <f>IF('NEG Commercial Win'!B342&gt;40,40*(Rates!$H$9+Rates!$H$14)+('NEG Commercial Win'!B342-40)*(Rates!$H$9+Rates!$H$17),'NEG Commercial Win'!B342*(Rates!$H$9+Rates!$H$14))+Rates!$H$19+Rates!$H$22+Rates!$H$23</f>
        <v>3689.0518995731459</v>
      </c>
      <c r="E342" s="66">
        <f t="shared" si="20"/>
        <v>-119.87634999999955</v>
      </c>
      <c r="F342" s="67">
        <f t="shared" si="21"/>
        <v>-3.1472462106219436E-2</v>
      </c>
      <c r="G342" s="71">
        <f>'NEG Commercial'!E340</f>
        <v>5</v>
      </c>
      <c r="H342" s="68">
        <f t="shared" si="22"/>
        <v>4.8208569555324151E-5</v>
      </c>
      <c r="I342" s="68">
        <f t="shared" si="23"/>
        <v>0.98749469705734916</v>
      </c>
    </row>
    <row r="343" spans="2:9" x14ac:dyDescent="0.2">
      <c r="B343" s="71">
        <f>'NEG Commercial'!C341</f>
        <v>6379</v>
      </c>
      <c r="C343" s="65">
        <f>B343*(Rates!$G$9+Rates!$G$11)+Rates!$G$19+SUM(Rates!$G$22:$G$27)</f>
        <v>3820.8445831148128</v>
      </c>
      <c r="D343" s="65">
        <f>IF('NEG Commercial Win'!B343&gt;40,40*(Rates!$H$9+Rates!$H$14)+('NEG Commercial Win'!B343-40)*(Rates!$H$9+Rates!$H$17),'NEG Commercial Win'!B343*(Rates!$H$9+Rates!$H$14))+Rates!$H$19+Rates!$H$22+Rates!$H$23</f>
        <v>3700.5192331148132</v>
      </c>
      <c r="E343" s="66">
        <f t="shared" si="20"/>
        <v>-120.32534999999962</v>
      </c>
      <c r="F343" s="67">
        <f t="shared" si="21"/>
        <v>-3.1491820036791053E-2</v>
      </c>
      <c r="G343" s="71">
        <f>'NEG Commercial'!E341</f>
        <v>10</v>
      </c>
      <c r="H343" s="68">
        <f t="shared" si="22"/>
        <v>9.6417139110648302E-5</v>
      </c>
      <c r="I343" s="68">
        <f t="shared" si="23"/>
        <v>0.98759111419645984</v>
      </c>
    </row>
    <row r="344" spans="2:9" x14ac:dyDescent="0.2">
      <c r="B344" s="71">
        <f>'NEG Commercial'!C342</f>
        <v>6399</v>
      </c>
      <c r="C344" s="65">
        <f>B344*(Rates!$G$9+Rates!$G$11)+Rates!$G$19+SUM(Rates!$G$22:$G$27)</f>
        <v>3832.7609166564803</v>
      </c>
      <c r="D344" s="65">
        <f>IF('NEG Commercial Win'!B344&gt;40,40*(Rates!$H$9+Rates!$H$14)+('NEG Commercial Win'!B344-40)*(Rates!$H$9+Rates!$H$17),'NEG Commercial Win'!B344*(Rates!$H$9+Rates!$H$14))+Rates!$H$19+Rates!$H$22+Rates!$H$23</f>
        <v>3711.9865666564806</v>
      </c>
      <c r="E344" s="66">
        <f t="shared" si="20"/>
        <v>-120.77434999999969</v>
      </c>
      <c r="F344" s="67">
        <f t="shared" si="21"/>
        <v>-3.1511057596923506E-2</v>
      </c>
      <c r="G344" s="71">
        <f>'NEG Commercial'!E342</f>
        <v>5</v>
      </c>
      <c r="H344" s="68">
        <f t="shared" si="22"/>
        <v>4.8208569555324151E-5</v>
      </c>
      <c r="I344" s="68">
        <f t="shared" si="23"/>
        <v>0.98763932276601518</v>
      </c>
    </row>
    <row r="345" spans="2:9" x14ac:dyDescent="0.2">
      <c r="B345" s="71">
        <f>'NEG Commercial'!C343</f>
        <v>6419</v>
      </c>
      <c r="C345" s="65">
        <f>B345*(Rates!$G$9+Rates!$G$11)+Rates!$G$19+SUM(Rates!$G$22:$G$27)</f>
        <v>3844.6772501981472</v>
      </c>
      <c r="D345" s="65">
        <f>IF('NEG Commercial Win'!B345&gt;40,40*(Rates!$H$9+Rates!$H$14)+('NEG Commercial Win'!B345-40)*(Rates!$H$9+Rates!$H$17),'NEG Commercial Win'!B345*(Rates!$H$9+Rates!$H$14))+Rates!$H$19+Rates!$H$22+Rates!$H$23</f>
        <v>3723.4539001981479</v>
      </c>
      <c r="E345" s="66">
        <f t="shared" si="20"/>
        <v>-121.2233499999993</v>
      </c>
      <c r="F345" s="67">
        <f t="shared" si="21"/>
        <v>-3.1530175905858333E-2</v>
      </c>
      <c r="G345" s="71">
        <f>'NEG Commercial'!E343</f>
        <v>4</v>
      </c>
      <c r="H345" s="68">
        <f t="shared" si="22"/>
        <v>3.8566855644259326E-5</v>
      </c>
      <c r="I345" s="68">
        <f t="shared" si="23"/>
        <v>0.98767788962165948</v>
      </c>
    </row>
    <row r="346" spans="2:9" x14ac:dyDescent="0.2">
      <c r="B346" s="71">
        <f>'NEG Commercial'!C344</f>
        <v>6439</v>
      </c>
      <c r="C346" s="65">
        <f>B346*(Rates!$G$9+Rates!$G$11)+Rates!$G$19+SUM(Rates!$G$22:$G$27)</f>
        <v>3856.5935837398147</v>
      </c>
      <c r="D346" s="65">
        <f>IF('NEG Commercial Win'!B346&gt;40,40*(Rates!$H$9+Rates!$H$14)+('NEG Commercial Win'!B346-40)*(Rates!$H$9+Rates!$H$17),'NEG Commercial Win'!B346*(Rates!$H$9+Rates!$H$14))+Rates!$H$19+Rates!$H$22+Rates!$H$23</f>
        <v>3734.9212337398153</v>
      </c>
      <c r="E346" s="66">
        <f t="shared" si="20"/>
        <v>-121.67234999999937</v>
      </c>
      <c r="F346" s="67">
        <f t="shared" si="21"/>
        <v>-3.1549176069004217E-2</v>
      </c>
      <c r="G346" s="71">
        <f>'NEG Commercial'!E344</f>
        <v>4</v>
      </c>
      <c r="H346" s="68">
        <f t="shared" si="22"/>
        <v>3.8566855644259326E-5</v>
      </c>
      <c r="I346" s="68">
        <f t="shared" si="23"/>
        <v>0.98771645647730377</v>
      </c>
    </row>
    <row r="347" spans="2:9" x14ac:dyDescent="0.2">
      <c r="B347" s="71">
        <f>'NEG Commercial'!C345</f>
        <v>6459</v>
      </c>
      <c r="C347" s="65">
        <f>B347*(Rates!$G$9+Rates!$G$11)+Rates!$G$19+SUM(Rates!$G$22:$G$27)</f>
        <v>3868.5099172814821</v>
      </c>
      <c r="D347" s="65">
        <f>IF('NEG Commercial Win'!B347&gt;40,40*(Rates!$H$9+Rates!$H$14)+('NEG Commercial Win'!B347-40)*(Rates!$H$9+Rates!$H$17),'NEG Commercial Win'!B347*(Rates!$H$9+Rates!$H$14))+Rates!$H$19+Rates!$H$22+Rates!$H$23</f>
        <v>3746.3885672814827</v>
      </c>
      <c r="E347" s="66">
        <f t="shared" si="20"/>
        <v>-122.12134999999944</v>
      </c>
      <c r="F347" s="67">
        <f t="shared" si="21"/>
        <v>-3.1568059178149338E-2</v>
      </c>
      <c r="G347" s="71">
        <f>'NEG Commercial'!E345</f>
        <v>2</v>
      </c>
      <c r="H347" s="68">
        <f t="shared" si="22"/>
        <v>1.9283427822129663E-5</v>
      </c>
      <c r="I347" s="68">
        <f t="shared" si="23"/>
        <v>0.98773573990512586</v>
      </c>
    </row>
    <row r="348" spans="2:9" x14ac:dyDescent="0.2">
      <c r="B348" s="71">
        <f>'NEG Commercial'!C346</f>
        <v>6479</v>
      </c>
      <c r="C348" s="65">
        <f>B348*(Rates!$G$9+Rates!$G$11)+Rates!$G$19+SUM(Rates!$G$22:$G$27)</f>
        <v>3880.4262508231495</v>
      </c>
      <c r="D348" s="65">
        <f>IF('NEG Commercial Win'!B348&gt;40,40*(Rates!$H$9+Rates!$H$14)+('NEG Commercial Win'!B348-40)*(Rates!$H$9+Rates!$H$17),'NEG Commercial Win'!B348*(Rates!$H$9+Rates!$H$14))+Rates!$H$19+Rates!$H$22+Rates!$H$23</f>
        <v>3757.85590082315</v>
      </c>
      <c r="E348" s="66">
        <f t="shared" si="20"/>
        <v>-122.57034999999951</v>
      </c>
      <c r="F348" s="67">
        <f t="shared" si="21"/>
        <v>-3.1586826311671E-2</v>
      </c>
      <c r="G348" s="71">
        <f>'NEG Commercial'!E346</f>
        <v>8</v>
      </c>
      <c r="H348" s="68">
        <f t="shared" si="22"/>
        <v>7.7133711288518653E-5</v>
      </c>
      <c r="I348" s="68">
        <f t="shared" si="23"/>
        <v>0.98781287361641434</v>
      </c>
    </row>
    <row r="349" spans="2:9" x14ac:dyDescent="0.2">
      <c r="B349" s="71">
        <f>'NEG Commercial'!C347</f>
        <v>6499</v>
      </c>
      <c r="C349" s="65">
        <f>B349*(Rates!$G$9+Rates!$G$11)+Rates!$G$19+SUM(Rates!$G$22:$G$27)</f>
        <v>3892.342584364817</v>
      </c>
      <c r="D349" s="65">
        <f>IF('NEG Commercial Win'!B349&gt;40,40*(Rates!$H$9+Rates!$H$14)+('NEG Commercial Win'!B349-40)*(Rates!$H$9+Rates!$H$17),'NEG Commercial Win'!B349*(Rates!$H$9+Rates!$H$14))+Rates!$H$19+Rates!$H$22+Rates!$H$23</f>
        <v>3769.3232343648174</v>
      </c>
      <c r="E349" s="66">
        <f t="shared" si="20"/>
        <v>-123.01934999999958</v>
      </c>
      <c r="F349" s="67">
        <f t="shared" si="21"/>
        <v>-3.1605478534740751E-2</v>
      </c>
      <c r="G349" s="71">
        <f>'NEG Commercial'!E347</f>
        <v>7</v>
      </c>
      <c r="H349" s="68">
        <f t="shared" si="22"/>
        <v>6.7491997377453814E-5</v>
      </c>
      <c r="I349" s="68">
        <f t="shared" si="23"/>
        <v>0.98788036561379178</v>
      </c>
    </row>
    <row r="350" spans="2:9" x14ac:dyDescent="0.2">
      <c r="B350" s="71">
        <f>'NEG Commercial'!C348</f>
        <v>6519</v>
      </c>
      <c r="C350" s="65">
        <f>B350*(Rates!$G$9+Rates!$G$11)+Rates!$G$19+SUM(Rates!$G$22:$G$27)</f>
        <v>3904.2589179064844</v>
      </c>
      <c r="D350" s="65">
        <f>IF('NEG Commercial Win'!B350&gt;40,40*(Rates!$H$9+Rates!$H$14)+('NEG Commercial Win'!B350-40)*(Rates!$H$9+Rates!$H$17),'NEG Commercial Win'!B350*(Rates!$H$9+Rates!$H$14))+Rates!$H$19+Rates!$H$22+Rates!$H$23</f>
        <v>3780.7905679064847</v>
      </c>
      <c r="E350" s="66">
        <f t="shared" si="20"/>
        <v>-123.46834999999965</v>
      </c>
      <c r="F350" s="67">
        <f t="shared" si="21"/>
        <v>-3.1624016899525972E-2</v>
      </c>
      <c r="G350" s="71">
        <f>'NEG Commercial'!E348</f>
        <v>6</v>
      </c>
      <c r="H350" s="68">
        <f t="shared" si="22"/>
        <v>5.7850283466388983E-5</v>
      </c>
      <c r="I350" s="68">
        <f t="shared" si="23"/>
        <v>0.98793821589725817</v>
      </c>
    </row>
    <row r="351" spans="2:9" x14ac:dyDescent="0.2">
      <c r="B351" s="71">
        <f>'NEG Commercial'!C349</f>
        <v>6539</v>
      </c>
      <c r="C351" s="65">
        <f>B351*(Rates!$G$9+Rates!$G$11)+Rates!$G$19+SUM(Rates!$G$22:$G$27)</f>
        <v>3916.1752514481518</v>
      </c>
      <c r="D351" s="65">
        <f>IF('NEG Commercial Win'!B351&gt;40,40*(Rates!$H$9+Rates!$H$14)+('NEG Commercial Win'!B351-40)*(Rates!$H$9+Rates!$H$17),'NEG Commercial Win'!B351*(Rates!$H$9+Rates!$H$14))+Rates!$H$19+Rates!$H$22+Rates!$H$23</f>
        <v>3792.2579014481521</v>
      </c>
      <c r="E351" s="66">
        <f t="shared" si="20"/>
        <v>-123.91734999999971</v>
      </c>
      <c r="F351" s="67">
        <f t="shared" si="21"/>
        <v>-3.1642442445387664E-2</v>
      </c>
      <c r="G351" s="71">
        <f>'NEG Commercial'!E349</f>
        <v>4</v>
      </c>
      <c r="H351" s="68">
        <f t="shared" si="22"/>
        <v>3.8566855644259326E-5</v>
      </c>
      <c r="I351" s="68">
        <f t="shared" si="23"/>
        <v>0.98797678275290246</v>
      </c>
    </row>
    <row r="352" spans="2:9" x14ac:dyDescent="0.2">
      <c r="B352" s="71">
        <f>'NEG Commercial'!C350</f>
        <v>6559</v>
      </c>
      <c r="C352" s="65">
        <f>B352*(Rates!$G$9+Rates!$G$11)+Rates!$G$19+SUM(Rates!$G$22:$G$27)</f>
        <v>3928.0915849898192</v>
      </c>
      <c r="D352" s="65">
        <f>IF('NEG Commercial Win'!B352&gt;40,40*(Rates!$H$9+Rates!$H$14)+('NEG Commercial Win'!B352-40)*(Rates!$H$9+Rates!$H$17),'NEG Commercial Win'!B352*(Rates!$H$9+Rates!$H$14))+Rates!$H$19+Rates!$H$22+Rates!$H$23</f>
        <v>3803.7252349898195</v>
      </c>
      <c r="E352" s="66">
        <f t="shared" si="20"/>
        <v>-124.36634999999978</v>
      </c>
      <c r="F352" s="67">
        <f t="shared" si="21"/>
        <v>-3.1660756199074748E-2</v>
      </c>
      <c r="G352" s="71">
        <f>'NEG Commercial'!E350</f>
        <v>3</v>
      </c>
      <c r="H352" s="68">
        <f t="shared" si="22"/>
        <v>2.8925141733194491E-5</v>
      </c>
      <c r="I352" s="68">
        <f t="shared" si="23"/>
        <v>0.98800570789463571</v>
      </c>
    </row>
    <row r="353" spans="2:9" x14ac:dyDescent="0.2">
      <c r="B353" s="71">
        <f>'NEG Commercial'!C351</f>
        <v>6579</v>
      </c>
      <c r="C353" s="65">
        <f>B353*(Rates!$G$9+Rates!$G$11)+Rates!$G$19+SUM(Rates!$G$22:$G$27)</f>
        <v>3940.0079185314867</v>
      </c>
      <c r="D353" s="65">
        <f>IF('NEG Commercial Win'!B353&gt;40,40*(Rates!$H$9+Rates!$H$14)+('NEG Commercial Win'!B353-40)*(Rates!$H$9+Rates!$H$17),'NEG Commercial Win'!B353*(Rates!$H$9+Rates!$H$14))+Rates!$H$19+Rates!$H$22+Rates!$H$23</f>
        <v>3815.1925685314868</v>
      </c>
      <c r="E353" s="66">
        <f t="shared" si="20"/>
        <v>-124.81534999999985</v>
      </c>
      <c r="F353" s="67">
        <f t="shared" si="21"/>
        <v>-3.1678959174914763E-2</v>
      </c>
      <c r="G353" s="71">
        <f>'NEG Commercial'!E351</f>
        <v>6</v>
      </c>
      <c r="H353" s="68">
        <f t="shared" si="22"/>
        <v>5.7850283466388983E-5</v>
      </c>
      <c r="I353" s="68">
        <f t="shared" si="23"/>
        <v>0.9880635581781021</v>
      </c>
    </row>
    <row r="354" spans="2:9" x14ac:dyDescent="0.2">
      <c r="B354" s="71">
        <f>'NEG Commercial'!C352</f>
        <v>6599</v>
      </c>
      <c r="C354" s="65">
        <f>B354*(Rates!$G$9+Rates!$G$11)+Rates!$G$19+SUM(Rates!$G$22:$G$27)</f>
        <v>3951.9242520731541</v>
      </c>
      <c r="D354" s="65">
        <f>IF('NEG Commercial Win'!B354&gt;40,40*(Rates!$H$9+Rates!$H$14)+('NEG Commercial Win'!B354-40)*(Rates!$H$9+Rates!$H$17),'NEG Commercial Win'!B354*(Rates!$H$9+Rates!$H$14))+Rates!$H$19+Rates!$H$22+Rates!$H$23</f>
        <v>3826.6599020731542</v>
      </c>
      <c r="E354" s="66">
        <f t="shared" si="20"/>
        <v>-125.26434999999992</v>
      </c>
      <c r="F354" s="67">
        <f t="shared" si="21"/>
        <v>-3.1697052375001124E-2</v>
      </c>
      <c r="G354" s="71">
        <f>'NEG Commercial'!E352</f>
        <v>7</v>
      </c>
      <c r="H354" s="68">
        <f t="shared" si="22"/>
        <v>6.7491997377453814E-5</v>
      </c>
      <c r="I354" s="68">
        <f t="shared" si="23"/>
        <v>0.98813105017547953</v>
      </c>
    </row>
    <row r="355" spans="2:9" x14ac:dyDescent="0.2">
      <c r="B355" s="71">
        <f>'NEG Commercial'!C353</f>
        <v>6619</v>
      </c>
      <c r="C355" s="65">
        <f>B355*(Rates!$G$9+Rates!$G$11)+Rates!$G$19+SUM(Rates!$G$22:$G$27)</f>
        <v>3963.8405856148215</v>
      </c>
      <c r="D355" s="65">
        <f>IF('NEG Commercial Win'!B355&gt;40,40*(Rates!$H$9+Rates!$H$14)+('NEG Commercial Win'!B355-40)*(Rates!$H$9+Rates!$H$17),'NEG Commercial Win'!B355*(Rates!$H$9+Rates!$H$14))+Rates!$H$19+Rates!$H$22+Rates!$H$23</f>
        <v>3838.1272356148215</v>
      </c>
      <c r="E355" s="66">
        <f t="shared" si="20"/>
        <v>-125.71334999999999</v>
      </c>
      <c r="F355" s="67">
        <f t="shared" si="21"/>
        <v>-3.1715036789377066E-2</v>
      </c>
      <c r="G355" s="71">
        <f>'NEG Commercial'!E353</f>
        <v>1</v>
      </c>
      <c r="H355" s="68">
        <f t="shared" si="22"/>
        <v>9.6417139110648316E-6</v>
      </c>
      <c r="I355" s="68">
        <f t="shared" si="23"/>
        <v>0.98814069188939058</v>
      </c>
    </row>
    <row r="356" spans="2:9" x14ac:dyDescent="0.2">
      <c r="B356" s="71">
        <f>'NEG Commercial'!C354</f>
        <v>6639</v>
      </c>
      <c r="C356" s="65">
        <f>B356*(Rates!$G$9+Rates!$G$11)+Rates!$G$19+SUM(Rates!$G$22:$G$27)</f>
        <v>3975.7569191564885</v>
      </c>
      <c r="D356" s="65">
        <f>IF('NEG Commercial Win'!B356&gt;40,40*(Rates!$H$9+Rates!$H$14)+('NEG Commercial Win'!B356-40)*(Rates!$H$9+Rates!$H$17),'NEG Commercial Win'!B356*(Rates!$H$9+Rates!$H$14))+Rates!$H$19+Rates!$H$22+Rates!$H$23</f>
        <v>3849.5945691564889</v>
      </c>
      <c r="E356" s="66">
        <f t="shared" si="20"/>
        <v>-126.16234999999961</v>
      </c>
      <c r="F356" s="67">
        <f t="shared" si="21"/>
        <v>-3.1732913396216055E-2</v>
      </c>
      <c r="G356" s="71">
        <f>'NEG Commercial'!E354</f>
        <v>4</v>
      </c>
      <c r="H356" s="68">
        <f t="shared" si="22"/>
        <v>3.8566855644259326E-5</v>
      </c>
      <c r="I356" s="68">
        <f t="shared" si="23"/>
        <v>0.98817925874503487</v>
      </c>
    </row>
    <row r="357" spans="2:9" x14ac:dyDescent="0.2">
      <c r="B357" s="71">
        <f>'NEG Commercial'!C355</f>
        <v>6659</v>
      </c>
      <c r="C357" s="65">
        <f>B357*(Rates!$G$9+Rates!$G$11)+Rates!$G$19+SUM(Rates!$G$22:$G$27)</f>
        <v>3987.6732526981559</v>
      </c>
      <c r="D357" s="65">
        <f>IF('NEG Commercial Win'!B357&gt;40,40*(Rates!$H$9+Rates!$H$14)+('NEG Commercial Win'!B357-40)*(Rates!$H$9+Rates!$H$17),'NEG Commercial Win'!B357*(Rates!$H$9+Rates!$H$14))+Rates!$H$19+Rates!$H$22+Rates!$H$23</f>
        <v>3861.0619026981562</v>
      </c>
      <c r="E357" s="66">
        <f t="shared" si="20"/>
        <v>-126.61134999999967</v>
      </c>
      <c r="F357" s="67">
        <f t="shared" si="21"/>
        <v>-3.1750683161999638E-2</v>
      </c>
      <c r="G357" s="71">
        <f>'NEG Commercial'!E355</f>
        <v>5</v>
      </c>
      <c r="H357" s="68">
        <f t="shared" si="22"/>
        <v>4.8208569555324151E-5</v>
      </c>
      <c r="I357" s="68">
        <f t="shared" si="23"/>
        <v>0.98822746731459021</v>
      </c>
    </row>
    <row r="358" spans="2:9" x14ac:dyDescent="0.2">
      <c r="B358" s="71">
        <f>'NEG Commercial'!C356</f>
        <v>6679</v>
      </c>
      <c r="C358" s="65">
        <f>B358*(Rates!$G$9+Rates!$G$11)+Rates!$G$19+SUM(Rates!$G$22:$G$27)</f>
        <v>3999.5895862398233</v>
      </c>
      <c r="D358" s="65">
        <f>IF('NEG Commercial Win'!B358&gt;40,40*(Rates!$H$9+Rates!$H$14)+('NEG Commercial Win'!B358-40)*(Rates!$H$9+Rates!$H$17),'NEG Commercial Win'!B358*(Rates!$H$9+Rates!$H$14))+Rates!$H$19+Rates!$H$22+Rates!$H$23</f>
        <v>3872.5292362398241</v>
      </c>
      <c r="E358" s="66">
        <f t="shared" si="20"/>
        <v>-127.06034999999929</v>
      </c>
      <c r="F358" s="67">
        <f t="shared" si="21"/>
        <v>-3.176834704169082E-2</v>
      </c>
      <c r="G358" s="71">
        <f>'NEG Commercial'!E356</f>
        <v>7</v>
      </c>
      <c r="H358" s="68">
        <f t="shared" si="22"/>
        <v>6.7491997377453814E-5</v>
      </c>
      <c r="I358" s="68">
        <f t="shared" si="23"/>
        <v>0.98829495931196765</v>
      </c>
    </row>
    <row r="359" spans="2:9" x14ac:dyDescent="0.2">
      <c r="B359" s="71">
        <f>'NEG Commercial'!C357</f>
        <v>6699</v>
      </c>
      <c r="C359" s="65">
        <f>B359*(Rates!$G$9+Rates!$G$11)+Rates!$G$19+SUM(Rates!$G$22:$G$27)</f>
        <v>4011.5059197814908</v>
      </c>
      <c r="D359" s="65">
        <f>IF('NEG Commercial Win'!B359&gt;40,40*(Rates!$H$9+Rates!$H$14)+('NEG Commercial Win'!B359-40)*(Rates!$H$9+Rates!$H$17),'NEG Commercial Win'!B359*(Rates!$H$9+Rates!$H$14))+Rates!$H$19+Rates!$H$22+Rates!$H$23</f>
        <v>3883.9965697814914</v>
      </c>
      <c r="E359" s="66">
        <f t="shared" si="20"/>
        <v>-127.50934999999936</v>
      </c>
      <c r="F359" s="67">
        <f t="shared" si="21"/>
        <v>-3.1785905978906015E-2</v>
      </c>
      <c r="G359" s="71">
        <f>'NEG Commercial'!E357</f>
        <v>7</v>
      </c>
      <c r="H359" s="68">
        <f t="shared" si="22"/>
        <v>6.7491997377453814E-5</v>
      </c>
      <c r="I359" s="68">
        <f t="shared" si="23"/>
        <v>0.98836245130934508</v>
      </c>
    </row>
    <row r="360" spans="2:9" x14ac:dyDescent="0.2">
      <c r="B360" s="71">
        <f>'NEG Commercial'!C358</f>
        <v>6719</v>
      </c>
      <c r="C360" s="65">
        <f>B360*(Rates!$G$9+Rates!$G$11)+Rates!$G$19+SUM(Rates!$G$22:$G$27)</f>
        <v>4023.4222533231582</v>
      </c>
      <c r="D360" s="65">
        <f>IF('NEG Commercial Win'!B360&gt;40,40*(Rates!$H$9+Rates!$H$14)+('NEG Commercial Win'!B360-40)*(Rates!$H$9+Rates!$H$17),'NEG Commercial Win'!B360*(Rates!$H$9+Rates!$H$14))+Rates!$H$19+Rates!$H$22+Rates!$H$23</f>
        <v>3895.4639033231588</v>
      </c>
      <c r="E360" s="66">
        <f t="shared" si="20"/>
        <v>-127.95834999999943</v>
      </c>
      <c r="F360" s="67">
        <f t="shared" si="21"/>
        <v>-3.1803360906082337E-2</v>
      </c>
      <c r="G360" s="71">
        <f>'NEG Commercial'!E358</f>
        <v>5</v>
      </c>
      <c r="H360" s="68">
        <f t="shared" si="22"/>
        <v>4.8208569555324151E-5</v>
      </c>
      <c r="I360" s="68">
        <f t="shared" si="23"/>
        <v>0.98841065987890042</v>
      </c>
    </row>
    <row r="361" spans="2:9" x14ac:dyDescent="0.2">
      <c r="B361" s="71">
        <f>'NEG Commercial'!C359</f>
        <v>6739</v>
      </c>
      <c r="C361" s="65">
        <f>B361*(Rates!$G$9+Rates!$G$11)+Rates!$G$19+SUM(Rates!$G$22:$G$27)</f>
        <v>4035.3385868648256</v>
      </c>
      <c r="D361" s="65">
        <f>IF('NEG Commercial Win'!B361&gt;40,40*(Rates!$H$9+Rates!$H$14)+('NEG Commercial Win'!B361-40)*(Rates!$H$9+Rates!$H$17),'NEG Commercial Win'!B361*(Rates!$H$9+Rates!$H$14))+Rates!$H$19+Rates!$H$22+Rates!$H$23</f>
        <v>3906.9312368648261</v>
      </c>
      <c r="E361" s="66">
        <f t="shared" si="20"/>
        <v>-128.4073499999995</v>
      </c>
      <c r="F361" s="67">
        <f t="shared" si="21"/>
        <v>-3.1820712744643063E-2</v>
      </c>
      <c r="G361" s="71">
        <f>'NEG Commercial'!E359</f>
        <v>9</v>
      </c>
      <c r="H361" s="68">
        <f t="shared" si="22"/>
        <v>8.6775425199583478E-5</v>
      </c>
      <c r="I361" s="68">
        <f t="shared" si="23"/>
        <v>0.98849743530410006</v>
      </c>
    </row>
    <row r="362" spans="2:9" x14ac:dyDescent="0.2">
      <c r="B362" s="71">
        <f>'NEG Commercial'!C360</f>
        <v>6759</v>
      </c>
      <c r="C362" s="65">
        <f>B362*(Rates!$G$9+Rates!$G$11)+Rates!$G$19+SUM(Rates!$G$22:$G$27)</f>
        <v>4047.2549204064931</v>
      </c>
      <c r="D362" s="65">
        <f>IF('NEG Commercial Win'!B362&gt;40,40*(Rates!$H$9+Rates!$H$14)+('NEG Commercial Win'!B362-40)*(Rates!$H$9+Rates!$H$17),'NEG Commercial Win'!B362*(Rates!$H$9+Rates!$H$14))+Rates!$H$19+Rates!$H$22+Rates!$H$23</f>
        <v>3918.3985704064935</v>
      </c>
      <c r="E362" s="66">
        <f t="shared" si="20"/>
        <v>-128.85634999999957</v>
      </c>
      <c r="F362" s="67">
        <f t="shared" si="21"/>
        <v>-3.1837962405159709E-2</v>
      </c>
      <c r="G362" s="71">
        <f>'NEG Commercial'!E360</f>
        <v>7</v>
      </c>
      <c r="H362" s="68">
        <f t="shared" si="22"/>
        <v>6.7491997377453814E-5</v>
      </c>
      <c r="I362" s="68">
        <f t="shared" si="23"/>
        <v>0.98856492730147749</v>
      </c>
    </row>
    <row r="363" spans="2:9" x14ac:dyDescent="0.2">
      <c r="B363" s="71">
        <f>'NEG Commercial'!C361</f>
        <v>6779</v>
      </c>
      <c r="C363" s="65">
        <f>B363*(Rates!$G$9+Rates!$G$11)+Rates!$G$19+SUM(Rates!$G$22:$G$27)</f>
        <v>4059.1712539481605</v>
      </c>
      <c r="D363" s="65">
        <f>IF('NEG Commercial Win'!B363&gt;40,40*(Rates!$H$9+Rates!$H$14)+('NEG Commercial Win'!B363-40)*(Rates!$H$9+Rates!$H$17),'NEG Commercial Win'!B363*(Rates!$H$9+Rates!$H$14))+Rates!$H$19+Rates!$H$22+Rates!$H$23</f>
        <v>3929.8659039481608</v>
      </c>
      <c r="E363" s="66">
        <f t="shared" si="20"/>
        <v>-129.30534999999963</v>
      </c>
      <c r="F363" s="67">
        <f t="shared" si="21"/>
        <v>-3.1855110787511257E-2</v>
      </c>
      <c r="G363" s="71">
        <f>'NEG Commercial'!E361</f>
        <v>8</v>
      </c>
      <c r="H363" s="68">
        <f t="shared" si="22"/>
        <v>7.7133711288518653E-5</v>
      </c>
      <c r="I363" s="68">
        <f t="shared" si="23"/>
        <v>0.98864206101276597</v>
      </c>
    </row>
    <row r="364" spans="2:9" x14ac:dyDescent="0.2">
      <c r="B364" s="71">
        <f>'NEG Commercial'!C362</f>
        <v>6799</v>
      </c>
      <c r="C364" s="65">
        <f>B364*(Rates!$G$9+Rates!$G$11)+Rates!$G$19+SUM(Rates!$G$22:$G$27)</f>
        <v>4071.0875874898279</v>
      </c>
      <c r="D364" s="65">
        <f>IF('NEG Commercial Win'!B364&gt;40,40*(Rates!$H$9+Rates!$H$14)+('NEG Commercial Win'!B364-40)*(Rates!$H$9+Rates!$H$17),'NEG Commercial Win'!B364*(Rates!$H$9+Rates!$H$14))+Rates!$H$19+Rates!$H$22+Rates!$H$23</f>
        <v>3941.3332374898282</v>
      </c>
      <c r="E364" s="66">
        <f t="shared" si="20"/>
        <v>-129.7543499999997</v>
      </c>
      <c r="F364" s="67">
        <f t="shared" si="21"/>
        <v>-3.1872158781040695E-2</v>
      </c>
      <c r="G364" s="71">
        <f>'NEG Commercial'!E362</f>
        <v>9</v>
      </c>
      <c r="H364" s="68">
        <f t="shared" si="22"/>
        <v>8.6775425199583478E-5</v>
      </c>
      <c r="I364" s="68">
        <f t="shared" si="23"/>
        <v>0.98872883643796561</v>
      </c>
    </row>
    <row r="365" spans="2:9" x14ac:dyDescent="0.2">
      <c r="B365" s="71">
        <f>'NEG Commercial'!C363</f>
        <v>6819</v>
      </c>
      <c r="C365" s="65">
        <f>B365*(Rates!$G$9+Rates!$G$11)+Rates!$G$19+SUM(Rates!$G$22:$G$27)</f>
        <v>4083.0039210314953</v>
      </c>
      <c r="D365" s="65">
        <f>IF('NEG Commercial Win'!B365&gt;40,40*(Rates!$H$9+Rates!$H$14)+('NEG Commercial Win'!B365-40)*(Rates!$H$9+Rates!$H$17),'NEG Commercial Win'!B365*(Rates!$H$9+Rates!$H$14))+Rates!$H$19+Rates!$H$22+Rates!$H$23</f>
        <v>3952.8005710314956</v>
      </c>
      <c r="E365" s="66">
        <f t="shared" si="20"/>
        <v>-130.20334999999977</v>
      </c>
      <c r="F365" s="67">
        <f t="shared" si="21"/>
        <v>-3.1889107264708748E-2</v>
      </c>
      <c r="G365" s="71">
        <f>'NEG Commercial'!E363</f>
        <v>2</v>
      </c>
      <c r="H365" s="68">
        <f t="shared" si="22"/>
        <v>1.9283427822129663E-5</v>
      </c>
      <c r="I365" s="68">
        <f t="shared" si="23"/>
        <v>0.9887481198657877</v>
      </c>
    </row>
    <row r="366" spans="2:9" x14ac:dyDescent="0.2">
      <c r="B366" s="71">
        <f>'NEG Commercial'!C364</f>
        <v>6839</v>
      </c>
      <c r="C366" s="65">
        <f>B366*(Rates!$G$9+Rates!$G$11)+Rates!$G$19+SUM(Rates!$G$22:$G$27)</f>
        <v>4094.9202545731628</v>
      </c>
      <c r="D366" s="65">
        <f>IF('NEG Commercial Win'!B366&gt;40,40*(Rates!$H$9+Rates!$H$14)+('NEG Commercial Win'!B366-40)*(Rates!$H$9+Rates!$H$17),'NEG Commercial Win'!B366*(Rates!$H$9+Rates!$H$14))+Rates!$H$19+Rates!$H$22+Rates!$H$23</f>
        <v>3964.2679045731629</v>
      </c>
      <c r="E366" s="66">
        <f t="shared" si="20"/>
        <v>-130.65234999999984</v>
      </c>
      <c r="F366" s="67">
        <f t="shared" si="21"/>
        <v>-3.1905957107244934E-2</v>
      </c>
      <c r="G366" s="71">
        <f>'NEG Commercial'!E364</f>
        <v>2</v>
      </c>
      <c r="H366" s="68">
        <f t="shared" si="22"/>
        <v>1.9283427822129663E-5</v>
      </c>
      <c r="I366" s="68">
        <f t="shared" si="23"/>
        <v>0.98876740329360979</v>
      </c>
    </row>
    <row r="367" spans="2:9" x14ac:dyDescent="0.2">
      <c r="B367" s="71">
        <f>'NEG Commercial'!C365</f>
        <v>6859</v>
      </c>
      <c r="C367" s="65">
        <f>B367*(Rates!$G$9+Rates!$G$11)+Rates!$G$19+SUM(Rates!$G$22:$G$27)</f>
        <v>4106.8365881148302</v>
      </c>
      <c r="D367" s="65">
        <f>IF('NEG Commercial Win'!B367&gt;40,40*(Rates!$H$9+Rates!$H$14)+('NEG Commercial Win'!B367-40)*(Rates!$H$9+Rates!$H$17),'NEG Commercial Win'!B367*(Rates!$H$9+Rates!$H$14))+Rates!$H$19+Rates!$H$22+Rates!$H$23</f>
        <v>3975.7352381148303</v>
      </c>
      <c r="E367" s="66">
        <f t="shared" si="20"/>
        <v>-131.10134999999991</v>
      </c>
      <c r="F367" s="67">
        <f t="shared" si="21"/>
        <v>-3.1922709167295997E-2</v>
      </c>
      <c r="G367" s="71">
        <f>'NEG Commercial'!E365</f>
        <v>6</v>
      </c>
      <c r="H367" s="68">
        <f t="shared" si="22"/>
        <v>5.7850283466388983E-5</v>
      </c>
      <c r="I367" s="68">
        <f t="shared" si="23"/>
        <v>0.98882525357707618</v>
      </c>
    </row>
    <row r="368" spans="2:9" x14ac:dyDescent="0.2">
      <c r="B368" s="71">
        <f>'NEG Commercial'!C366</f>
        <v>6879</v>
      </c>
      <c r="C368" s="65">
        <f>B368*(Rates!$G$9+Rates!$G$11)+Rates!$G$19+SUM(Rates!$G$22:$G$27)</f>
        <v>4118.7529216564972</v>
      </c>
      <c r="D368" s="65">
        <f>IF('NEG Commercial Win'!B368&gt;40,40*(Rates!$H$9+Rates!$H$14)+('NEG Commercial Win'!B368-40)*(Rates!$H$9+Rates!$H$17),'NEG Commercial Win'!B368*(Rates!$H$9+Rates!$H$14))+Rates!$H$19+Rates!$H$22+Rates!$H$23</f>
        <v>3987.2025716564976</v>
      </c>
      <c r="E368" s="66">
        <f t="shared" si="20"/>
        <v>-131.55034999999953</v>
      </c>
      <c r="F368" s="67">
        <f t="shared" si="21"/>
        <v>-3.1939364293571672E-2</v>
      </c>
      <c r="G368" s="71">
        <f>'NEG Commercial'!E366</f>
        <v>8</v>
      </c>
      <c r="H368" s="68">
        <f t="shared" si="22"/>
        <v>7.7133711288518653E-5</v>
      </c>
      <c r="I368" s="68">
        <f t="shared" si="23"/>
        <v>0.98890238728836466</v>
      </c>
    </row>
    <row r="369" spans="2:9" x14ac:dyDescent="0.2">
      <c r="B369" s="71">
        <f>'NEG Commercial'!C367</f>
        <v>6899</v>
      </c>
      <c r="C369" s="65">
        <f>B369*(Rates!$G$9+Rates!$G$11)+Rates!$G$19+SUM(Rates!$G$22:$G$27)</f>
        <v>4130.669255198165</v>
      </c>
      <c r="D369" s="65">
        <f>IF('NEG Commercial Win'!B369&gt;40,40*(Rates!$H$9+Rates!$H$14)+('NEG Commercial Win'!B369-40)*(Rates!$H$9+Rates!$H$17),'NEG Commercial Win'!B369*(Rates!$H$9+Rates!$H$14))+Rates!$H$19+Rates!$H$22+Rates!$H$23</f>
        <v>3998.669905198165</v>
      </c>
      <c r="E369" s="66">
        <f t="shared" si="20"/>
        <v>-131.99935000000005</v>
      </c>
      <c r="F369" s="67">
        <f t="shared" si="21"/>
        <v>-3.1955923324988533E-2</v>
      </c>
      <c r="G369" s="71">
        <f>'NEG Commercial'!E367</f>
        <v>3</v>
      </c>
      <c r="H369" s="68">
        <f t="shared" si="22"/>
        <v>2.8925141733194491E-5</v>
      </c>
      <c r="I369" s="68">
        <f t="shared" si="23"/>
        <v>0.98893131243009791</v>
      </c>
    </row>
    <row r="370" spans="2:9" x14ac:dyDescent="0.2">
      <c r="B370" s="71">
        <f>'NEG Commercial'!C368</f>
        <v>6919</v>
      </c>
      <c r="C370" s="65">
        <f>B370*(Rates!$G$9+Rates!$G$11)+Rates!$G$19+SUM(Rates!$G$22:$G$27)</f>
        <v>4142.585588739832</v>
      </c>
      <c r="D370" s="65">
        <f>IF('NEG Commercial Win'!B370&gt;40,40*(Rates!$H$9+Rates!$H$14)+('NEG Commercial Win'!B370-40)*(Rates!$H$9+Rates!$H$17),'NEG Commercial Win'!B370*(Rates!$H$9+Rates!$H$14))+Rates!$H$19+Rates!$H$22+Rates!$H$23</f>
        <v>4010.1372387398324</v>
      </c>
      <c r="E370" s="66">
        <f t="shared" si="20"/>
        <v>-132.44834999999966</v>
      </c>
      <c r="F370" s="67">
        <f t="shared" si="21"/>
        <v>-3.1972387090809691E-2</v>
      </c>
      <c r="G370" s="71">
        <f>'NEG Commercial'!E368</f>
        <v>8</v>
      </c>
      <c r="H370" s="68">
        <f t="shared" si="22"/>
        <v>7.7133711288518653E-5</v>
      </c>
      <c r="I370" s="68">
        <f t="shared" si="23"/>
        <v>0.98900844614138639</v>
      </c>
    </row>
    <row r="371" spans="2:9" x14ac:dyDescent="0.2">
      <c r="B371" s="71">
        <f>'NEG Commercial'!C369</f>
        <v>6939</v>
      </c>
      <c r="C371" s="65">
        <f>B371*(Rates!$G$9+Rates!$G$11)+Rates!$G$19+SUM(Rates!$G$22:$G$27)</f>
        <v>4154.5019222814999</v>
      </c>
      <c r="D371" s="65">
        <f>IF('NEG Commercial Win'!B371&gt;40,40*(Rates!$H$9+Rates!$H$14)+('NEG Commercial Win'!B371-40)*(Rates!$H$9+Rates!$H$17),'NEG Commercial Win'!B371*(Rates!$H$9+Rates!$H$14))+Rates!$H$19+Rates!$H$22+Rates!$H$23</f>
        <v>4021.6045722814997</v>
      </c>
      <c r="E371" s="66">
        <f t="shared" si="20"/>
        <v>-132.89735000000019</v>
      </c>
      <c r="F371" s="67">
        <f t="shared" si="21"/>
        <v>-3.1988756410784823E-2</v>
      </c>
      <c r="G371" s="71">
        <f>'NEG Commercial'!E369</f>
        <v>5</v>
      </c>
      <c r="H371" s="68">
        <f t="shared" si="22"/>
        <v>4.8208569555324151E-5</v>
      </c>
      <c r="I371" s="68">
        <f t="shared" si="23"/>
        <v>0.98905665471094173</v>
      </c>
    </row>
    <row r="372" spans="2:9" x14ac:dyDescent="0.2">
      <c r="B372" s="71">
        <f>'NEG Commercial'!C370</f>
        <v>6959</v>
      </c>
      <c r="C372" s="65">
        <f>B372*(Rates!$G$9+Rates!$G$11)+Rates!$G$19+SUM(Rates!$G$22:$G$27)</f>
        <v>4166.4182558231669</v>
      </c>
      <c r="D372" s="65">
        <f>IF('NEG Commercial Win'!B372&gt;40,40*(Rates!$H$9+Rates!$H$14)+('NEG Commercial Win'!B372-40)*(Rates!$H$9+Rates!$H$17),'NEG Commercial Win'!B372*(Rates!$H$9+Rates!$H$14))+Rates!$H$19+Rates!$H$22+Rates!$H$23</f>
        <v>4033.0719058231671</v>
      </c>
      <c r="E372" s="66">
        <f t="shared" si="20"/>
        <v>-133.3463499999998</v>
      </c>
      <c r="F372" s="67">
        <f t="shared" si="21"/>
        <v>-3.2005032095284519E-2</v>
      </c>
      <c r="G372" s="71">
        <f>'NEG Commercial'!E370</f>
        <v>3</v>
      </c>
      <c r="H372" s="68">
        <f t="shared" si="22"/>
        <v>2.8925141733194491E-5</v>
      </c>
      <c r="I372" s="68">
        <f t="shared" si="23"/>
        <v>0.98908557985267498</v>
      </c>
    </row>
    <row r="373" spans="2:9" x14ac:dyDescent="0.2">
      <c r="B373" s="71">
        <f>'NEG Commercial'!C371</f>
        <v>6979</v>
      </c>
      <c r="C373" s="65">
        <f>B373*(Rates!$G$9+Rates!$G$11)+Rates!$G$19+SUM(Rates!$G$22:$G$27)</f>
        <v>4178.3345893648338</v>
      </c>
      <c r="D373" s="65">
        <f>IF('NEG Commercial Win'!B373&gt;40,40*(Rates!$H$9+Rates!$H$14)+('NEG Commercial Win'!B373-40)*(Rates!$H$9+Rates!$H$17),'NEG Commercial Win'!B373*(Rates!$H$9+Rates!$H$14))+Rates!$H$19+Rates!$H$22+Rates!$H$23</f>
        <v>4044.5392393648344</v>
      </c>
      <c r="E373" s="66">
        <f t="shared" si="20"/>
        <v>-133.79534999999942</v>
      </c>
      <c r="F373" s="67">
        <f t="shared" si="21"/>
        <v>-3.2021214945435521E-2</v>
      </c>
      <c r="G373" s="71">
        <f>'NEG Commercial'!E371</f>
        <v>2</v>
      </c>
      <c r="H373" s="68">
        <f t="shared" si="22"/>
        <v>1.9283427822129663E-5</v>
      </c>
      <c r="I373" s="68">
        <f t="shared" si="23"/>
        <v>0.98910486328049707</v>
      </c>
    </row>
    <row r="374" spans="2:9" x14ac:dyDescent="0.2">
      <c r="B374" s="71">
        <f>'NEG Commercial'!C372</f>
        <v>6999</v>
      </c>
      <c r="C374" s="65">
        <f>B374*(Rates!$G$9+Rates!$G$11)+Rates!$G$19+SUM(Rates!$G$22:$G$27)</f>
        <v>4190.2509229065017</v>
      </c>
      <c r="D374" s="65">
        <f>IF('NEG Commercial Win'!B374&gt;40,40*(Rates!$H$9+Rates!$H$14)+('NEG Commercial Win'!B374-40)*(Rates!$H$9+Rates!$H$17),'NEG Commercial Win'!B374*(Rates!$H$9+Rates!$H$14))+Rates!$H$19+Rates!$H$22+Rates!$H$23</f>
        <v>4056.0065729065022</v>
      </c>
      <c r="E374" s="66">
        <f t="shared" si="20"/>
        <v>-134.24434999999949</v>
      </c>
      <c r="F374" s="67">
        <f t="shared" si="21"/>
        <v>-3.2037305753251408E-2</v>
      </c>
      <c r="G374" s="71">
        <f>'NEG Commercial'!E372</f>
        <v>5</v>
      </c>
      <c r="H374" s="68">
        <f t="shared" si="22"/>
        <v>4.8208569555324151E-5</v>
      </c>
      <c r="I374" s="68">
        <f t="shared" si="23"/>
        <v>0.98915307185005241</v>
      </c>
    </row>
    <row r="375" spans="2:9" x14ac:dyDescent="0.2">
      <c r="B375" s="71">
        <f>'NEG Commercial'!C373</f>
        <v>7019</v>
      </c>
      <c r="C375" s="65">
        <f>B375*(Rates!$G$9+Rates!$G$11)+Rates!$G$19+SUM(Rates!$G$22:$G$27)</f>
        <v>4202.1672564481687</v>
      </c>
      <c r="D375" s="65">
        <f>IF('NEG Commercial Win'!B375&gt;40,40*(Rates!$H$9+Rates!$H$14)+('NEG Commercial Win'!B375-40)*(Rates!$H$9+Rates!$H$17),'NEG Commercial Win'!B375*(Rates!$H$9+Rates!$H$14))+Rates!$H$19+Rates!$H$22+Rates!$H$23</f>
        <v>4067.4739064481696</v>
      </c>
      <c r="E375" s="66">
        <f t="shared" si="20"/>
        <v>-134.6933499999991</v>
      </c>
      <c r="F375" s="67">
        <f t="shared" si="21"/>
        <v>-3.2053305301761606E-2</v>
      </c>
      <c r="G375" s="71">
        <f>'NEG Commercial'!E373</f>
        <v>8</v>
      </c>
      <c r="H375" s="68">
        <f t="shared" si="22"/>
        <v>7.7133711288518653E-5</v>
      </c>
      <c r="I375" s="68">
        <f t="shared" si="23"/>
        <v>0.98923020556134089</v>
      </c>
    </row>
    <row r="376" spans="2:9" x14ac:dyDescent="0.2">
      <c r="B376" s="71">
        <f>'NEG Commercial'!C374</f>
        <v>7039</v>
      </c>
      <c r="C376" s="65">
        <f>B376*(Rates!$G$9+Rates!$G$11)+Rates!$G$19+SUM(Rates!$G$22:$G$27)</f>
        <v>4214.0835899898366</v>
      </c>
      <c r="D376" s="65">
        <f>IF('NEG Commercial Win'!B376&gt;40,40*(Rates!$H$9+Rates!$H$14)+('NEG Commercial Win'!B376-40)*(Rates!$H$9+Rates!$H$17),'NEG Commercial Win'!B376*(Rates!$H$9+Rates!$H$14))+Rates!$H$19+Rates!$H$22+Rates!$H$23</f>
        <v>4078.941239989837</v>
      </c>
      <c r="E376" s="66">
        <f t="shared" si="20"/>
        <v>-135.14234999999962</v>
      </c>
      <c r="F376" s="67">
        <f t="shared" si="21"/>
        <v>-3.2069214365139244E-2</v>
      </c>
      <c r="G376" s="71">
        <f>'NEG Commercial'!E374</f>
        <v>9</v>
      </c>
      <c r="H376" s="68">
        <f t="shared" si="22"/>
        <v>8.6775425199583478E-5</v>
      </c>
      <c r="I376" s="68">
        <f t="shared" si="23"/>
        <v>0.98931698098654053</v>
      </c>
    </row>
    <row r="377" spans="2:9" x14ac:dyDescent="0.2">
      <c r="B377" s="71">
        <f>'NEG Commercial'!C375</f>
        <v>7059</v>
      </c>
      <c r="C377" s="65">
        <f>B377*(Rates!$G$9+Rates!$G$11)+Rates!$G$19+SUM(Rates!$G$22:$G$27)</f>
        <v>4225.9999235315036</v>
      </c>
      <c r="D377" s="65">
        <f>IF('NEG Commercial Win'!B377&gt;40,40*(Rates!$H$9+Rates!$H$14)+('NEG Commercial Win'!B377-40)*(Rates!$H$9+Rates!$H$17),'NEG Commercial Win'!B377*(Rates!$H$9+Rates!$H$14))+Rates!$H$19+Rates!$H$22+Rates!$H$23</f>
        <v>4090.4085735315043</v>
      </c>
      <c r="E377" s="66">
        <f t="shared" si="20"/>
        <v>-135.59134999999924</v>
      </c>
      <c r="F377" s="67">
        <f t="shared" si="21"/>
        <v>-3.2085033708824783E-2</v>
      </c>
      <c r="G377" s="71">
        <f>'NEG Commercial'!E375</f>
        <v>5</v>
      </c>
      <c r="H377" s="68">
        <f t="shared" si="22"/>
        <v>4.8208569555324151E-5</v>
      </c>
      <c r="I377" s="68">
        <f t="shared" si="23"/>
        <v>0.98936518955609587</v>
      </c>
    </row>
    <row r="378" spans="2:9" x14ac:dyDescent="0.2">
      <c r="B378" s="71">
        <f>'NEG Commercial'!C376</f>
        <v>7079</v>
      </c>
      <c r="C378" s="65">
        <f>B378*(Rates!$G$9+Rates!$G$11)+Rates!$G$19+SUM(Rates!$G$22:$G$27)</f>
        <v>4237.9162570731714</v>
      </c>
      <c r="D378" s="65">
        <f>IF('NEG Commercial Win'!B378&gt;40,40*(Rates!$H$9+Rates!$H$14)+('NEG Commercial Win'!B378-40)*(Rates!$H$9+Rates!$H$17),'NEG Commercial Win'!B378*(Rates!$H$9+Rates!$H$14))+Rates!$H$19+Rates!$H$22+Rates!$H$23</f>
        <v>4101.8759070731712</v>
      </c>
      <c r="E378" s="66">
        <f t="shared" si="20"/>
        <v>-136.04035000000022</v>
      </c>
      <c r="F378" s="67">
        <f t="shared" si="21"/>
        <v>-3.210076408965043E-2</v>
      </c>
      <c r="G378" s="71">
        <f>'NEG Commercial'!E376</f>
        <v>7</v>
      </c>
      <c r="H378" s="68">
        <f t="shared" si="22"/>
        <v>6.7491997377453814E-5</v>
      </c>
      <c r="I378" s="68">
        <f t="shared" si="23"/>
        <v>0.9894326815534733</v>
      </c>
    </row>
    <row r="379" spans="2:9" x14ac:dyDescent="0.2">
      <c r="B379" s="71">
        <f>'NEG Commercial'!C377</f>
        <v>7099</v>
      </c>
      <c r="C379" s="65">
        <f>B379*(Rates!$G$9+Rates!$G$11)+Rates!$G$19+SUM(Rates!$G$22:$G$27)</f>
        <v>4249.8325906148384</v>
      </c>
      <c r="D379" s="65">
        <f>IF('NEG Commercial Win'!B379&gt;40,40*(Rates!$H$9+Rates!$H$14)+('NEG Commercial Win'!B379-40)*(Rates!$H$9+Rates!$H$17),'NEG Commercial Win'!B379*(Rates!$H$9+Rates!$H$14))+Rates!$H$19+Rates!$H$22+Rates!$H$23</f>
        <v>4113.3432406148386</v>
      </c>
      <c r="E379" s="66">
        <f t="shared" si="20"/>
        <v>-136.48934999999983</v>
      </c>
      <c r="F379" s="67">
        <f t="shared" si="21"/>
        <v>-3.2116406255958761E-2</v>
      </c>
      <c r="G379" s="71">
        <f>'NEG Commercial'!E377</f>
        <v>4</v>
      </c>
      <c r="H379" s="68">
        <f t="shared" si="22"/>
        <v>3.8566855644259326E-5</v>
      </c>
      <c r="I379" s="68">
        <f t="shared" si="23"/>
        <v>0.9894712484091176</v>
      </c>
    </row>
    <row r="380" spans="2:9" x14ac:dyDescent="0.2">
      <c r="B380" s="71">
        <f>'NEG Commercial'!C378</f>
        <v>7119</v>
      </c>
      <c r="C380" s="65">
        <f>B380*(Rates!$G$9+Rates!$G$11)+Rates!$G$19+SUM(Rates!$G$22:$G$27)</f>
        <v>4261.7489241565063</v>
      </c>
      <c r="D380" s="65">
        <f>IF('NEG Commercial Win'!B380&gt;40,40*(Rates!$H$9+Rates!$H$14)+('NEG Commercial Win'!B380-40)*(Rates!$H$9+Rates!$H$17),'NEG Commercial Win'!B380*(Rates!$H$9+Rates!$H$14))+Rates!$H$19+Rates!$H$22+Rates!$H$23</f>
        <v>4124.8105741565059</v>
      </c>
      <c r="E380" s="66">
        <f t="shared" si="20"/>
        <v>-136.93835000000036</v>
      </c>
      <c r="F380" s="67">
        <f t="shared" si="21"/>
        <v>-3.2131960947723699E-2</v>
      </c>
      <c r="G380" s="71">
        <f>'NEG Commercial'!E378</f>
        <v>3</v>
      </c>
      <c r="H380" s="68">
        <f t="shared" si="22"/>
        <v>2.8925141733194491E-5</v>
      </c>
      <c r="I380" s="68">
        <f t="shared" si="23"/>
        <v>0.98950017355085085</v>
      </c>
    </row>
    <row r="381" spans="2:9" x14ac:dyDescent="0.2">
      <c r="B381" s="71">
        <f>'NEG Commercial'!C379</f>
        <v>7139</v>
      </c>
      <c r="C381" s="65">
        <f>B381*(Rates!$G$9+Rates!$G$11)+Rates!$G$19+SUM(Rates!$G$22:$G$27)</f>
        <v>4273.6652576981733</v>
      </c>
      <c r="D381" s="65">
        <f>IF('NEG Commercial Win'!B381&gt;40,40*(Rates!$H$9+Rates!$H$14)+('NEG Commercial Win'!B381-40)*(Rates!$H$9+Rates!$H$17),'NEG Commercial Win'!B381*(Rates!$H$9+Rates!$H$14))+Rates!$H$19+Rates!$H$22+Rates!$H$23</f>
        <v>4136.2779076981733</v>
      </c>
      <c r="E381" s="66">
        <f t="shared" si="20"/>
        <v>-137.38734999999997</v>
      </c>
      <c r="F381" s="67">
        <f t="shared" si="21"/>
        <v>-3.2147428896665102E-2</v>
      </c>
      <c r="G381" s="71">
        <f>'NEG Commercial'!E379</f>
        <v>3</v>
      </c>
      <c r="H381" s="68">
        <f t="shared" si="22"/>
        <v>2.8925141733194491E-5</v>
      </c>
      <c r="I381" s="68">
        <f t="shared" si="23"/>
        <v>0.9895290986925841</v>
      </c>
    </row>
    <row r="382" spans="2:9" x14ac:dyDescent="0.2">
      <c r="B382" s="71">
        <f>'NEG Commercial'!C380</f>
        <v>7159</v>
      </c>
      <c r="C382" s="65">
        <f>B382*(Rates!$G$9+Rates!$G$11)+Rates!$G$19+SUM(Rates!$G$22:$G$27)</f>
        <v>4285.5815912398411</v>
      </c>
      <c r="D382" s="65">
        <f>IF('NEG Commercial Win'!B382&gt;40,40*(Rates!$H$9+Rates!$H$14)+('NEG Commercial Win'!B382-40)*(Rates!$H$9+Rates!$H$17),'NEG Commercial Win'!B382*(Rates!$H$9+Rates!$H$14))+Rates!$H$19+Rates!$H$22+Rates!$H$23</f>
        <v>4147.7452412398407</v>
      </c>
      <c r="E382" s="66">
        <f t="shared" si="20"/>
        <v>-137.83635000000049</v>
      </c>
      <c r="F382" s="67">
        <f t="shared" si="21"/>
        <v>-3.2162810826365275E-2</v>
      </c>
      <c r="G382" s="71">
        <f>'NEG Commercial'!E380</f>
        <v>6</v>
      </c>
      <c r="H382" s="68">
        <f t="shared" si="22"/>
        <v>5.7850283466388983E-5</v>
      </c>
      <c r="I382" s="68">
        <f t="shared" si="23"/>
        <v>0.98958694897605048</v>
      </c>
    </row>
    <row r="383" spans="2:9" x14ac:dyDescent="0.2">
      <c r="B383" s="71">
        <f>'NEG Commercial'!C381</f>
        <v>7179</v>
      </c>
      <c r="C383" s="65">
        <f>B383*(Rates!$G$9+Rates!$G$11)+Rates!$G$19+SUM(Rates!$G$22:$G$27)</f>
        <v>4297.4979247815081</v>
      </c>
      <c r="D383" s="65">
        <f>IF('NEG Commercial Win'!B383&gt;40,40*(Rates!$H$9+Rates!$H$14)+('NEG Commercial Win'!B383-40)*(Rates!$H$9+Rates!$H$17),'NEG Commercial Win'!B383*(Rates!$H$9+Rates!$H$14))+Rates!$H$19+Rates!$H$22+Rates!$H$23</f>
        <v>4159.212574781508</v>
      </c>
      <c r="E383" s="66">
        <f t="shared" si="20"/>
        <v>-138.28535000000011</v>
      </c>
      <c r="F383" s="67">
        <f t="shared" si="21"/>
        <v>-3.2178107452380159E-2</v>
      </c>
      <c r="G383" s="71">
        <f>'NEG Commercial'!E381</f>
        <v>7</v>
      </c>
      <c r="H383" s="68">
        <f t="shared" si="22"/>
        <v>6.7491997377453814E-5</v>
      </c>
      <c r="I383" s="68">
        <f t="shared" si="23"/>
        <v>0.98965444097342792</v>
      </c>
    </row>
    <row r="384" spans="2:9" x14ac:dyDescent="0.2">
      <c r="B384" s="71">
        <f>'NEG Commercial'!C382</f>
        <v>7199</v>
      </c>
      <c r="C384" s="65">
        <f>B384*(Rates!$G$9+Rates!$G$11)+Rates!$G$19+SUM(Rates!$G$22:$G$27)</f>
        <v>4309.4142583231751</v>
      </c>
      <c r="D384" s="65">
        <f>IF('NEG Commercial Win'!B384&gt;40,40*(Rates!$H$9+Rates!$H$14)+('NEG Commercial Win'!B384-40)*(Rates!$H$9+Rates!$H$17),'NEG Commercial Win'!B384*(Rates!$H$9+Rates!$H$14))+Rates!$H$19+Rates!$H$22+Rates!$H$23</f>
        <v>4170.6799083231763</v>
      </c>
      <c r="E384" s="66">
        <f t="shared" si="20"/>
        <v>-138.73434999999881</v>
      </c>
      <c r="F384" s="67">
        <f t="shared" si="21"/>
        <v>-3.2193319482351497E-2</v>
      </c>
      <c r="G384" s="71">
        <f>'NEG Commercial'!E382</f>
        <v>4</v>
      </c>
      <c r="H384" s="68">
        <f t="shared" si="22"/>
        <v>3.8566855644259326E-5</v>
      </c>
      <c r="I384" s="68">
        <f t="shared" si="23"/>
        <v>0.98969300782907221</v>
      </c>
    </row>
    <row r="385" spans="2:9" x14ac:dyDescent="0.2">
      <c r="B385" s="71">
        <f>'NEG Commercial'!C383</f>
        <v>7219</v>
      </c>
      <c r="C385" s="65">
        <f>B385*(Rates!$G$9+Rates!$G$11)+Rates!$G$19+SUM(Rates!$G$22:$G$27)</f>
        <v>4321.330591864843</v>
      </c>
      <c r="D385" s="65">
        <f>IF('NEG Commercial Win'!B385&gt;40,40*(Rates!$H$9+Rates!$H$14)+('NEG Commercial Win'!B385-40)*(Rates!$H$9+Rates!$H$17),'NEG Commercial Win'!B385*(Rates!$H$9+Rates!$H$14))+Rates!$H$19+Rates!$H$22+Rates!$H$23</f>
        <v>4182.1472418648436</v>
      </c>
      <c r="E385" s="66">
        <f t="shared" si="20"/>
        <v>-139.18334999999934</v>
      </c>
      <c r="F385" s="67">
        <f t="shared" si="21"/>
        <v>-3.2208447616116229E-2</v>
      </c>
      <c r="G385" s="71">
        <f>'NEG Commercial'!E383</f>
        <v>7</v>
      </c>
      <c r="H385" s="68">
        <f t="shared" si="22"/>
        <v>6.7491997377453814E-5</v>
      </c>
      <c r="I385" s="68">
        <f t="shared" si="23"/>
        <v>0.98976049982644965</v>
      </c>
    </row>
    <row r="386" spans="2:9" x14ac:dyDescent="0.2">
      <c r="B386" s="71">
        <f>'NEG Commercial'!C384</f>
        <v>7239</v>
      </c>
      <c r="C386" s="65">
        <f>B386*(Rates!$G$9+Rates!$G$11)+Rates!$G$19+SUM(Rates!$G$22:$G$27)</f>
        <v>4333.2469254065099</v>
      </c>
      <c r="D386" s="65">
        <f>IF('NEG Commercial Win'!B386&gt;40,40*(Rates!$H$9+Rates!$H$14)+('NEG Commercial Win'!B386-40)*(Rates!$H$9+Rates!$H$17),'NEG Commercial Win'!B386*(Rates!$H$9+Rates!$H$14))+Rates!$H$19+Rates!$H$22+Rates!$H$23</f>
        <v>4193.614575406511</v>
      </c>
      <c r="E386" s="66">
        <f t="shared" si="20"/>
        <v>-139.63234999999895</v>
      </c>
      <c r="F386" s="67">
        <f t="shared" si="21"/>
        <v>-3.2223492545811888E-2</v>
      </c>
      <c r="G386" s="71">
        <f>'NEG Commercial'!E384</f>
        <v>4</v>
      </c>
      <c r="H386" s="68">
        <f t="shared" si="22"/>
        <v>3.8566855644259326E-5</v>
      </c>
      <c r="I386" s="68">
        <f t="shared" si="23"/>
        <v>0.98979906668209394</v>
      </c>
    </row>
    <row r="387" spans="2:9" x14ac:dyDescent="0.2">
      <c r="B387" s="71">
        <f>'NEG Commercial'!C385</f>
        <v>7259</v>
      </c>
      <c r="C387" s="65">
        <f>B387*(Rates!$G$9+Rates!$G$11)+Rates!$G$19+SUM(Rates!$G$22:$G$27)</f>
        <v>4345.1632589481778</v>
      </c>
      <c r="D387" s="65">
        <f>IF('NEG Commercial Win'!B387&gt;40,40*(Rates!$H$9+Rates!$H$14)+('NEG Commercial Win'!B387-40)*(Rates!$H$9+Rates!$H$17),'NEG Commercial Win'!B387*(Rates!$H$9+Rates!$H$14))+Rates!$H$19+Rates!$H$22+Rates!$H$23</f>
        <v>4205.0819089481784</v>
      </c>
      <c r="E387" s="66">
        <f t="shared" si="20"/>
        <v>-140.08134999999947</v>
      </c>
      <c r="F387" s="67">
        <f t="shared" si="21"/>
        <v>-3.2238454955984458E-2</v>
      </c>
      <c r="G387" s="71">
        <f>'NEG Commercial'!E385</f>
        <v>4</v>
      </c>
      <c r="H387" s="68">
        <f t="shared" si="22"/>
        <v>3.8566855644259326E-5</v>
      </c>
      <c r="I387" s="68">
        <f t="shared" si="23"/>
        <v>0.98983763353773824</v>
      </c>
    </row>
    <row r="388" spans="2:9" x14ac:dyDescent="0.2">
      <c r="B388" s="71">
        <f>'NEG Commercial'!C386</f>
        <v>7279</v>
      </c>
      <c r="C388" s="65">
        <f>B388*(Rates!$G$9+Rates!$G$11)+Rates!$G$19+SUM(Rates!$G$22:$G$27)</f>
        <v>4357.0795924898448</v>
      </c>
      <c r="D388" s="65">
        <f>IF('NEG Commercial Win'!B388&gt;40,40*(Rates!$H$9+Rates!$H$14)+('NEG Commercial Win'!B388-40)*(Rates!$H$9+Rates!$H$17),'NEG Commercial Win'!B388*(Rates!$H$9+Rates!$H$14))+Rates!$H$19+Rates!$H$22+Rates!$H$23</f>
        <v>4216.5492424898457</v>
      </c>
      <c r="E388" s="66">
        <f t="shared" si="20"/>
        <v>-140.53034999999909</v>
      </c>
      <c r="F388" s="67">
        <f t="shared" si="21"/>
        <v>-3.2253335523690377E-2</v>
      </c>
      <c r="G388" s="71">
        <f>'NEG Commercial'!E386</f>
        <v>5</v>
      </c>
      <c r="H388" s="68">
        <f t="shared" si="22"/>
        <v>4.8208569555324151E-5</v>
      </c>
      <c r="I388" s="68">
        <f t="shared" si="23"/>
        <v>0.98988584210729358</v>
      </c>
    </row>
    <row r="389" spans="2:9" x14ac:dyDescent="0.2">
      <c r="B389" s="71">
        <f>'NEG Commercial'!C387</f>
        <v>7299</v>
      </c>
      <c r="C389" s="65">
        <f>B389*(Rates!$G$9+Rates!$G$11)+Rates!$G$19+SUM(Rates!$G$22:$G$27)</f>
        <v>4368.9959260315127</v>
      </c>
      <c r="D389" s="65">
        <f>IF('NEG Commercial Win'!B389&gt;40,40*(Rates!$H$9+Rates!$H$14)+('NEG Commercial Win'!B389-40)*(Rates!$H$9+Rates!$H$17),'NEG Commercial Win'!B389*(Rates!$H$9+Rates!$H$14))+Rates!$H$19+Rates!$H$22+Rates!$H$23</f>
        <v>4228.0165760315131</v>
      </c>
      <c r="E389" s="66">
        <f t="shared" si="20"/>
        <v>-140.97934999999961</v>
      </c>
      <c r="F389" s="67">
        <f t="shared" si="21"/>
        <v>-3.2268134918600234E-2</v>
      </c>
      <c r="G389" s="71">
        <f>'NEG Commercial'!E387</f>
        <v>2</v>
      </c>
      <c r="H389" s="68">
        <f t="shared" si="22"/>
        <v>1.9283427822129663E-5</v>
      </c>
      <c r="I389" s="68">
        <f t="shared" si="23"/>
        <v>0.98990512553511567</v>
      </c>
    </row>
    <row r="390" spans="2:9" x14ac:dyDescent="0.2">
      <c r="B390" s="71">
        <f>'NEG Commercial'!C388</f>
        <v>7319</v>
      </c>
      <c r="C390" s="65">
        <f>B390*(Rates!$G$9+Rates!$G$11)+Rates!$G$19+SUM(Rates!$G$22:$G$27)</f>
        <v>4380.9122595731797</v>
      </c>
      <c r="D390" s="65">
        <f>IF('NEG Commercial Win'!B390&gt;40,40*(Rates!$H$9+Rates!$H$14)+('NEG Commercial Win'!B390-40)*(Rates!$H$9+Rates!$H$17),'NEG Commercial Win'!B390*(Rates!$H$9+Rates!$H$14))+Rates!$H$19+Rates!$H$22+Rates!$H$23</f>
        <v>4239.4839095731804</v>
      </c>
      <c r="E390" s="66">
        <f t="shared" si="20"/>
        <v>-141.42834999999923</v>
      </c>
      <c r="F390" s="67">
        <f t="shared" si="21"/>
        <v>-3.2282853803097672E-2</v>
      </c>
      <c r="G390" s="71">
        <f>'NEG Commercial'!E388</f>
        <v>4</v>
      </c>
      <c r="H390" s="68">
        <f t="shared" si="22"/>
        <v>3.8566855644259326E-5</v>
      </c>
      <c r="I390" s="68">
        <f t="shared" si="23"/>
        <v>0.98994369239075997</v>
      </c>
    </row>
    <row r="391" spans="2:9" x14ac:dyDescent="0.2">
      <c r="B391" s="71">
        <f>'NEG Commercial'!C389</f>
        <v>7339</v>
      </c>
      <c r="C391" s="65">
        <f>B391*(Rates!$G$9+Rates!$G$11)+Rates!$G$19+SUM(Rates!$G$22:$G$27)</f>
        <v>4392.8285931148475</v>
      </c>
      <c r="D391" s="65">
        <f>IF('NEG Commercial Win'!B391&gt;40,40*(Rates!$H$9+Rates!$H$14)+('NEG Commercial Win'!B391-40)*(Rates!$H$9+Rates!$H$17),'NEG Commercial Win'!B391*(Rates!$H$9+Rates!$H$14))+Rates!$H$19+Rates!$H$22+Rates!$H$23</f>
        <v>4250.9512431148478</v>
      </c>
      <c r="E391" s="66">
        <f t="shared" ref="E391:E454" si="24">D391-C391</f>
        <v>-141.87734999999975</v>
      </c>
      <c r="F391" s="67">
        <f t="shared" ref="F391:F454" si="25">E391/C391</f>
        <v>-3.229749283237978E-2</v>
      </c>
      <c r="G391" s="71">
        <f>'NEG Commercial'!E389</f>
        <v>5</v>
      </c>
      <c r="H391" s="68">
        <f t="shared" ref="H391:H454" si="26">G391/SUM($G$6:$G$950)</f>
        <v>4.8208569555324151E-5</v>
      </c>
      <c r="I391" s="68">
        <f t="shared" si="23"/>
        <v>0.98999190096031531</v>
      </c>
    </row>
    <row r="392" spans="2:9" x14ac:dyDescent="0.2">
      <c r="B392" s="71">
        <f>'NEG Commercial'!C390</f>
        <v>7359</v>
      </c>
      <c r="C392" s="65">
        <f>B392*(Rates!$G$9+Rates!$G$11)+Rates!$G$19+SUM(Rates!$G$22:$G$27)</f>
        <v>4404.7449266565145</v>
      </c>
      <c r="D392" s="65">
        <f>IF('NEG Commercial Win'!B392&gt;40,40*(Rates!$H$9+Rates!$H$14)+('NEG Commercial Win'!B392-40)*(Rates!$H$9+Rates!$H$17),'NEG Commercial Win'!B392*(Rates!$H$9+Rates!$H$14))+Rates!$H$19+Rates!$H$22+Rates!$H$23</f>
        <v>4262.4185766565151</v>
      </c>
      <c r="E392" s="66">
        <f t="shared" si="24"/>
        <v>-142.32634999999937</v>
      </c>
      <c r="F392" s="67">
        <f t="shared" si="25"/>
        <v>-3.2312052654552746E-2</v>
      </c>
      <c r="G392" s="71">
        <f>'NEG Commercial'!E390</f>
        <v>4</v>
      </c>
      <c r="H392" s="68">
        <f t="shared" si="26"/>
        <v>3.8566855644259326E-5</v>
      </c>
      <c r="I392" s="68">
        <f t="shared" ref="I392:I455" si="27">H392+I391</f>
        <v>0.9900304678159596</v>
      </c>
    </row>
    <row r="393" spans="2:9" x14ac:dyDescent="0.2">
      <c r="B393" s="71">
        <f>'NEG Commercial'!C391</f>
        <v>7379</v>
      </c>
      <c r="C393" s="65">
        <f>B393*(Rates!$G$9+Rates!$G$11)+Rates!$G$19+SUM(Rates!$G$22:$G$27)</f>
        <v>4416.6612601981824</v>
      </c>
      <c r="D393" s="65">
        <f>IF('NEG Commercial Win'!B393&gt;40,40*(Rates!$H$9+Rates!$H$14)+('NEG Commercial Win'!B393-40)*(Rates!$H$9+Rates!$H$17),'NEG Commercial Win'!B393*(Rates!$H$9+Rates!$H$14))+Rates!$H$19+Rates!$H$22+Rates!$H$23</f>
        <v>4273.8859101981825</v>
      </c>
      <c r="E393" s="66">
        <f t="shared" si="24"/>
        <v>-142.77534999999989</v>
      </c>
      <c r="F393" s="67">
        <f t="shared" si="25"/>
        <v>-3.2326533910729059E-2</v>
      </c>
      <c r="G393" s="71">
        <f>'NEG Commercial'!E391</f>
        <v>5</v>
      </c>
      <c r="H393" s="68">
        <f t="shared" si="26"/>
        <v>4.8208569555324151E-5</v>
      </c>
      <c r="I393" s="68">
        <f t="shared" si="27"/>
        <v>0.99007867638551494</v>
      </c>
    </row>
    <row r="394" spans="2:9" x14ac:dyDescent="0.2">
      <c r="B394" s="71">
        <f>'NEG Commercial'!C392</f>
        <v>7399</v>
      </c>
      <c r="C394" s="65">
        <f>B394*(Rates!$G$9+Rates!$G$11)+Rates!$G$19+SUM(Rates!$G$22:$G$27)</f>
        <v>4428.5775937398494</v>
      </c>
      <c r="D394" s="65">
        <f>IF('NEG Commercial Win'!B394&gt;40,40*(Rates!$H$9+Rates!$H$14)+('NEG Commercial Win'!B394-40)*(Rates!$H$9+Rates!$H$17),'NEG Commercial Win'!B394*(Rates!$H$9+Rates!$H$14))+Rates!$H$19+Rates!$H$22+Rates!$H$23</f>
        <v>4285.3532437398499</v>
      </c>
      <c r="E394" s="66">
        <f t="shared" si="24"/>
        <v>-143.2243499999995</v>
      </c>
      <c r="F394" s="67">
        <f t="shared" si="25"/>
        <v>-3.2340937235120062E-2</v>
      </c>
      <c r="G394" s="71">
        <f>'NEG Commercial'!E392</f>
        <v>5</v>
      </c>
      <c r="H394" s="68">
        <f t="shared" si="26"/>
        <v>4.8208569555324151E-5</v>
      </c>
      <c r="I394" s="68">
        <f t="shared" si="27"/>
        <v>0.99012688495507029</v>
      </c>
    </row>
    <row r="395" spans="2:9" x14ac:dyDescent="0.2">
      <c r="B395" s="71">
        <f>'NEG Commercial'!C393</f>
        <v>7419</v>
      </c>
      <c r="C395" s="65">
        <f>B395*(Rates!$G$9+Rates!$G$11)+Rates!$G$19+SUM(Rates!$G$22:$G$27)</f>
        <v>4440.4939272815163</v>
      </c>
      <c r="D395" s="65">
        <f>IF('NEG Commercial Win'!B395&gt;40,40*(Rates!$H$9+Rates!$H$14)+('NEG Commercial Win'!B395-40)*(Rates!$H$9+Rates!$H$17),'NEG Commercial Win'!B395*(Rates!$H$9+Rates!$H$14))+Rates!$H$19+Rates!$H$22+Rates!$H$23</f>
        <v>4296.8205772815172</v>
      </c>
      <c r="E395" s="66">
        <f t="shared" si="24"/>
        <v>-143.67334999999912</v>
      </c>
      <c r="F395" s="67">
        <f t="shared" si="25"/>
        <v>-3.2355263255129905E-2</v>
      </c>
      <c r="G395" s="71">
        <f>'NEG Commercial'!E393</f>
        <v>6</v>
      </c>
      <c r="H395" s="68">
        <f t="shared" si="26"/>
        <v>5.7850283466388983E-5</v>
      </c>
      <c r="I395" s="68">
        <f t="shared" si="27"/>
        <v>0.99018473523853667</v>
      </c>
    </row>
    <row r="396" spans="2:9" x14ac:dyDescent="0.2">
      <c r="B396" s="71">
        <f>'NEG Commercial'!C394</f>
        <v>7439</v>
      </c>
      <c r="C396" s="65">
        <f>B396*(Rates!$G$9+Rates!$G$11)+Rates!$G$19+SUM(Rates!$G$22:$G$27)</f>
        <v>4452.4102608231842</v>
      </c>
      <c r="D396" s="65">
        <f>IF('NEG Commercial Win'!B396&gt;40,40*(Rates!$H$9+Rates!$H$14)+('NEG Commercial Win'!B396-40)*(Rates!$H$9+Rates!$H$17),'NEG Commercial Win'!B396*(Rates!$H$9+Rates!$H$14))+Rates!$H$19+Rates!$H$22+Rates!$H$23</f>
        <v>4308.2879108231846</v>
      </c>
      <c r="E396" s="66">
        <f t="shared" si="24"/>
        <v>-144.12234999999964</v>
      </c>
      <c r="F396" s="67">
        <f t="shared" si="25"/>
        <v>-3.2369512591446048E-2</v>
      </c>
      <c r="G396" s="71">
        <f>'NEG Commercial'!E394</f>
        <v>2</v>
      </c>
      <c r="H396" s="68">
        <f t="shared" si="26"/>
        <v>1.9283427822129663E-5</v>
      </c>
      <c r="I396" s="68">
        <f t="shared" si="27"/>
        <v>0.99020401866635877</v>
      </c>
    </row>
    <row r="397" spans="2:9" x14ac:dyDescent="0.2">
      <c r="B397" s="71">
        <f>'NEG Commercial'!C395</f>
        <v>7459</v>
      </c>
      <c r="C397" s="65">
        <f>B397*(Rates!$G$9+Rates!$G$11)+Rates!$G$19+SUM(Rates!$G$22:$G$27)</f>
        <v>4464.3265943648512</v>
      </c>
      <c r="D397" s="65">
        <f>IF('NEG Commercial Win'!B397&gt;40,40*(Rates!$H$9+Rates!$H$14)+('NEG Commercial Win'!B397-40)*(Rates!$H$9+Rates!$H$17),'NEG Commercial Win'!B397*(Rates!$H$9+Rates!$H$14))+Rates!$H$19+Rates!$H$22+Rates!$H$23</f>
        <v>4319.7552443648519</v>
      </c>
      <c r="E397" s="66">
        <f t="shared" si="24"/>
        <v>-144.57134999999926</v>
      </c>
      <c r="F397" s="67">
        <f t="shared" si="25"/>
        <v>-3.2383685858128335E-2</v>
      </c>
      <c r="G397" s="71">
        <f>'NEG Commercial'!E395</f>
        <v>1</v>
      </c>
      <c r="H397" s="68">
        <f t="shared" si="26"/>
        <v>9.6417139110648316E-6</v>
      </c>
      <c r="I397" s="68">
        <f t="shared" si="27"/>
        <v>0.99021366038026981</v>
      </c>
    </row>
    <row r="398" spans="2:9" x14ac:dyDescent="0.2">
      <c r="B398" s="71">
        <f>'NEG Commercial'!C396</f>
        <v>7479</v>
      </c>
      <c r="C398" s="65">
        <f>B398*(Rates!$G$9+Rates!$G$11)+Rates!$G$19+SUM(Rates!$G$22:$G$27)</f>
        <v>4476.2429279065191</v>
      </c>
      <c r="D398" s="65">
        <f>IF('NEG Commercial Win'!B398&gt;40,40*(Rates!$H$9+Rates!$H$14)+('NEG Commercial Win'!B398-40)*(Rates!$H$9+Rates!$H$17),'NEG Commercial Win'!B398*(Rates!$H$9+Rates!$H$14))+Rates!$H$19+Rates!$H$22+Rates!$H$23</f>
        <v>4331.2225779065193</v>
      </c>
      <c r="E398" s="66">
        <f t="shared" si="24"/>
        <v>-145.02034999999978</v>
      </c>
      <c r="F398" s="67">
        <f t="shared" si="25"/>
        <v>-3.2397783662698555E-2</v>
      </c>
      <c r="G398" s="71">
        <f>'NEG Commercial'!E396</f>
        <v>2</v>
      </c>
      <c r="H398" s="68">
        <f t="shared" si="26"/>
        <v>1.9283427822129663E-5</v>
      </c>
      <c r="I398" s="68">
        <f t="shared" si="27"/>
        <v>0.9902329438080919</v>
      </c>
    </row>
    <row r="399" spans="2:9" x14ac:dyDescent="0.2">
      <c r="B399" s="71">
        <f>'NEG Commercial'!C397</f>
        <v>7499</v>
      </c>
      <c r="C399" s="65">
        <f>B399*(Rates!$G$9+Rates!$G$11)+Rates!$G$19+SUM(Rates!$G$22:$G$27)</f>
        <v>4488.159261448186</v>
      </c>
      <c r="D399" s="65">
        <f>IF('NEG Commercial Win'!B399&gt;40,40*(Rates!$H$9+Rates!$H$14)+('NEG Commercial Win'!B399-40)*(Rates!$H$9+Rates!$H$17),'NEG Commercial Win'!B399*(Rates!$H$9+Rates!$H$14))+Rates!$H$19+Rates!$H$22+Rates!$H$23</f>
        <v>4342.6899114481866</v>
      </c>
      <c r="E399" s="66">
        <f t="shared" si="24"/>
        <v>-145.46934999999939</v>
      </c>
      <c r="F399" s="67">
        <f t="shared" si="25"/>
        <v>-3.2411806606225703E-2</v>
      </c>
      <c r="G399" s="71">
        <f>'NEG Commercial'!E397</f>
        <v>3</v>
      </c>
      <c r="H399" s="68">
        <f t="shared" si="26"/>
        <v>2.8925141733194491E-5</v>
      </c>
      <c r="I399" s="68">
        <f t="shared" si="27"/>
        <v>0.99026186894982515</v>
      </c>
    </row>
    <row r="400" spans="2:9" x14ac:dyDescent="0.2">
      <c r="B400" s="71">
        <f>'NEG Commercial'!C398</f>
        <v>7519</v>
      </c>
      <c r="C400" s="65">
        <f>B400*(Rates!$G$9+Rates!$G$11)+Rates!$G$19+SUM(Rates!$G$22:$G$27)</f>
        <v>4500.0755949898539</v>
      </c>
      <c r="D400" s="65">
        <f>IF('NEG Commercial Win'!B400&gt;40,40*(Rates!$H$9+Rates!$H$14)+('NEG Commercial Win'!B400-40)*(Rates!$H$9+Rates!$H$17),'NEG Commercial Win'!B400*(Rates!$H$9+Rates!$H$14))+Rates!$H$19+Rates!$H$22+Rates!$H$23</f>
        <v>4354.157244989854</v>
      </c>
      <c r="E400" s="66">
        <f t="shared" si="24"/>
        <v>-145.91834999999992</v>
      </c>
      <c r="F400" s="67">
        <f t="shared" si="25"/>
        <v>-3.2425755283412946E-2</v>
      </c>
      <c r="G400" s="71">
        <f>'NEG Commercial'!E398</f>
        <v>4</v>
      </c>
      <c r="H400" s="68">
        <f t="shared" si="26"/>
        <v>3.8566855644259326E-5</v>
      </c>
      <c r="I400" s="68">
        <f t="shared" si="27"/>
        <v>0.99030043580546945</v>
      </c>
    </row>
    <row r="401" spans="2:9" x14ac:dyDescent="0.2">
      <c r="B401" s="71">
        <f>'NEG Commercial'!C399</f>
        <v>7539</v>
      </c>
      <c r="C401" s="65">
        <f>B401*(Rates!$G$9+Rates!$G$11)+Rates!$G$19+SUM(Rates!$G$22:$G$27)</f>
        <v>4511.9919285315209</v>
      </c>
      <c r="D401" s="65">
        <f>IF('NEG Commercial Win'!B401&gt;40,40*(Rates!$H$9+Rates!$H$14)+('NEG Commercial Win'!B401-40)*(Rates!$H$9+Rates!$H$17),'NEG Commercial Win'!B401*(Rates!$H$9+Rates!$H$14))+Rates!$H$19+Rates!$H$22+Rates!$H$23</f>
        <v>4365.6245785315214</v>
      </c>
      <c r="E401" s="66">
        <f t="shared" si="24"/>
        <v>-146.36734999999953</v>
      </c>
      <c r="F401" s="67">
        <f t="shared" si="25"/>
        <v>-3.2439630282680147E-2</v>
      </c>
      <c r="G401" s="71">
        <f>'NEG Commercial'!E399</f>
        <v>3</v>
      </c>
      <c r="H401" s="68">
        <f t="shared" si="26"/>
        <v>2.8925141733194491E-5</v>
      </c>
      <c r="I401" s="68">
        <f t="shared" si="27"/>
        <v>0.9903293609472027</v>
      </c>
    </row>
    <row r="402" spans="2:9" x14ac:dyDescent="0.2">
      <c r="B402" s="71">
        <f>'NEG Commercial'!C400</f>
        <v>7559</v>
      </c>
      <c r="C402" s="65">
        <f>B402*(Rates!$G$9+Rates!$G$11)+Rates!$G$19+SUM(Rates!$G$22:$G$27)</f>
        <v>4523.9082620731888</v>
      </c>
      <c r="D402" s="65">
        <f>IF('NEG Commercial Win'!B402&gt;40,40*(Rates!$H$9+Rates!$H$14)+('NEG Commercial Win'!B402-40)*(Rates!$H$9+Rates!$H$17),'NEG Commercial Win'!B402*(Rates!$H$9+Rates!$H$14))+Rates!$H$19+Rates!$H$22+Rates!$H$23</f>
        <v>4377.0919120731887</v>
      </c>
      <c r="E402" s="66">
        <f t="shared" si="24"/>
        <v>-146.81635000000006</v>
      </c>
      <c r="F402" s="67">
        <f t="shared" si="25"/>
        <v>-3.2453432186248174E-2</v>
      </c>
      <c r="G402" s="71">
        <f>'NEG Commercial'!E400</f>
        <v>2</v>
      </c>
      <c r="H402" s="68">
        <f t="shared" si="26"/>
        <v>1.9283427822129663E-5</v>
      </c>
      <c r="I402" s="68">
        <f t="shared" si="27"/>
        <v>0.99034864437502479</v>
      </c>
    </row>
    <row r="403" spans="2:9" x14ac:dyDescent="0.2">
      <c r="B403" s="71">
        <f>'NEG Commercial'!C401</f>
        <v>7579</v>
      </c>
      <c r="C403" s="65">
        <f>B403*(Rates!$G$9+Rates!$G$11)+Rates!$G$19+SUM(Rates!$G$22:$G$27)</f>
        <v>4535.8245956148558</v>
      </c>
      <c r="D403" s="65">
        <f>IF('NEG Commercial Win'!B403&gt;40,40*(Rates!$H$9+Rates!$H$14)+('NEG Commercial Win'!B403-40)*(Rates!$H$9+Rates!$H$17),'NEG Commercial Win'!B403*(Rates!$H$9+Rates!$H$14))+Rates!$H$19+Rates!$H$22+Rates!$H$23</f>
        <v>4388.5592456148561</v>
      </c>
      <c r="E403" s="66">
        <f t="shared" si="24"/>
        <v>-147.26534999999967</v>
      </c>
      <c r="F403" s="67">
        <f t="shared" si="25"/>
        <v>-3.2467161570218755E-2</v>
      </c>
      <c r="G403" s="71">
        <f>'NEG Commercial'!E401</f>
        <v>4</v>
      </c>
      <c r="H403" s="68">
        <f t="shared" si="26"/>
        <v>3.8566855644259326E-5</v>
      </c>
      <c r="I403" s="68">
        <f t="shared" si="27"/>
        <v>0.99038721123066908</v>
      </c>
    </row>
    <row r="404" spans="2:9" x14ac:dyDescent="0.2">
      <c r="B404" s="71">
        <f>'NEG Commercial'!C402</f>
        <v>7599</v>
      </c>
      <c r="C404" s="65">
        <f>B404*(Rates!$G$9+Rates!$G$11)+Rates!$G$19+SUM(Rates!$G$22:$G$27)</f>
        <v>4547.7409291565236</v>
      </c>
      <c r="D404" s="65">
        <f>IF('NEG Commercial Win'!B404&gt;40,40*(Rates!$H$9+Rates!$H$14)+('NEG Commercial Win'!B404-40)*(Rates!$H$9+Rates!$H$17),'NEG Commercial Win'!B404*(Rates!$H$9+Rates!$H$14))+Rates!$H$19+Rates!$H$22+Rates!$H$23</f>
        <v>4400.0265791565234</v>
      </c>
      <c r="E404" s="66">
        <f t="shared" si="24"/>
        <v>-147.71435000000019</v>
      </c>
      <c r="F404" s="67">
        <f t="shared" si="25"/>
        <v>-3.2480819004656228E-2</v>
      </c>
      <c r="G404" s="71">
        <f>'NEG Commercial'!E402</f>
        <v>5</v>
      </c>
      <c r="H404" s="68">
        <f t="shared" si="26"/>
        <v>4.8208569555324151E-5</v>
      </c>
      <c r="I404" s="68">
        <f t="shared" si="27"/>
        <v>0.99043541980022443</v>
      </c>
    </row>
    <row r="405" spans="2:9" x14ac:dyDescent="0.2">
      <c r="B405" s="71">
        <f>'NEG Commercial'!C403</f>
        <v>7619</v>
      </c>
      <c r="C405" s="65">
        <f>B405*(Rates!$G$9+Rates!$G$11)+Rates!$G$19+SUM(Rates!$G$22:$G$27)</f>
        <v>4559.6572626981906</v>
      </c>
      <c r="D405" s="65">
        <f>IF('NEG Commercial Win'!B405&gt;40,40*(Rates!$H$9+Rates!$H$14)+('NEG Commercial Win'!B405-40)*(Rates!$H$9+Rates!$H$17),'NEG Commercial Win'!B405*(Rates!$H$9+Rates!$H$14))+Rates!$H$19+Rates!$H$22+Rates!$H$23</f>
        <v>4411.4939126981908</v>
      </c>
      <c r="E405" s="66">
        <f t="shared" si="24"/>
        <v>-148.16334999999981</v>
      </c>
      <c r="F405" s="67">
        <f t="shared" si="25"/>
        <v>-3.2494405053664868E-2</v>
      </c>
      <c r="G405" s="71">
        <f>'NEG Commercial'!E403</f>
        <v>2</v>
      </c>
      <c r="H405" s="68">
        <f t="shared" si="26"/>
        <v>1.9283427822129663E-5</v>
      </c>
      <c r="I405" s="68">
        <f t="shared" si="27"/>
        <v>0.99045470322804652</v>
      </c>
    </row>
    <row r="406" spans="2:9" x14ac:dyDescent="0.2">
      <c r="B406" s="71">
        <f>'NEG Commercial'!C404</f>
        <v>7639</v>
      </c>
      <c r="C406" s="65">
        <f>B406*(Rates!$G$9+Rates!$G$11)+Rates!$G$19+SUM(Rates!$G$22:$G$27)</f>
        <v>4571.5735962398576</v>
      </c>
      <c r="D406" s="65">
        <f>IF('NEG Commercial Win'!B406&gt;40,40*(Rates!$H$9+Rates!$H$14)+('NEG Commercial Win'!B406-40)*(Rates!$H$9+Rates!$H$17),'NEG Commercial Win'!B406*(Rates!$H$9+Rates!$H$14))+Rates!$H$19+Rates!$H$22+Rates!$H$23</f>
        <v>4422.9612462398582</v>
      </c>
      <c r="E406" s="66">
        <f t="shared" si="24"/>
        <v>-148.61234999999942</v>
      </c>
      <c r="F406" s="67">
        <f t="shared" si="25"/>
        <v>-3.2507920275467915E-2</v>
      </c>
      <c r="G406" s="71">
        <f>'NEG Commercial'!E404</f>
        <v>3</v>
      </c>
      <c r="H406" s="68">
        <f t="shared" si="26"/>
        <v>2.8925141733194491E-5</v>
      </c>
      <c r="I406" s="68">
        <f t="shared" si="27"/>
        <v>0.99048362836977977</v>
      </c>
    </row>
    <row r="407" spans="2:9" x14ac:dyDescent="0.2">
      <c r="B407" s="71">
        <f>'NEG Commercial'!C405</f>
        <v>7659</v>
      </c>
      <c r="C407" s="65">
        <f>B407*(Rates!$G$9+Rates!$G$11)+Rates!$G$19+SUM(Rates!$G$22:$G$27)</f>
        <v>4583.4899297815255</v>
      </c>
      <c r="D407" s="65">
        <f>IF('NEG Commercial Win'!B407&gt;40,40*(Rates!$H$9+Rates!$H$14)+('NEG Commercial Win'!B407-40)*(Rates!$H$9+Rates!$H$17),'NEG Commercial Win'!B407*(Rates!$H$9+Rates!$H$14))+Rates!$H$19+Rates!$H$22+Rates!$H$23</f>
        <v>4434.4285797815255</v>
      </c>
      <c r="E407" s="66">
        <f t="shared" si="24"/>
        <v>-149.06134999999995</v>
      </c>
      <c r="F407" s="67">
        <f t="shared" si="25"/>
        <v>-3.2521365222483438E-2</v>
      </c>
      <c r="G407" s="71">
        <f>'NEG Commercial'!E405</f>
        <v>1</v>
      </c>
      <c r="H407" s="68">
        <f t="shared" si="26"/>
        <v>9.6417139110648316E-6</v>
      </c>
      <c r="I407" s="68">
        <f t="shared" si="27"/>
        <v>0.99049327008369081</v>
      </c>
    </row>
    <row r="408" spans="2:9" x14ac:dyDescent="0.2">
      <c r="B408" s="71">
        <f>'NEG Commercial'!C406</f>
        <v>7679</v>
      </c>
      <c r="C408" s="65">
        <f>B408*(Rates!$G$9+Rates!$G$11)+Rates!$G$19+SUM(Rates!$G$22:$G$27)</f>
        <v>4595.4062633231924</v>
      </c>
      <c r="D408" s="65">
        <f>IF('NEG Commercial Win'!B408&gt;40,40*(Rates!$H$9+Rates!$H$14)+('NEG Commercial Win'!B408-40)*(Rates!$H$9+Rates!$H$17),'NEG Commercial Win'!B408*(Rates!$H$9+Rates!$H$14))+Rates!$H$19+Rates!$H$22+Rates!$H$23</f>
        <v>4445.8959133231929</v>
      </c>
      <c r="E408" s="66">
        <f t="shared" si="24"/>
        <v>-149.51034999999956</v>
      </c>
      <c r="F408" s="67">
        <f t="shared" si="25"/>
        <v>-3.2534740441399049E-2</v>
      </c>
      <c r="G408" s="71">
        <f>'NEG Commercial'!E406</f>
        <v>4</v>
      </c>
      <c r="H408" s="68">
        <f t="shared" si="26"/>
        <v>3.8566855644259326E-5</v>
      </c>
      <c r="I408" s="68">
        <f t="shared" si="27"/>
        <v>0.99053183693933511</v>
      </c>
    </row>
    <row r="409" spans="2:9" x14ac:dyDescent="0.2">
      <c r="B409" s="71">
        <f>'NEG Commercial'!C407</f>
        <v>7699</v>
      </c>
      <c r="C409" s="65">
        <f>B409*(Rates!$G$9+Rates!$G$11)+Rates!$G$19+SUM(Rates!$G$22:$G$27)</f>
        <v>4607.3225968648603</v>
      </c>
      <c r="D409" s="65">
        <f>IF('NEG Commercial Win'!B409&gt;40,40*(Rates!$H$9+Rates!$H$14)+('NEG Commercial Win'!B409-40)*(Rates!$H$9+Rates!$H$17),'NEG Commercial Win'!B409*(Rates!$H$9+Rates!$H$14))+Rates!$H$19+Rates!$H$22+Rates!$H$23</f>
        <v>4457.3632468648602</v>
      </c>
      <c r="E409" s="66">
        <f t="shared" si="24"/>
        <v>-149.95935000000009</v>
      </c>
      <c r="F409" s="67">
        <f t="shared" si="25"/>
        <v>-3.2548046473247341E-2</v>
      </c>
      <c r="G409" s="71">
        <f>'NEG Commercial'!E407</f>
        <v>6</v>
      </c>
      <c r="H409" s="68">
        <f t="shared" si="26"/>
        <v>5.7850283466388983E-5</v>
      </c>
      <c r="I409" s="68">
        <f t="shared" si="27"/>
        <v>0.9905896872228015</v>
      </c>
    </row>
    <row r="410" spans="2:9" x14ac:dyDescent="0.2">
      <c r="B410" s="71">
        <f>'NEG Commercial'!C408</f>
        <v>7719</v>
      </c>
      <c r="C410" s="65">
        <f>B410*(Rates!$G$9+Rates!$G$11)+Rates!$G$19+SUM(Rates!$G$22:$G$27)</f>
        <v>4619.2389304065273</v>
      </c>
      <c r="D410" s="65">
        <f>IF('NEG Commercial Win'!B410&gt;40,40*(Rates!$H$9+Rates!$H$14)+('NEG Commercial Win'!B410-40)*(Rates!$H$9+Rates!$H$17),'NEG Commercial Win'!B410*(Rates!$H$9+Rates!$H$14))+Rates!$H$19+Rates!$H$22+Rates!$H$23</f>
        <v>4468.8305804065276</v>
      </c>
      <c r="E410" s="66">
        <f t="shared" si="24"/>
        <v>-150.4083499999997</v>
      </c>
      <c r="F410" s="67">
        <f t="shared" si="25"/>
        <v>-3.2561283853477278E-2</v>
      </c>
      <c r="G410" s="71">
        <f>'NEG Commercial'!E408</f>
        <v>1</v>
      </c>
      <c r="H410" s="68">
        <f t="shared" si="26"/>
        <v>9.6417139110648316E-6</v>
      </c>
      <c r="I410" s="68">
        <f t="shared" si="27"/>
        <v>0.99059932893671254</v>
      </c>
    </row>
    <row r="411" spans="2:9" x14ac:dyDescent="0.2">
      <c r="B411" s="71">
        <f>'NEG Commercial'!C409</f>
        <v>7739</v>
      </c>
      <c r="C411" s="65">
        <f>B411*(Rates!$G$9+Rates!$G$11)+Rates!$G$19+SUM(Rates!$G$22:$G$27)</f>
        <v>4631.1552639481952</v>
      </c>
      <c r="D411" s="65">
        <f>IF('NEG Commercial Win'!B411&gt;40,40*(Rates!$H$9+Rates!$H$14)+('NEG Commercial Win'!B411-40)*(Rates!$H$9+Rates!$H$17),'NEG Commercial Win'!B411*(Rates!$H$9+Rates!$H$14))+Rates!$H$19+Rates!$H$22+Rates!$H$23</f>
        <v>4480.2979139481949</v>
      </c>
      <c r="E411" s="66">
        <f t="shared" si="24"/>
        <v>-150.85735000000022</v>
      </c>
      <c r="F411" s="67">
        <f t="shared" si="25"/>
        <v>-3.2574453112027585E-2</v>
      </c>
      <c r="G411" s="71">
        <f>'NEG Commercial'!E409</f>
        <v>1</v>
      </c>
      <c r="H411" s="68">
        <f t="shared" si="26"/>
        <v>9.6417139110648316E-6</v>
      </c>
      <c r="I411" s="68">
        <f t="shared" si="27"/>
        <v>0.99060897065062359</v>
      </c>
    </row>
    <row r="412" spans="2:9" x14ac:dyDescent="0.2">
      <c r="B412" s="71">
        <f>'NEG Commercial'!C410</f>
        <v>7759</v>
      </c>
      <c r="C412" s="65">
        <f>B412*(Rates!$G$9+Rates!$G$11)+Rates!$G$19+SUM(Rates!$G$22:$G$27)</f>
        <v>4643.0715974898621</v>
      </c>
      <c r="D412" s="65">
        <f>IF('NEG Commercial Win'!B412&gt;40,40*(Rates!$H$9+Rates!$H$14)+('NEG Commercial Win'!B412-40)*(Rates!$H$9+Rates!$H$17),'NEG Commercial Win'!B412*(Rates!$H$9+Rates!$H$14))+Rates!$H$19+Rates!$H$22+Rates!$H$23</f>
        <v>4491.7652474898623</v>
      </c>
      <c r="E412" s="66">
        <f t="shared" si="24"/>
        <v>-151.30634999999984</v>
      </c>
      <c r="F412" s="67">
        <f t="shared" si="25"/>
        <v>-3.2587554773395935E-2</v>
      </c>
      <c r="G412" s="71">
        <f>'NEG Commercial'!E410</f>
        <v>2</v>
      </c>
      <c r="H412" s="68">
        <f t="shared" si="26"/>
        <v>1.9283427822129663E-5</v>
      </c>
      <c r="I412" s="68">
        <f t="shared" si="27"/>
        <v>0.99062825407844568</v>
      </c>
    </row>
    <row r="413" spans="2:9" x14ac:dyDescent="0.2">
      <c r="B413" s="71">
        <f>'NEG Commercial'!C411</f>
        <v>7779</v>
      </c>
      <c r="C413" s="65">
        <f>B413*(Rates!$G$9+Rates!$G$11)+Rates!$G$19+SUM(Rates!$G$22:$G$27)</f>
        <v>4654.98793103153</v>
      </c>
      <c r="D413" s="65">
        <f>IF('NEG Commercial Win'!B413&gt;40,40*(Rates!$H$9+Rates!$H$14)+('NEG Commercial Win'!B413-40)*(Rates!$H$9+Rates!$H$17),'NEG Commercial Win'!B413*(Rates!$H$9+Rates!$H$14))+Rates!$H$19+Rates!$H$22+Rates!$H$23</f>
        <v>4503.2325810315297</v>
      </c>
      <c r="E413" s="66">
        <f t="shared" si="24"/>
        <v>-151.75535000000036</v>
      </c>
      <c r="F413" s="67">
        <f t="shared" si="25"/>
        <v>-3.2600589356710077E-2</v>
      </c>
      <c r="G413" s="71">
        <f>'NEG Commercial'!E411</f>
        <v>3</v>
      </c>
      <c r="H413" s="68">
        <f t="shared" si="26"/>
        <v>2.8925141733194491E-5</v>
      </c>
      <c r="I413" s="68">
        <f t="shared" si="27"/>
        <v>0.99065717922017893</v>
      </c>
    </row>
    <row r="414" spans="2:9" x14ac:dyDescent="0.2">
      <c r="B414" s="71">
        <f>'NEG Commercial'!C412</f>
        <v>7799</v>
      </c>
      <c r="C414" s="65">
        <f>B414*(Rates!$G$9+Rates!$G$11)+Rates!$G$19+SUM(Rates!$G$22:$G$27)</f>
        <v>4666.904264573197</v>
      </c>
      <c r="D414" s="65">
        <f>IF('NEG Commercial Win'!B414&gt;40,40*(Rates!$H$9+Rates!$H$14)+('NEG Commercial Win'!B414-40)*(Rates!$H$9+Rates!$H$17),'NEG Commercial Win'!B414*(Rates!$H$9+Rates!$H$14))+Rates!$H$19+Rates!$H$22+Rates!$H$23</f>
        <v>4514.699914573197</v>
      </c>
      <c r="E414" s="66">
        <f t="shared" si="24"/>
        <v>-152.20434999999998</v>
      </c>
      <c r="F414" s="67">
        <f t="shared" si="25"/>
        <v>-3.2613557375794924E-2</v>
      </c>
      <c r="G414" s="71">
        <f>'NEG Commercial'!E412</f>
        <v>2</v>
      </c>
      <c r="H414" s="68">
        <f t="shared" si="26"/>
        <v>1.9283427822129663E-5</v>
      </c>
      <c r="I414" s="68">
        <f t="shared" si="27"/>
        <v>0.99067646264800102</v>
      </c>
    </row>
    <row r="415" spans="2:9" x14ac:dyDescent="0.2">
      <c r="B415" s="71">
        <f>'NEG Commercial'!C413</f>
        <v>7819</v>
      </c>
      <c r="C415" s="65">
        <f>B415*(Rates!$G$9+Rates!$G$11)+Rates!$G$19+SUM(Rates!$G$22:$G$27)</f>
        <v>4678.8205981148649</v>
      </c>
      <c r="D415" s="65">
        <f>IF('NEG Commercial Win'!B415&gt;40,40*(Rates!$H$9+Rates!$H$14)+('NEG Commercial Win'!B415-40)*(Rates!$H$9+Rates!$H$17),'NEG Commercial Win'!B415*(Rates!$H$9+Rates!$H$14))+Rates!$H$19+Rates!$H$22+Rates!$H$23</f>
        <v>4526.1672481148653</v>
      </c>
      <c r="E415" s="66">
        <f t="shared" si="24"/>
        <v>-152.65334999999959</v>
      </c>
      <c r="F415" s="67">
        <f t="shared" si="25"/>
        <v>-3.2626459339241361E-2</v>
      </c>
      <c r="G415" s="71">
        <f>'NEG Commercial'!E413</f>
        <v>5</v>
      </c>
      <c r="H415" s="68">
        <f t="shared" si="26"/>
        <v>4.8208569555324151E-5</v>
      </c>
      <c r="I415" s="68">
        <f t="shared" si="27"/>
        <v>0.99072467121755636</v>
      </c>
    </row>
    <row r="416" spans="2:9" x14ac:dyDescent="0.2">
      <c r="B416" s="71">
        <f>'NEG Commercial'!C414</f>
        <v>7839</v>
      </c>
      <c r="C416" s="65">
        <f>B416*(Rates!$G$9+Rates!$G$11)+Rates!$G$19+SUM(Rates!$G$22:$G$27)</f>
        <v>4690.7369316565319</v>
      </c>
      <c r="D416" s="65">
        <f>IF('NEG Commercial Win'!B416&gt;40,40*(Rates!$H$9+Rates!$H$14)+('NEG Commercial Win'!B416-40)*(Rates!$H$9+Rates!$H$17),'NEG Commercial Win'!B416*(Rates!$H$9+Rates!$H$14))+Rates!$H$19+Rates!$H$22+Rates!$H$23</f>
        <v>4537.6345816565326</v>
      </c>
      <c r="E416" s="66">
        <f t="shared" si="24"/>
        <v>-153.10234999999921</v>
      </c>
      <c r="F416" s="67">
        <f t="shared" si="25"/>
        <v>-3.2639295750472024E-2</v>
      </c>
      <c r="G416" s="71">
        <f>'NEG Commercial'!E414</f>
        <v>3</v>
      </c>
      <c r="H416" s="68">
        <f t="shared" si="26"/>
        <v>2.8925141733194491E-5</v>
      </c>
      <c r="I416" s="68">
        <f t="shared" si="27"/>
        <v>0.99075359635928961</v>
      </c>
    </row>
    <row r="417" spans="2:9" x14ac:dyDescent="0.2">
      <c r="B417" s="71">
        <f>'NEG Commercial'!C415</f>
        <v>7859</v>
      </c>
      <c r="C417" s="65">
        <f>B417*(Rates!$G$9+Rates!$G$11)+Rates!$G$19+SUM(Rates!$G$22:$G$27)</f>
        <v>4702.6532651981988</v>
      </c>
      <c r="D417" s="65">
        <f>IF('NEG Commercial Win'!B417&gt;40,40*(Rates!$H$9+Rates!$H$14)+('NEG Commercial Win'!B417-40)*(Rates!$H$9+Rates!$H$17),'NEG Commercial Win'!B417*(Rates!$H$9+Rates!$H$14))+Rates!$H$19+Rates!$H$22+Rates!$H$23</f>
        <v>4549.1019151982</v>
      </c>
      <c r="E417" s="66">
        <f t="shared" si="24"/>
        <v>-153.55134999999882</v>
      </c>
      <c r="F417" s="67">
        <f t="shared" si="25"/>
        <v>-3.2652067107806895E-2</v>
      </c>
      <c r="G417" s="71">
        <f>'NEG Commercial'!E415</f>
        <v>5</v>
      </c>
      <c r="H417" s="68">
        <f t="shared" si="26"/>
        <v>4.8208569555324151E-5</v>
      </c>
      <c r="I417" s="68">
        <f t="shared" si="27"/>
        <v>0.99080180492884495</v>
      </c>
    </row>
    <row r="418" spans="2:9" x14ac:dyDescent="0.2">
      <c r="B418" s="71">
        <f>'NEG Commercial'!C416</f>
        <v>7879</v>
      </c>
      <c r="C418" s="65">
        <f>B418*(Rates!$G$9+Rates!$G$11)+Rates!$G$19+SUM(Rates!$G$22:$G$27)</f>
        <v>4714.5695987398667</v>
      </c>
      <c r="D418" s="65">
        <f>IF('NEG Commercial Win'!B418&gt;40,40*(Rates!$H$9+Rates!$H$14)+('NEG Commercial Win'!B418-40)*(Rates!$H$9+Rates!$H$17),'NEG Commercial Win'!B418*(Rates!$H$9+Rates!$H$14))+Rates!$H$19+Rates!$H$22+Rates!$H$23</f>
        <v>4560.5692487398674</v>
      </c>
      <c r="E418" s="66">
        <f t="shared" si="24"/>
        <v>-154.00034999999934</v>
      </c>
      <c r="F418" s="67">
        <f t="shared" si="25"/>
        <v>-3.2664773904528065E-2</v>
      </c>
      <c r="G418" s="71">
        <f>'NEG Commercial'!E416</f>
        <v>5</v>
      </c>
      <c r="H418" s="68">
        <f t="shared" si="26"/>
        <v>4.8208569555324151E-5</v>
      </c>
      <c r="I418" s="68">
        <f t="shared" si="27"/>
        <v>0.99085001349840029</v>
      </c>
    </row>
    <row r="419" spans="2:9" x14ac:dyDescent="0.2">
      <c r="B419" s="71">
        <f>'NEG Commercial'!C417</f>
        <v>7899</v>
      </c>
      <c r="C419" s="65">
        <f>B419*(Rates!$G$9+Rates!$G$11)+Rates!$G$19+SUM(Rates!$G$22:$G$27)</f>
        <v>4726.4859322815337</v>
      </c>
      <c r="D419" s="65">
        <f>IF('NEG Commercial Win'!B419&gt;40,40*(Rates!$H$9+Rates!$H$14)+('NEG Commercial Win'!B419-40)*(Rates!$H$9+Rates!$H$17),'NEG Commercial Win'!B419*(Rates!$H$9+Rates!$H$14))+Rates!$H$19+Rates!$H$22+Rates!$H$23</f>
        <v>4572.0365822815347</v>
      </c>
      <c r="E419" s="66">
        <f t="shared" si="24"/>
        <v>-154.44934999999896</v>
      </c>
      <c r="F419" s="67">
        <f t="shared" si="25"/>
        <v>-3.2677416628942413E-2</v>
      </c>
      <c r="G419" s="71">
        <f>'NEG Commercial'!E417</f>
        <v>8</v>
      </c>
      <c r="H419" s="68">
        <f t="shared" si="26"/>
        <v>7.7133711288518653E-5</v>
      </c>
      <c r="I419" s="68">
        <f t="shared" si="27"/>
        <v>0.99092714720968877</v>
      </c>
    </row>
    <row r="420" spans="2:9" x14ac:dyDescent="0.2">
      <c r="B420" s="71">
        <f>'NEG Commercial'!C418</f>
        <v>7919</v>
      </c>
      <c r="C420" s="65">
        <f>B420*(Rates!$G$9+Rates!$G$11)+Rates!$G$19+SUM(Rates!$G$22:$G$27)</f>
        <v>4738.4022658232016</v>
      </c>
      <c r="D420" s="65">
        <f>IF('NEG Commercial Win'!B420&gt;40,40*(Rates!$H$9+Rates!$H$14)+('NEG Commercial Win'!B420-40)*(Rates!$H$9+Rates!$H$17),'NEG Commercial Win'!B420*(Rates!$H$9+Rates!$H$14))+Rates!$H$19+Rates!$H$22+Rates!$H$23</f>
        <v>4583.5039158232021</v>
      </c>
      <c r="E420" s="66">
        <f t="shared" si="24"/>
        <v>-154.89834999999948</v>
      </c>
      <c r="F420" s="67">
        <f t="shared" si="25"/>
        <v>-3.2689995764445513E-2</v>
      </c>
      <c r="G420" s="71">
        <f>'NEG Commercial'!E418</f>
        <v>4</v>
      </c>
      <c r="H420" s="68">
        <f t="shared" si="26"/>
        <v>3.8566855644259326E-5</v>
      </c>
      <c r="I420" s="68">
        <f t="shared" si="27"/>
        <v>0.99096571406533307</v>
      </c>
    </row>
    <row r="421" spans="2:9" x14ac:dyDescent="0.2">
      <c r="B421" s="71">
        <f>'NEG Commercial'!C419</f>
        <v>7939</v>
      </c>
      <c r="C421" s="65">
        <f>B421*(Rates!$G$9+Rates!$G$11)+Rates!$G$19+SUM(Rates!$G$22:$G$27)</f>
        <v>4750.3185993648685</v>
      </c>
      <c r="D421" s="65">
        <f>IF('NEG Commercial Win'!B421&gt;40,40*(Rates!$H$9+Rates!$H$14)+('NEG Commercial Win'!B421-40)*(Rates!$H$9+Rates!$H$17),'NEG Commercial Win'!B421*(Rates!$H$9+Rates!$H$14))+Rates!$H$19+Rates!$H$22+Rates!$H$23</f>
        <v>4594.9712493648694</v>
      </c>
      <c r="E421" s="66">
        <f t="shared" si="24"/>
        <v>-155.3473499999991</v>
      </c>
      <c r="F421" s="67">
        <f t="shared" si="25"/>
        <v>-3.2702511789581751E-2</v>
      </c>
      <c r="G421" s="71">
        <f>'NEG Commercial'!E419</f>
        <v>2</v>
      </c>
      <c r="H421" s="68">
        <f t="shared" si="26"/>
        <v>1.9283427822129663E-5</v>
      </c>
      <c r="I421" s="68">
        <f t="shared" si="27"/>
        <v>0.99098499749315516</v>
      </c>
    </row>
    <row r="422" spans="2:9" x14ac:dyDescent="0.2">
      <c r="B422" s="71">
        <f>'NEG Commercial'!C420</f>
        <v>7959</v>
      </c>
      <c r="C422" s="65">
        <f>B422*(Rates!$G$9+Rates!$G$11)+Rates!$G$19+SUM(Rates!$G$22:$G$27)</f>
        <v>4762.2349329065364</v>
      </c>
      <c r="D422" s="65">
        <f>IF('NEG Commercial Win'!B422&gt;40,40*(Rates!$H$9+Rates!$H$14)+('NEG Commercial Win'!B422-40)*(Rates!$H$9+Rates!$H$17),'NEG Commercial Win'!B422*(Rates!$H$9+Rates!$H$14))+Rates!$H$19+Rates!$H$22+Rates!$H$23</f>
        <v>4606.4385829065368</v>
      </c>
      <c r="E422" s="66">
        <f t="shared" si="24"/>
        <v>-155.79634999999962</v>
      </c>
      <c r="F422" s="67">
        <f t="shared" si="25"/>
        <v>-3.2714965178106487E-2</v>
      </c>
      <c r="G422" s="71">
        <f>'NEG Commercial'!E420</f>
        <v>6</v>
      </c>
      <c r="H422" s="68">
        <f t="shared" si="26"/>
        <v>5.7850283466388983E-5</v>
      </c>
      <c r="I422" s="68">
        <f t="shared" si="27"/>
        <v>0.99104284777662155</v>
      </c>
    </row>
    <row r="423" spans="2:9" x14ac:dyDescent="0.2">
      <c r="B423" s="71">
        <f>'NEG Commercial'!C421</f>
        <v>7979</v>
      </c>
      <c r="C423" s="65">
        <f>B423*(Rates!$G$9+Rates!$G$11)+Rates!$G$19+SUM(Rates!$G$22:$G$27)</f>
        <v>4774.1512664482034</v>
      </c>
      <c r="D423" s="65">
        <f>IF('NEG Commercial Win'!B423&gt;40,40*(Rates!$H$9+Rates!$H$14)+('NEG Commercial Win'!B423-40)*(Rates!$H$9+Rates!$H$17),'NEG Commercial Win'!B423*(Rates!$H$9+Rates!$H$14))+Rates!$H$19+Rates!$H$22+Rates!$H$23</f>
        <v>4617.9059164482042</v>
      </c>
      <c r="E423" s="66">
        <f t="shared" si="24"/>
        <v>-156.24534999999923</v>
      </c>
      <c r="F423" s="67">
        <f t="shared" si="25"/>
        <v>-3.2727356399044338E-2</v>
      </c>
      <c r="G423" s="71">
        <f>'NEG Commercial'!E421</f>
        <v>2</v>
      </c>
      <c r="H423" s="68">
        <f t="shared" si="26"/>
        <v>1.9283427822129663E-5</v>
      </c>
      <c r="I423" s="68">
        <f t="shared" si="27"/>
        <v>0.99106213120444364</v>
      </c>
    </row>
    <row r="424" spans="2:9" x14ac:dyDescent="0.2">
      <c r="B424" s="71">
        <f>'NEG Commercial'!C422</f>
        <v>7999</v>
      </c>
      <c r="C424" s="65">
        <f>B424*(Rates!$G$9+Rates!$G$11)+Rates!$G$19+SUM(Rates!$G$22:$G$27)</f>
        <v>4786.0675999898713</v>
      </c>
      <c r="D424" s="65">
        <f>IF('NEG Commercial Win'!B424&gt;40,40*(Rates!$H$9+Rates!$H$14)+('NEG Commercial Win'!B424-40)*(Rates!$H$9+Rates!$H$17),'NEG Commercial Win'!B424*(Rates!$H$9+Rates!$H$14))+Rates!$H$19+Rates!$H$22+Rates!$H$23</f>
        <v>4629.3732499898715</v>
      </c>
      <c r="E424" s="66">
        <f t="shared" si="24"/>
        <v>-156.69434999999976</v>
      </c>
      <c r="F424" s="67">
        <f t="shared" si="25"/>
        <v>-3.2739685916749563E-2</v>
      </c>
      <c r="G424" s="71">
        <f>'NEG Commercial'!E422</f>
        <v>3</v>
      </c>
      <c r="H424" s="68">
        <f t="shared" si="26"/>
        <v>2.8925141733194491E-5</v>
      </c>
      <c r="I424" s="68">
        <f t="shared" si="27"/>
        <v>0.99109105634617689</v>
      </c>
    </row>
    <row r="425" spans="2:9" x14ac:dyDescent="0.2">
      <c r="B425" s="71">
        <f>'NEG Commercial'!C423</f>
        <v>8019</v>
      </c>
      <c r="C425" s="65">
        <f>B425*(Rates!$G$9+Rates!$G$11)+Rates!$G$19+SUM(Rates!$G$22:$G$27)</f>
        <v>4797.9839335315382</v>
      </c>
      <c r="D425" s="65">
        <f>IF('NEG Commercial Win'!B425&gt;40,40*(Rates!$H$9+Rates!$H$14)+('NEG Commercial Win'!B425-40)*(Rates!$H$9+Rates!$H$17),'NEG Commercial Win'!B425*(Rates!$H$9+Rates!$H$14))+Rates!$H$19+Rates!$H$22+Rates!$H$23</f>
        <v>4640.8405835315389</v>
      </c>
      <c r="E425" s="66">
        <f t="shared" si="24"/>
        <v>-157.14334999999937</v>
      </c>
      <c r="F425" s="67">
        <f t="shared" si="25"/>
        <v>-3.2751954190962579E-2</v>
      </c>
      <c r="G425" s="71">
        <f>'NEG Commercial'!E423</f>
        <v>2</v>
      </c>
      <c r="H425" s="68">
        <f t="shared" si="26"/>
        <v>1.9283427822129663E-5</v>
      </c>
      <c r="I425" s="68">
        <f t="shared" si="27"/>
        <v>0.99111033977399898</v>
      </c>
    </row>
    <row r="426" spans="2:9" x14ac:dyDescent="0.2">
      <c r="B426" s="71">
        <f>'NEG Commercial'!C424</f>
        <v>8039</v>
      </c>
      <c r="C426" s="65">
        <f>B426*(Rates!$G$9+Rates!$G$11)+Rates!$G$19+SUM(Rates!$G$22:$G$27)</f>
        <v>4809.9002670732061</v>
      </c>
      <c r="D426" s="65">
        <f>IF('NEG Commercial Win'!B426&gt;40,40*(Rates!$H$9+Rates!$H$14)+('NEG Commercial Win'!B426-40)*(Rates!$H$9+Rates!$H$17),'NEG Commercial Win'!B426*(Rates!$H$9+Rates!$H$14))+Rates!$H$19+Rates!$H$22+Rates!$H$23</f>
        <v>4652.3079170732062</v>
      </c>
      <c r="E426" s="66">
        <f t="shared" si="24"/>
        <v>-157.5923499999999</v>
      </c>
      <c r="F426" s="67">
        <f t="shared" si="25"/>
        <v>-3.2764161676868582E-2</v>
      </c>
      <c r="G426" s="71">
        <f>'NEG Commercial'!E424</f>
        <v>4</v>
      </c>
      <c r="H426" s="68">
        <f t="shared" si="26"/>
        <v>3.8566855644259326E-5</v>
      </c>
      <c r="I426" s="68">
        <f t="shared" si="27"/>
        <v>0.99114890662964328</v>
      </c>
    </row>
    <row r="427" spans="2:9" x14ac:dyDescent="0.2">
      <c r="B427" s="71">
        <f>'NEG Commercial'!C425</f>
        <v>8059</v>
      </c>
      <c r="C427" s="65">
        <f>B427*(Rates!$G$9+Rates!$G$11)+Rates!$G$19+SUM(Rates!$G$22:$G$27)</f>
        <v>4821.8166006148731</v>
      </c>
      <c r="D427" s="65">
        <f>IF('NEG Commercial Win'!B427&gt;40,40*(Rates!$H$9+Rates!$H$14)+('NEG Commercial Win'!B427-40)*(Rates!$H$9+Rates!$H$17),'NEG Commercial Win'!B427*(Rates!$H$9+Rates!$H$14))+Rates!$H$19+Rates!$H$22+Rates!$H$23</f>
        <v>4663.7752506148736</v>
      </c>
      <c r="E427" s="66">
        <f t="shared" si="24"/>
        <v>-158.04134999999951</v>
      </c>
      <c r="F427" s="67">
        <f t="shared" si="25"/>
        <v>-3.2776308825152381E-2</v>
      </c>
      <c r="G427" s="71">
        <f>'NEG Commercial'!E425</f>
        <v>3</v>
      </c>
      <c r="H427" s="68">
        <f t="shared" si="26"/>
        <v>2.8925141733194491E-5</v>
      </c>
      <c r="I427" s="68">
        <f t="shared" si="27"/>
        <v>0.99117783177137653</v>
      </c>
    </row>
    <row r="428" spans="2:9" x14ac:dyDescent="0.2">
      <c r="B428" s="71">
        <f>'NEG Commercial'!C426</f>
        <v>8079</v>
      </c>
      <c r="C428" s="65">
        <f>B428*(Rates!$G$9+Rates!$G$11)+Rates!$G$19+SUM(Rates!$G$22:$G$27)</f>
        <v>4833.7329341565401</v>
      </c>
      <c r="D428" s="65">
        <f>IF('NEG Commercial Win'!B428&gt;40,40*(Rates!$H$9+Rates!$H$14)+('NEG Commercial Win'!B428-40)*(Rates!$H$9+Rates!$H$17),'NEG Commercial Win'!B428*(Rates!$H$9+Rates!$H$14))+Rates!$H$19+Rates!$H$22+Rates!$H$23</f>
        <v>4675.2425841565409</v>
      </c>
      <c r="E428" s="66">
        <f t="shared" si="24"/>
        <v>-158.49034999999913</v>
      </c>
      <c r="F428" s="67">
        <f t="shared" si="25"/>
        <v>-3.2788396082055124E-2</v>
      </c>
      <c r="G428" s="71">
        <f>'NEG Commercial'!E426</f>
        <v>3</v>
      </c>
      <c r="H428" s="68">
        <f t="shared" si="26"/>
        <v>2.8925141733194491E-5</v>
      </c>
      <c r="I428" s="68">
        <f t="shared" si="27"/>
        <v>0.99120675691310978</v>
      </c>
    </row>
    <row r="429" spans="2:9" x14ac:dyDescent="0.2">
      <c r="B429" s="71">
        <f>'NEG Commercial'!C427</f>
        <v>8099</v>
      </c>
      <c r="C429" s="65">
        <f>B429*(Rates!$G$9+Rates!$G$11)+Rates!$G$19+SUM(Rates!$G$22:$G$27)</f>
        <v>4845.649267698208</v>
      </c>
      <c r="D429" s="65">
        <f>IF('NEG Commercial Win'!B429&gt;40,40*(Rates!$H$9+Rates!$H$14)+('NEG Commercial Win'!B429-40)*(Rates!$H$9+Rates!$H$17),'NEG Commercial Win'!B429*(Rates!$H$9+Rates!$H$14))+Rates!$H$19+Rates!$H$22+Rates!$H$23</f>
        <v>4686.7099176982083</v>
      </c>
      <c r="E429" s="66">
        <f t="shared" si="24"/>
        <v>-158.93934999999965</v>
      </c>
      <c r="F429" s="67">
        <f t="shared" si="25"/>
        <v>-3.2800423889428422E-2</v>
      </c>
      <c r="G429" s="71">
        <f>'NEG Commercial'!E427</f>
        <v>4</v>
      </c>
      <c r="H429" s="68">
        <f t="shared" si="26"/>
        <v>3.8566855644259326E-5</v>
      </c>
      <c r="I429" s="68">
        <f t="shared" si="27"/>
        <v>0.99124532376875407</v>
      </c>
    </row>
    <row r="430" spans="2:9" x14ac:dyDescent="0.2">
      <c r="B430" s="71">
        <f>'NEG Commercial'!C428</f>
        <v>8119</v>
      </c>
      <c r="C430" s="65">
        <f>B430*(Rates!$G$9+Rates!$G$11)+Rates!$G$19+SUM(Rates!$G$22:$G$27)</f>
        <v>4857.5656012398749</v>
      </c>
      <c r="D430" s="65">
        <f>IF('NEG Commercial Win'!B430&gt;40,40*(Rates!$H$9+Rates!$H$14)+('NEG Commercial Win'!B430-40)*(Rates!$H$9+Rates!$H$17),'NEG Commercial Win'!B430*(Rates!$H$9+Rates!$H$14))+Rates!$H$19+Rates!$H$22+Rates!$H$23</f>
        <v>4698.1772512398757</v>
      </c>
      <c r="E430" s="66">
        <f t="shared" si="24"/>
        <v>-159.38834999999926</v>
      </c>
      <c r="F430" s="67">
        <f t="shared" si="25"/>
        <v>-3.2812392684787625E-2</v>
      </c>
      <c r="G430" s="71">
        <f>'NEG Commercial'!E428</f>
        <v>1</v>
      </c>
      <c r="H430" s="68">
        <f t="shared" si="26"/>
        <v>9.6417139110648316E-6</v>
      </c>
      <c r="I430" s="68">
        <f t="shared" si="27"/>
        <v>0.99125496548266512</v>
      </c>
    </row>
    <row r="431" spans="2:9" x14ac:dyDescent="0.2">
      <c r="B431" s="71">
        <f>'NEG Commercial'!C429</f>
        <v>8139</v>
      </c>
      <c r="C431" s="65">
        <f>B431*(Rates!$G$9+Rates!$G$11)+Rates!$G$19+SUM(Rates!$G$22:$G$27)</f>
        <v>4869.4819347815428</v>
      </c>
      <c r="D431" s="65">
        <f>IF('NEG Commercial Win'!B431&gt;40,40*(Rates!$H$9+Rates!$H$14)+('NEG Commercial Win'!B431-40)*(Rates!$H$9+Rates!$H$17),'NEG Commercial Win'!B431*(Rates!$H$9+Rates!$H$14))+Rates!$H$19+Rates!$H$22+Rates!$H$23</f>
        <v>4709.644584781543</v>
      </c>
      <c r="E431" s="66">
        <f t="shared" si="24"/>
        <v>-159.83734999999979</v>
      </c>
      <c r="F431" s="67">
        <f t="shared" si="25"/>
        <v>-3.2824302901366134E-2</v>
      </c>
      <c r="G431" s="71">
        <f>'NEG Commercial'!E429</f>
        <v>1</v>
      </c>
      <c r="H431" s="68">
        <f t="shared" si="26"/>
        <v>9.6417139110648316E-6</v>
      </c>
      <c r="I431" s="68">
        <f t="shared" si="27"/>
        <v>0.99126460719657616</v>
      </c>
    </row>
    <row r="432" spans="2:9" x14ac:dyDescent="0.2">
      <c r="B432" s="71">
        <f>'NEG Commercial'!C430</f>
        <v>8179</v>
      </c>
      <c r="C432" s="65">
        <f>B432*(Rates!$G$9+Rates!$G$11)+Rates!$G$19+SUM(Rates!$G$22:$G$27)</f>
        <v>4893.3146018648777</v>
      </c>
      <c r="D432" s="65">
        <f>IF('NEG Commercial Win'!B432&gt;40,40*(Rates!$H$9+Rates!$H$14)+('NEG Commercial Win'!B432-40)*(Rates!$H$9+Rates!$H$17),'NEG Commercial Win'!B432*(Rates!$H$9+Rates!$H$14))+Rates!$H$19+Rates!$H$22+Rates!$H$23</f>
        <v>4732.5792518648777</v>
      </c>
      <c r="E432" s="66">
        <f t="shared" si="24"/>
        <v>-160.73534999999993</v>
      </c>
      <c r="F432" s="67">
        <f t="shared" si="25"/>
        <v>-3.2847949310012177E-2</v>
      </c>
      <c r="G432" s="71">
        <f>'NEG Commercial'!E430</f>
        <v>5</v>
      </c>
      <c r="H432" s="68">
        <f t="shared" si="26"/>
        <v>4.8208569555324151E-5</v>
      </c>
      <c r="I432" s="68">
        <f t="shared" si="27"/>
        <v>0.99131281576613151</v>
      </c>
    </row>
    <row r="433" spans="2:9" x14ac:dyDescent="0.2">
      <c r="B433" s="71">
        <f>'NEG Commercial'!C431</f>
        <v>8199</v>
      </c>
      <c r="C433" s="65">
        <f>B433*(Rates!$G$9+Rates!$G$11)+Rates!$G$19+SUM(Rates!$G$22:$G$27)</f>
        <v>4905.2309354065446</v>
      </c>
      <c r="D433" s="65">
        <f>IF('NEG Commercial Win'!B433&gt;40,40*(Rates!$H$9+Rates!$H$14)+('NEG Commercial Win'!B433-40)*(Rates!$H$9+Rates!$H$17),'NEG Commercial Win'!B433*(Rates!$H$9+Rates!$H$14))+Rates!$H$19+Rates!$H$22+Rates!$H$23</f>
        <v>4744.0465854065451</v>
      </c>
      <c r="E433" s="66">
        <f t="shared" si="24"/>
        <v>-161.18434999999954</v>
      </c>
      <c r="F433" s="67">
        <f t="shared" si="25"/>
        <v>-3.2859686347599171E-2</v>
      </c>
      <c r="G433" s="71">
        <f>'NEG Commercial'!E431</f>
        <v>3</v>
      </c>
      <c r="H433" s="68">
        <f t="shared" si="26"/>
        <v>2.8925141733194491E-5</v>
      </c>
      <c r="I433" s="68">
        <f t="shared" si="27"/>
        <v>0.99134174090786475</v>
      </c>
    </row>
    <row r="434" spans="2:9" x14ac:dyDescent="0.2">
      <c r="B434" s="71">
        <f>'NEG Commercial'!C432</f>
        <v>8219</v>
      </c>
      <c r="C434" s="65">
        <f>B434*(Rates!$G$9+Rates!$G$11)+Rates!$G$19+SUM(Rates!$G$22:$G$27)</f>
        <v>4917.1472689482125</v>
      </c>
      <c r="D434" s="65">
        <f>IF('NEG Commercial Win'!B434&gt;40,40*(Rates!$H$9+Rates!$H$14)+('NEG Commercial Win'!B434-40)*(Rates!$H$9+Rates!$H$17),'NEG Commercial Win'!B434*(Rates!$H$9+Rates!$H$14))+Rates!$H$19+Rates!$H$22+Rates!$H$23</f>
        <v>4755.5139189482124</v>
      </c>
      <c r="E434" s="66">
        <f t="shared" si="24"/>
        <v>-161.63335000000006</v>
      </c>
      <c r="F434" s="67">
        <f t="shared" si="25"/>
        <v>-3.2871366497545185E-2</v>
      </c>
      <c r="G434" s="71">
        <f>'NEG Commercial'!E432</f>
        <v>4</v>
      </c>
      <c r="H434" s="68">
        <f t="shared" si="26"/>
        <v>3.8566855644259326E-5</v>
      </c>
      <c r="I434" s="68">
        <f t="shared" si="27"/>
        <v>0.99138030776350905</v>
      </c>
    </row>
    <row r="435" spans="2:9" x14ac:dyDescent="0.2">
      <c r="B435" s="71">
        <f>'NEG Commercial'!C433</f>
        <v>8239</v>
      </c>
      <c r="C435" s="65">
        <f>B435*(Rates!$G$9+Rates!$G$11)+Rates!$G$19+SUM(Rates!$G$22:$G$27)</f>
        <v>4929.0636024898795</v>
      </c>
      <c r="D435" s="65">
        <f>IF('NEG Commercial Win'!B435&gt;40,40*(Rates!$H$9+Rates!$H$14)+('NEG Commercial Win'!B435-40)*(Rates!$H$9+Rates!$H$17),'NEG Commercial Win'!B435*(Rates!$H$9+Rates!$H$14))+Rates!$H$19+Rates!$H$22+Rates!$H$23</f>
        <v>4766.9812524898798</v>
      </c>
      <c r="E435" s="66">
        <f t="shared" si="24"/>
        <v>-162.08234999999968</v>
      </c>
      <c r="F435" s="67">
        <f t="shared" si="25"/>
        <v>-3.2882990172438634E-2</v>
      </c>
      <c r="G435" s="71">
        <f>'NEG Commercial'!E433</f>
        <v>3</v>
      </c>
      <c r="H435" s="68">
        <f t="shared" si="26"/>
        <v>2.8925141733194491E-5</v>
      </c>
      <c r="I435" s="68">
        <f t="shared" si="27"/>
        <v>0.9914092329052423</v>
      </c>
    </row>
    <row r="436" spans="2:9" x14ac:dyDescent="0.2">
      <c r="B436" s="71">
        <f>'NEG Commercial'!C434</f>
        <v>8259</v>
      </c>
      <c r="C436" s="65">
        <f>B436*(Rates!$G$9+Rates!$G$11)+Rates!$G$19+SUM(Rates!$G$22:$G$27)</f>
        <v>4940.9799360315474</v>
      </c>
      <c r="D436" s="65">
        <f>IF('NEG Commercial Win'!B436&gt;40,40*(Rates!$H$9+Rates!$H$14)+('NEG Commercial Win'!B436-40)*(Rates!$H$9+Rates!$H$17),'NEG Commercial Win'!B436*(Rates!$H$9+Rates!$H$14))+Rates!$H$19+Rates!$H$22+Rates!$H$23</f>
        <v>4778.4485860315472</v>
      </c>
      <c r="E436" s="66">
        <f t="shared" si="24"/>
        <v>-162.5313500000002</v>
      </c>
      <c r="F436" s="67">
        <f t="shared" si="25"/>
        <v>-3.2894557780888442E-2</v>
      </c>
      <c r="G436" s="71">
        <f>'NEG Commercial'!E434</f>
        <v>1</v>
      </c>
      <c r="H436" s="68">
        <f t="shared" si="26"/>
        <v>9.6417139110648316E-6</v>
      </c>
      <c r="I436" s="68">
        <f t="shared" si="27"/>
        <v>0.99141887461915335</v>
      </c>
    </row>
    <row r="437" spans="2:9" x14ac:dyDescent="0.2">
      <c r="B437" s="71">
        <f>'NEG Commercial'!C435</f>
        <v>8279</v>
      </c>
      <c r="C437" s="65">
        <f>B437*(Rates!$G$9+Rates!$G$11)+Rates!$G$19+SUM(Rates!$G$22:$G$27)</f>
        <v>4952.8962695732143</v>
      </c>
      <c r="D437" s="65">
        <f>IF('NEG Commercial Win'!B437&gt;40,40*(Rates!$H$9+Rates!$H$14)+('NEG Commercial Win'!B437-40)*(Rates!$H$9+Rates!$H$17),'NEG Commercial Win'!B437*(Rates!$H$9+Rates!$H$14))+Rates!$H$19+Rates!$H$22+Rates!$H$23</f>
        <v>4789.9159195732145</v>
      </c>
      <c r="E437" s="66">
        <f t="shared" si="24"/>
        <v>-162.98034999999982</v>
      </c>
      <c r="F437" s="67">
        <f t="shared" si="25"/>
        <v>-3.2906069727570458E-2</v>
      </c>
      <c r="G437" s="71">
        <f>'NEG Commercial'!E435</f>
        <v>3</v>
      </c>
      <c r="H437" s="68">
        <f t="shared" si="26"/>
        <v>2.8925141733194491E-5</v>
      </c>
      <c r="I437" s="68">
        <f t="shared" si="27"/>
        <v>0.99144779976088659</v>
      </c>
    </row>
    <row r="438" spans="2:9" x14ac:dyDescent="0.2">
      <c r="B438" s="71">
        <f>'NEG Commercial'!C436</f>
        <v>8299</v>
      </c>
      <c r="C438" s="65">
        <f>B438*(Rates!$G$9+Rates!$G$11)+Rates!$G$19+SUM(Rates!$G$22:$G$27)</f>
        <v>4964.8126031148813</v>
      </c>
      <c r="D438" s="65">
        <f>IF('NEG Commercial Win'!B438&gt;40,40*(Rates!$H$9+Rates!$H$14)+('NEG Commercial Win'!B438-40)*(Rates!$H$9+Rates!$H$17),'NEG Commercial Win'!B438*(Rates!$H$9+Rates!$H$14))+Rates!$H$19+Rates!$H$22+Rates!$H$23</f>
        <v>4801.3832531148819</v>
      </c>
      <c r="E438" s="66">
        <f t="shared" si="24"/>
        <v>-163.42934999999943</v>
      </c>
      <c r="F438" s="67">
        <f t="shared" si="25"/>
        <v>-3.2917526413275951E-2</v>
      </c>
      <c r="G438" s="71">
        <f>'NEG Commercial'!E436</f>
        <v>3</v>
      </c>
      <c r="H438" s="68">
        <f t="shared" si="26"/>
        <v>2.8925141733194491E-5</v>
      </c>
      <c r="I438" s="68">
        <f t="shared" si="27"/>
        <v>0.99147672490261984</v>
      </c>
    </row>
    <row r="439" spans="2:9" x14ac:dyDescent="0.2">
      <c r="B439" s="71">
        <f>'NEG Commercial'!C437</f>
        <v>8319</v>
      </c>
      <c r="C439" s="65">
        <f>B439*(Rates!$G$9+Rates!$G$11)+Rates!$G$19+SUM(Rates!$G$22:$G$27)</f>
        <v>4976.7289366565492</v>
      </c>
      <c r="D439" s="65">
        <f>IF('NEG Commercial Win'!B439&gt;40,40*(Rates!$H$9+Rates!$H$14)+('NEG Commercial Win'!B439-40)*(Rates!$H$9+Rates!$H$17),'NEG Commercial Win'!B439*(Rates!$H$9+Rates!$H$14))+Rates!$H$19+Rates!$H$22+Rates!$H$23</f>
        <v>4812.8505866565492</v>
      </c>
      <c r="E439" s="66">
        <f t="shared" si="24"/>
        <v>-163.87834999999995</v>
      </c>
      <c r="F439" s="67">
        <f t="shared" si="25"/>
        <v>-3.2928928234957522E-2</v>
      </c>
      <c r="G439" s="71">
        <f>'NEG Commercial'!E437</f>
        <v>3</v>
      </c>
      <c r="H439" s="68">
        <f t="shared" si="26"/>
        <v>2.8925141733194491E-5</v>
      </c>
      <c r="I439" s="68">
        <f t="shared" si="27"/>
        <v>0.99150565004435309</v>
      </c>
    </row>
    <row r="440" spans="2:9" x14ac:dyDescent="0.2">
      <c r="B440" s="71">
        <f>'NEG Commercial'!C438</f>
        <v>8339</v>
      </c>
      <c r="C440" s="65">
        <f>B440*(Rates!$G$9+Rates!$G$11)+Rates!$G$19+SUM(Rates!$G$22:$G$27)</f>
        <v>4988.6452701982162</v>
      </c>
      <c r="D440" s="65">
        <f>IF('NEG Commercial Win'!B440&gt;40,40*(Rates!$H$9+Rates!$H$14)+('NEG Commercial Win'!B440-40)*(Rates!$H$9+Rates!$H$17),'NEG Commercial Win'!B440*(Rates!$H$9+Rates!$H$14))+Rates!$H$19+Rates!$H$22+Rates!$H$23</f>
        <v>4824.3179201982166</v>
      </c>
      <c r="E440" s="66">
        <f t="shared" si="24"/>
        <v>-164.32734999999957</v>
      </c>
      <c r="F440" s="67">
        <f t="shared" si="25"/>
        <v>-3.2940275585774469E-2</v>
      </c>
      <c r="G440" s="71">
        <f>'NEG Commercial'!E438</f>
        <v>6</v>
      </c>
      <c r="H440" s="68">
        <f t="shared" si="26"/>
        <v>5.7850283466388983E-5</v>
      </c>
      <c r="I440" s="68">
        <f t="shared" si="27"/>
        <v>0.99156350032781948</v>
      </c>
    </row>
    <row r="441" spans="2:9" x14ac:dyDescent="0.2">
      <c r="B441" s="71">
        <f>'NEG Commercial'!C439</f>
        <v>8359</v>
      </c>
      <c r="C441" s="65">
        <f>B441*(Rates!$G$9+Rates!$G$11)+Rates!$G$19+SUM(Rates!$G$22:$G$27)</f>
        <v>5000.561603739884</v>
      </c>
      <c r="D441" s="65">
        <f>IF('NEG Commercial Win'!B441&gt;40,40*(Rates!$H$9+Rates!$H$14)+('NEG Commercial Win'!B441-40)*(Rates!$H$9+Rates!$H$17),'NEG Commercial Win'!B441*(Rates!$H$9+Rates!$H$14))+Rates!$H$19+Rates!$H$22+Rates!$H$23</f>
        <v>4835.785253739884</v>
      </c>
      <c r="E441" s="66">
        <f t="shared" si="24"/>
        <v>-164.77635000000009</v>
      </c>
      <c r="F441" s="67">
        <f t="shared" si="25"/>
        <v>-3.2951568855139203E-2</v>
      </c>
      <c r="G441" s="71">
        <f>'NEG Commercial'!E439</f>
        <v>4</v>
      </c>
      <c r="H441" s="68">
        <f t="shared" si="26"/>
        <v>3.8566855644259326E-5</v>
      </c>
      <c r="I441" s="68">
        <f t="shared" si="27"/>
        <v>0.99160206718346378</v>
      </c>
    </row>
    <row r="442" spans="2:9" x14ac:dyDescent="0.2">
      <c r="B442" s="71">
        <f>'NEG Commercial'!C440</f>
        <v>8379</v>
      </c>
      <c r="C442" s="65">
        <f>B442*(Rates!$G$9+Rates!$G$11)+Rates!$G$19+SUM(Rates!$G$22:$G$27)</f>
        <v>5012.477937281551</v>
      </c>
      <c r="D442" s="65">
        <f>IF('NEG Commercial Win'!B442&gt;40,40*(Rates!$H$9+Rates!$H$14)+('NEG Commercial Win'!B442-40)*(Rates!$H$9+Rates!$H$17),'NEG Commercial Win'!B442*(Rates!$H$9+Rates!$H$14))+Rates!$H$19+Rates!$H$22+Rates!$H$23</f>
        <v>4847.2525872815513</v>
      </c>
      <c r="E442" s="66">
        <f t="shared" si="24"/>
        <v>-165.22534999999971</v>
      </c>
      <c r="F442" s="67">
        <f t="shared" si="25"/>
        <v>-3.2962808428760371E-2</v>
      </c>
      <c r="G442" s="71">
        <f>'NEG Commercial'!E440</f>
        <v>5</v>
      </c>
      <c r="H442" s="68">
        <f t="shared" si="26"/>
        <v>4.8208569555324151E-5</v>
      </c>
      <c r="I442" s="68">
        <f t="shared" si="27"/>
        <v>0.99165027575301912</v>
      </c>
    </row>
    <row r="443" spans="2:9" x14ac:dyDescent="0.2">
      <c r="B443" s="71">
        <f>'NEG Commercial'!C441</f>
        <v>8399</v>
      </c>
      <c r="C443" s="65">
        <f>B443*(Rates!$G$9+Rates!$G$11)+Rates!$G$19+SUM(Rates!$G$22:$G$27)</f>
        <v>5024.3942708232189</v>
      </c>
      <c r="D443" s="65">
        <f>IF('NEG Commercial Win'!B443&gt;40,40*(Rates!$H$9+Rates!$H$14)+('NEG Commercial Win'!B443-40)*(Rates!$H$9+Rates!$H$17),'NEG Commercial Win'!B443*(Rates!$H$9+Rates!$H$14))+Rates!$H$19+Rates!$H$22+Rates!$H$23</f>
        <v>4858.7199208232187</v>
      </c>
      <c r="E443" s="66">
        <f t="shared" si="24"/>
        <v>-165.67435000000023</v>
      </c>
      <c r="F443" s="67">
        <f t="shared" si="25"/>
        <v>-3.2973994688688196E-2</v>
      </c>
      <c r="G443" s="71">
        <f>'NEG Commercial'!E441</f>
        <v>4</v>
      </c>
      <c r="H443" s="68">
        <f t="shared" si="26"/>
        <v>3.8566855644259326E-5</v>
      </c>
      <c r="I443" s="68">
        <f t="shared" si="27"/>
        <v>0.99168884260866341</v>
      </c>
    </row>
    <row r="444" spans="2:9" x14ac:dyDescent="0.2">
      <c r="B444" s="71">
        <f>'NEG Commercial'!C442</f>
        <v>8419</v>
      </c>
      <c r="C444" s="65">
        <f>B444*(Rates!$G$9+Rates!$G$11)+Rates!$G$19+SUM(Rates!$G$22:$G$27)</f>
        <v>5036.3106043648859</v>
      </c>
      <c r="D444" s="65">
        <f>IF('NEG Commercial Win'!B444&gt;40,40*(Rates!$H$9+Rates!$H$14)+('NEG Commercial Win'!B444-40)*(Rates!$H$9+Rates!$H$17),'NEG Commercial Win'!B444*(Rates!$H$9+Rates!$H$14))+Rates!$H$19+Rates!$H$22+Rates!$H$23</f>
        <v>4870.187254364886</v>
      </c>
      <c r="E444" s="66">
        <f t="shared" si="24"/>
        <v>-166.12334999999985</v>
      </c>
      <c r="F444" s="67">
        <f t="shared" si="25"/>
        <v>-3.2985128013356353E-2</v>
      </c>
      <c r="G444" s="71">
        <f>'NEG Commercial'!E442</f>
        <v>8</v>
      </c>
      <c r="H444" s="68">
        <f t="shared" si="26"/>
        <v>7.7133711288518653E-5</v>
      </c>
      <c r="I444" s="68">
        <f t="shared" si="27"/>
        <v>0.99176597631995189</v>
      </c>
    </row>
    <row r="445" spans="2:9" x14ac:dyDescent="0.2">
      <c r="B445" s="71">
        <f>'NEG Commercial'!C443</f>
        <v>8439</v>
      </c>
      <c r="C445" s="65">
        <f>B445*(Rates!$G$9+Rates!$G$11)+Rates!$G$19+SUM(Rates!$G$22:$G$27)</f>
        <v>5048.2269379065538</v>
      </c>
      <c r="D445" s="65">
        <f>IF('NEG Commercial Win'!B445&gt;40,40*(Rates!$H$9+Rates!$H$14)+('NEG Commercial Win'!B445-40)*(Rates!$H$9+Rates!$H$17),'NEG Commercial Win'!B445*(Rates!$H$9+Rates!$H$14))+Rates!$H$19+Rates!$H$22+Rates!$H$23</f>
        <v>4881.6545879065534</v>
      </c>
      <c r="E445" s="66">
        <f t="shared" si="24"/>
        <v>-166.57235000000037</v>
      </c>
      <c r="F445" s="67">
        <f t="shared" si="25"/>
        <v>-3.2996208777626025E-2</v>
      </c>
      <c r="G445" s="71">
        <f>'NEG Commercial'!E443</f>
        <v>3</v>
      </c>
      <c r="H445" s="68">
        <f t="shared" si="26"/>
        <v>2.8925141733194491E-5</v>
      </c>
      <c r="I445" s="68">
        <f t="shared" si="27"/>
        <v>0.99179490146168514</v>
      </c>
    </row>
    <row r="446" spans="2:9" x14ac:dyDescent="0.2">
      <c r="B446" s="71">
        <f>'NEG Commercial'!C444</f>
        <v>8459</v>
      </c>
      <c r="C446" s="65">
        <f>B446*(Rates!$G$9+Rates!$G$11)+Rates!$G$19+SUM(Rates!$G$22:$G$27)</f>
        <v>5060.1432714482207</v>
      </c>
      <c r="D446" s="65">
        <f>IF('NEG Commercial Win'!B446&gt;40,40*(Rates!$H$9+Rates!$H$14)+('NEG Commercial Win'!B446-40)*(Rates!$H$9+Rates!$H$17),'NEG Commercial Win'!B446*(Rates!$H$9+Rates!$H$14))+Rates!$H$19+Rates!$H$22+Rates!$H$23</f>
        <v>4893.1219214482207</v>
      </c>
      <c r="E446" s="66">
        <f t="shared" si="24"/>
        <v>-167.02134999999998</v>
      </c>
      <c r="F446" s="67">
        <f t="shared" si="25"/>
        <v>-3.3007237352826617E-2</v>
      </c>
      <c r="G446" s="71">
        <f>'NEG Commercial'!E444</f>
        <v>1</v>
      </c>
      <c r="H446" s="68">
        <f t="shared" si="26"/>
        <v>9.6417139110648316E-6</v>
      </c>
      <c r="I446" s="68">
        <f t="shared" si="27"/>
        <v>0.99180454317559619</v>
      </c>
    </row>
    <row r="447" spans="2:9" x14ac:dyDescent="0.2">
      <c r="B447" s="71">
        <f>'NEG Commercial'!C445</f>
        <v>8479</v>
      </c>
      <c r="C447" s="65">
        <f>B447*(Rates!$G$9+Rates!$G$11)+Rates!$G$19+SUM(Rates!$G$22:$G$27)</f>
        <v>5072.0596049898886</v>
      </c>
      <c r="D447" s="65">
        <f>IF('NEG Commercial Win'!B447&gt;40,40*(Rates!$H$9+Rates!$H$14)+('NEG Commercial Win'!B447-40)*(Rates!$H$9+Rates!$H$17),'NEG Commercial Win'!B447*(Rates!$H$9+Rates!$H$14))+Rates!$H$19+Rates!$H$22+Rates!$H$23</f>
        <v>4904.589254989889</v>
      </c>
      <c r="E447" s="66">
        <f t="shared" si="24"/>
        <v>-167.4703499999996</v>
      </c>
      <c r="F447" s="67">
        <f t="shared" si="25"/>
        <v>-3.3018214106798428E-2</v>
      </c>
      <c r="G447" s="71">
        <f>'NEG Commercial'!E445</f>
        <v>3</v>
      </c>
      <c r="H447" s="68">
        <f t="shared" si="26"/>
        <v>2.8925141733194491E-5</v>
      </c>
      <c r="I447" s="68">
        <f t="shared" si="27"/>
        <v>0.99183346831732944</v>
      </c>
    </row>
    <row r="448" spans="2:9" x14ac:dyDescent="0.2">
      <c r="B448" s="71">
        <f>'NEG Commercial'!C446</f>
        <v>8499</v>
      </c>
      <c r="C448" s="65">
        <f>B448*(Rates!$G$9+Rates!$G$11)+Rates!$G$19+SUM(Rates!$G$22:$G$27)</f>
        <v>5083.9759385315556</v>
      </c>
      <c r="D448" s="65">
        <f>IF('NEG Commercial Win'!B448&gt;40,40*(Rates!$H$9+Rates!$H$14)+('NEG Commercial Win'!B448-40)*(Rates!$H$9+Rates!$H$17),'NEG Commercial Win'!B448*(Rates!$H$9+Rates!$H$14))+Rates!$H$19+Rates!$H$22+Rates!$H$23</f>
        <v>4916.0565885315564</v>
      </c>
      <c r="E448" s="66">
        <f t="shared" si="24"/>
        <v>-167.91934999999921</v>
      </c>
      <c r="F448" s="67">
        <f t="shared" si="25"/>
        <v>-3.3029139403932872E-2</v>
      </c>
      <c r="G448" s="71">
        <f>'NEG Commercial'!E446</f>
        <v>2</v>
      </c>
      <c r="H448" s="68">
        <f t="shared" si="26"/>
        <v>1.9283427822129663E-5</v>
      </c>
      <c r="I448" s="68">
        <f t="shared" si="27"/>
        <v>0.99185275174515153</v>
      </c>
    </row>
    <row r="449" spans="2:9" x14ac:dyDescent="0.2">
      <c r="B449" s="71">
        <f>'NEG Commercial'!C447</f>
        <v>8519</v>
      </c>
      <c r="C449" s="65">
        <f>B449*(Rates!$G$9+Rates!$G$11)+Rates!$G$19+SUM(Rates!$G$22:$G$27)</f>
        <v>5095.8922720732226</v>
      </c>
      <c r="D449" s="65">
        <f>IF('NEG Commercial Win'!B449&gt;40,40*(Rates!$H$9+Rates!$H$14)+('NEG Commercial Win'!B449-40)*(Rates!$H$9+Rates!$H$17),'NEG Commercial Win'!B449*(Rates!$H$9+Rates!$H$14))+Rates!$H$19+Rates!$H$22+Rates!$H$23</f>
        <v>4927.5239220732237</v>
      </c>
      <c r="E449" s="66">
        <f t="shared" si="24"/>
        <v>-168.36834999999883</v>
      </c>
      <c r="F449" s="67">
        <f t="shared" si="25"/>
        <v>-3.3040013605212956E-2</v>
      </c>
      <c r="G449" s="71">
        <f>'NEG Commercial'!E447</f>
        <v>5</v>
      </c>
      <c r="H449" s="68">
        <f t="shared" si="26"/>
        <v>4.8208569555324151E-5</v>
      </c>
      <c r="I449" s="68">
        <f t="shared" si="27"/>
        <v>0.99190096031470687</v>
      </c>
    </row>
    <row r="450" spans="2:9" x14ac:dyDescent="0.2">
      <c r="B450" s="71">
        <f>'NEG Commercial'!C448</f>
        <v>8539</v>
      </c>
      <c r="C450" s="65">
        <f>B450*(Rates!$G$9+Rates!$G$11)+Rates!$G$19+SUM(Rates!$G$22:$G$27)</f>
        <v>5107.8086056148904</v>
      </c>
      <c r="D450" s="65">
        <f>IF('NEG Commercial Win'!B450&gt;40,40*(Rates!$H$9+Rates!$H$14)+('NEG Commercial Win'!B450-40)*(Rates!$H$9+Rates!$H$17),'NEG Commercial Win'!B450*(Rates!$H$9+Rates!$H$14))+Rates!$H$19+Rates!$H$22+Rates!$H$23</f>
        <v>4938.9912556148911</v>
      </c>
      <c r="E450" s="66">
        <f t="shared" si="24"/>
        <v>-168.81734999999935</v>
      </c>
      <c r="F450" s="67">
        <f t="shared" si="25"/>
        <v>-3.3050837068253208E-2</v>
      </c>
      <c r="G450" s="71">
        <f>'NEG Commercial'!E448</f>
        <v>3</v>
      </c>
      <c r="H450" s="68">
        <f t="shared" si="26"/>
        <v>2.8925141733194491E-5</v>
      </c>
      <c r="I450" s="68">
        <f t="shared" si="27"/>
        <v>0.99192988545644012</v>
      </c>
    </row>
    <row r="451" spans="2:9" x14ac:dyDescent="0.2">
      <c r="B451" s="71">
        <f>'NEG Commercial'!C449</f>
        <v>8559</v>
      </c>
      <c r="C451" s="65">
        <f>B451*(Rates!$G$9+Rates!$G$11)+Rates!$G$19+SUM(Rates!$G$22:$G$27)</f>
        <v>5119.7249391565574</v>
      </c>
      <c r="D451" s="65">
        <f>IF('NEG Commercial Win'!B451&gt;40,40*(Rates!$H$9+Rates!$H$14)+('NEG Commercial Win'!B451-40)*(Rates!$H$9+Rates!$H$17),'NEG Commercial Win'!B451*(Rates!$H$9+Rates!$H$14))+Rates!$H$19+Rates!$H$22+Rates!$H$23</f>
        <v>4950.4585891565584</v>
      </c>
      <c r="E451" s="66">
        <f t="shared" si="24"/>
        <v>-169.26634999999897</v>
      </c>
      <c r="F451" s="67">
        <f t="shared" si="25"/>
        <v>-3.3061610147338216E-2</v>
      </c>
      <c r="G451" s="71">
        <f>'NEG Commercial'!E449</f>
        <v>2</v>
      </c>
      <c r="H451" s="68">
        <f t="shared" si="26"/>
        <v>1.9283427822129663E-5</v>
      </c>
      <c r="I451" s="68">
        <f t="shared" si="27"/>
        <v>0.99194916888426221</v>
      </c>
    </row>
    <row r="452" spans="2:9" x14ac:dyDescent="0.2">
      <c r="B452" s="71">
        <f>'NEG Commercial'!C450</f>
        <v>8579</v>
      </c>
      <c r="C452" s="65">
        <f>B452*(Rates!$G$9+Rates!$G$11)+Rates!$G$19+SUM(Rates!$G$22:$G$27)</f>
        <v>5131.6412726982253</v>
      </c>
      <c r="D452" s="65">
        <f>IF('NEG Commercial Win'!B452&gt;40,40*(Rates!$H$9+Rates!$H$14)+('NEG Commercial Win'!B452-40)*(Rates!$H$9+Rates!$H$17),'NEG Commercial Win'!B452*(Rates!$H$9+Rates!$H$14))+Rates!$H$19+Rates!$H$22+Rates!$H$23</f>
        <v>4961.9259226982258</v>
      </c>
      <c r="E452" s="66">
        <f t="shared" si="24"/>
        <v>-169.71534999999949</v>
      </c>
      <c r="F452" s="67">
        <f t="shared" si="25"/>
        <v>-3.3072333193462464E-2</v>
      </c>
      <c r="G452" s="71">
        <f>'NEG Commercial'!E450</f>
        <v>5</v>
      </c>
      <c r="H452" s="68">
        <f t="shared" si="26"/>
        <v>4.8208569555324151E-5</v>
      </c>
      <c r="I452" s="68">
        <f t="shared" si="27"/>
        <v>0.99199737745381755</v>
      </c>
    </row>
    <row r="453" spans="2:9" x14ac:dyDescent="0.2">
      <c r="B453" s="71">
        <f>'NEG Commercial'!C451</f>
        <v>8599</v>
      </c>
      <c r="C453" s="65">
        <f>B453*(Rates!$G$9+Rates!$G$11)+Rates!$G$19+SUM(Rates!$G$22:$G$27)</f>
        <v>5143.5576062398923</v>
      </c>
      <c r="D453" s="65">
        <f>IF('NEG Commercial Win'!B453&gt;40,40*(Rates!$H$9+Rates!$H$14)+('NEG Commercial Win'!B453-40)*(Rates!$H$9+Rates!$H$17),'NEG Commercial Win'!B453*(Rates!$H$9+Rates!$H$14))+Rates!$H$19+Rates!$H$22+Rates!$H$23</f>
        <v>4973.3932562398932</v>
      </c>
      <c r="E453" s="66">
        <f t="shared" si="24"/>
        <v>-170.1643499999991</v>
      </c>
      <c r="F453" s="67">
        <f t="shared" si="25"/>
        <v>-3.3083006554367099E-2</v>
      </c>
      <c r="G453" s="71">
        <f>'NEG Commercial'!E451</f>
        <v>5</v>
      </c>
      <c r="H453" s="68">
        <f t="shared" si="26"/>
        <v>4.8208569555324151E-5</v>
      </c>
      <c r="I453" s="68">
        <f t="shared" si="27"/>
        <v>0.99204558602337289</v>
      </c>
    </row>
    <row r="454" spans="2:9" x14ac:dyDescent="0.2">
      <c r="B454" s="71">
        <f>'NEG Commercial'!C452</f>
        <v>8619</v>
      </c>
      <c r="C454" s="65">
        <f>B454*(Rates!$G$9+Rates!$G$11)+Rates!$G$19+SUM(Rates!$G$22:$G$27)</f>
        <v>5155.4739397815601</v>
      </c>
      <c r="D454" s="65">
        <f>IF('NEG Commercial Win'!B454&gt;40,40*(Rates!$H$9+Rates!$H$14)+('NEG Commercial Win'!B454-40)*(Rates!$H$9+Rates!$H$17),'NEG Commercial Win'!B454*(Rates!$H$9+Rates!$H$14))+Rates!$H$19+Rates!$H$22+Rates!$H$23</f>
        <v>4984.8605897815605</v>
      </c>
      <c r="E454" s="66">
        <f t="shared" si="24"/>
        <v>-170.61334999999963</v>
      </c>
      <c r="F454" s="67">
        <f t="shared" si="25"/>
        <v>-3.3093630574578869E-2</v>
      </c>
      <c r="G454" s="71">
        <f>'NEG Commercial'!E452</f>
        <v>3</v>
      </c>
      <c r="H454" s="68">
        <f t="shared" si="26"/>
        <v>2.8925141733194491E-5</v>
      </c>
      <c r="I454" s="68">
        <f t="shared" si="27"/>
        <v>0.99207451116510614</v>
      </c>
    </row>
    <row r="455" spans="2:9" x14ac:dyDescent="0.2">
      <c r="B455" s="71">
        <f>'NEG Commercial'!C453</f>
        <v>8639</v>
      </c>
      <c r="C455" s="65">
        <f>B455*(Rates!$G$9+Rates!$G$11)+Rates!$G$19+SUM(Rates!$G$22:$G$27)</f>
        <v>5167.3902733232271</v>
      </c>
      <c r="D455" s="65">
        <f>IF('NEG Commercial Win'!B455&gt;40,40*(Rates!$H$9+Rates!$H$14)+('NEG Commercial Win'!B455-40)*(Rates!$H$9+Rates!$H$17),'NEG Commercial Win'!B455*(Rates!$H$9+Rates!$H$14))+Rates!$H$19+Rates!$H$22+Rates!$H$23</f>
        <v>4996.3279233232279</v>
      </c>
      <c r="E455" s="66">
        <f t="shared" ref="E455:E518" si="28">D455-C455</f>
        <v>-171.06234999999924</v>
      </c>
      <c r="F455" s="67">
        <f t="shared" ref="F455:F518" si="29">E455/C455</f>
        <v>-3.310420559544585E-2</v>
      </c>
      <c r="G455" s="71">
        <f>'NEG Commercial'!E453</f>
        <v>3</v>
      </c>
      <c r="H455" s="68">
        <f t="shared" ref="H455:H518" si="30">G455/SUM($G$6:$G$950)</f>
        <v>2.8925141733194491E-5</v>
      </c>
      <c r="I455" s="68">
        <f t="shared" si="27"/>
        <v>0.99210343630683939</v>
      </c>
    </row>
    <row r="456" spans="2:9" x14ac:dyDescent="0.2">
      <c r="B456" s="71">
        <f>'NEG Commercial'!C454</f>
        <v>8659</v>
      </c>
      <c r="C456" s="65">
        <f>B456*(Rates!$G$9+Rates!$G$11)+Rates!$G$19+SUM(Rates!$G$22:$G$27)</f>
        <v>5179.306606864895</v>
      </c>
      <c r="D456" s="65">
        <f>IF('NEG Commercial Win'!B456&gt;40,40*(Rates!$H$9+Rates!$H$14)+('NEG Commercial Win'!B456-40)*(Rates!$H$9+Rates!$H$17),'NEG Commercial Win'!B456*(Rates!$H$9+Rates!$H$14))+Rates!$H$19+Rates!$H$22+Rates!$H$23</f>
        <v>5007.7952568648952</v>
      </c>
      <c r="E456" s="66">
        <f t="shared" si="28"/>
        <v>-171.51134999999977</v>
      </c>
      <c r="F456" s="67">
        <f t="shared" si="29"/>
        <v>-3.311473195517535E-2</v>
      </c>
      <c r="G456" s="71">
        <f>'NEG Commercial'!E454</f>
        <v>3</v>
      </c>
      <c r="H456" s="68">
        <f t="shared" si="30"/>
        <v>2.8925141733194491E-5</v>
      </c>
      <c r="I456" s="68">
        <f t="shared" ref="I456:I519" si="31">H456+I455</f>
        <v>0.99213236144857264</v>
      </c>
    </row>
    <row r="457" spans="2:9" x14ac:dyDescent="0.2">
      <c r="B457" s="71">
        <f>'NEG Commercial'!C455</f>
        <v>8679</v>
      </c>
      <c r="C457" s="65">
        <f>B457*(Rates!$G$9+Rates!$G$11)+Rates!$G$19+SUM(Rates!$G$22:$G$27)</f>
        <v>5191.222940406562</v>
      </c>
      <c r="D457" s="65">
        <f>IF('NEG Commercial Win'!B457&gt;40,40*(Rates!$H$9+Rates!$H$14)+('NEG Commercial Win'!B457-40)*(Rates!$H$9+Rates!$H$17),'NEG Commercial Win'!B457*(Rates!$H$9+Rates!$H$14))+Rates!$H$19+Rates!$H$22+Rates!$H$23</f>
        <v>5019.2625904065626</v>
      </c>
      <c r="E457" s="66">
        <f t="shared" si="28"/>
        <v>-171.96034999999938</v>
      </c>
      <c r="F457" s="67">
        <f t="shared" si="29"/>
        <v>-3.3125209988868622E-2</v>
      </c>
      <c r="G457" s="71">
        <f>'NEG Commercial'!E455</f>
        <v>5</v>
      </c>
      <c r="H457" s="68">
        <f t="shared" si="30"/>
        <v>4.8208569555324151E-5</v>
      </c>
      <c r="I457" s="68">
        <f t="shared" si="31"/>
        <v>0.99218057001812798</v>
      </c>
    </row>
    <row r="458" spans="2:9" x14ac:dyDescent="0.2">
      <c r="B458" s="71">
        <f>'NEG Commercial'!C456</f>
        <v>8699</v>
      </c>
      <c r="C458" s="65">
        <f>B458*(Rates!$G$9+Rates!$G$11)+Rates!$G$19+SUM(Rates!$G$22:$G$27)</f>
        <v>5203.1392739482299</v>
      </c>
      <c r="D458" s="65">
        <f>IF('NEG Commercial Win'!B458&gt;40,40*(Rates!$H$9+Rates!$H$14)+('NEG Commercial Win'!B458-40)*(Rates!$H$9+Rates!$H$17),'NEG Commercial Win'!B458*(Rates!$H$9+Rates!$H$14))+Rates!$H$19+Rates!$H$22+Rates!$H$23</f>
        <v>5030.72992394823</v>
      </c>
      <c r="E458" s="66">
        <f t="shared" si="28"/>
        <v>-172.4093499999999</v>
      </c>
      <c r="F458" s="67">
        <f t="shared" si="29"/>
        <v>-3.3135640028557754E-2</v>
      </c>
      <c r="G458" s="71">
        <f>'NEG Commercial'!E456</f>
        <v>3</v>
      </c>
      <c r="H458" s="68">
        <f t="shared" si="30"/>
        <v>2.8925141733194491E-5</v>
      </c>
      <c r="I458" s="68">
        <f t="shared" si="31"/>
        <v>0.99220949515986123</v>
      </c>
    </row>
    <row r="459" spans="2:9" x14ac:dyDescent="0.2">
      <c r="B459" s="71">
        <f>'NEG Commercial'!C457</f>
        <v>8719</v>
      </c>
      <c r="C459" s="65">
        <f>B459*(Rates!$G$9+Rates!$G$11)+Rates!$G$19+SUM(Rates!$G$22:$G$27)</f>
        <v>5215.0556074898968</v>
      </c>
      <c r="D459" s="65">
        <f>IF('NEG Commercial Win'!B459&gt;40,40*(Rates!$H$9+Rates!$H$14)+('NEG Commercial Win'!B459-40)*(Rates!$H$9+Rates!$H$17),'NEG Commercial Win'!B459*(Rates!$H$9+Rates!$H$14))+Rates!$H$19+Rates!$H$22+Rates!$H$23</f>
        <v>5042.1972574898973</v>
      </c>
      <c r="E459" s="66">
        <f t="shared" si="28"/>
        <v>-172.85834999999952</v>
      </c>
      <c r="F459" s="67">
        <f t="shared" si="29"/>
        <v>-3.3146022403239425E-2</v>
      </c>
      <c r="G459" s="71">
        <f>'NEG Commercial'!E457</f>
        <v>4</v>
      </c>
      <c r="H459" s="68">
        <f t="shared" si="30"/>
        <v>3.8566855644259326E-5</v>
      </c>
      <c r="I459" s="68">
        <f t="shared" si="31"/>
        <v>0.99224806201550553</v>
      </c>
    </row>
    <row r="460" spans="2:9" x14ac:dyDescent="0.2">
      <c r="B460" s="71">
        <f>'NEG Commercial'!C458</f>
        <v>8739</v>
      </c>
      <c r="C460" s="65">
        <f>B460*(Rates!$G$9+Rates!$G$11)+Rates!$G$19+SUM(Rates!$G$22:$G$27)</f>
        <v>5226.9719410315638</v>
      </c>
      <c r="D460" s="65">
        <f>IF('NEG Commercial Win'!B460&gt;40,40*(Rates!$H$9+Rates!$H$14)+('NEG Commercial Win'!B460-40)*(Rates!$H$9+Rates!$H$17),'NEG Commercial Win'!B460*(Rates!$H$9+Rates!$H$14))+Rates!$H$19+Rates!$H$22+Rates!$H$23</f>
        <v>5053.6645910315647</v>
      </c>
      <c r="E460" s="66">
        <f t="shared" si="28"/>
        <v>-173.30734999999913</v>
      </c>
      <c r="F460" s="67">
        <f t="shared" si="29"/>
        <v>-3.3156357438910648E-2</v>
      </c>
      <c r="G460" s="71">
        <f>'NEG Commercial'!E458</f>
        <v>3</v>
      </c>
      <c r="H460" s="68">
        <f t="shared" si="30"/>
        <v>2.8925141733194491E-5</v>
      </c>
      <c r="I460" s="68">
        <f t="shared" si="31"/>
        <v>0.99227698715723878</v>
      </c>
    </row>
    <row r="461" spans="2:9" x14ac:dyDescent="0.2">
      <c r="B461" s="71">
        <f>'NEG Commercial'!C459</f>
        <v>8759</v>
      </c>
      <c r="C461" s="65">
        <f>B461*(Rates!$G$9+Rates!$G$11)+Rates!$G$19+SUM(Rates!$G$22:$G$27)</f>
        <v>5238.8882745732317</v>
      </c>
      <c r="D461" s="65">
        <f>IF('NEG Commercial Win'!B461&gt;40,40*(Rates!$H$9+Rates!$H$14)+('NEG Commercial Win'!B461-40)*(Rates!$H$9+Rates!$H$17),'NEG Commercial Win'!B461*(Rates!$H$9+Rates!$H$14))+Rates!$H$19+Rates!$H$22+Rates!$H$23</f>
        <v>5065.131924573232</v>
      </c>
      <c r="E461" s="66">
        <f t="shared" si="28"/>
        <v>-173.75634999999966</v>
      </c>
      <c r="F461" s="67">
        <f t="shared" si="29"/>
        <v>-3.3166645458602401E-2</v>
      </c>
      <c r="G461" s="71">
        <f>'NEG Commercial'!E459</f>
        <v>5</v>
      </c>
      <c r="H461" s="68">
        <f t="shared" si="30"/>
        <v>4.8208569555324151E-5</v>
      </c>
      <c r="I461" s="68">
        <f t="shared" si="31"/>
        <v>0.99232519572679412</v>
      </c>
    </row>
    <row r="462" spans="2:9" x14ac:dyDescent="0.2">
      <c r="B462" s="71">
        <f>'NEG Commercial'!C460</f>
        <v>8779</v>
      </c>
      <c r="C462" s="65">
        <f>B462*(Rates!$G$9+Rates!$G$11)+Rates!$G$19+SUM(Rates!$G$22:$G$27)</f>
        <v>5250.8046081148987</v>
      </c>
      <c r="D462" s="65">
        <f>IF('NEG Commercial Win'!B462&gt;40,40*(Rates!$H$9+Rates!$H$14)+('NEG Commercial Win'!B462-40)*(Rates!$H$9+Rates!$H$17),'NEG Commercial Win'!B462*(Rates!$H$9+Rates!$H$14))+Rates!$H$19+Rates!$H$22+Rates!$H$23</f>
        <v>5076.5992581148994</v>
      </c>
      <c r="E462" s="66">
        <f t="shared" si="28"/>
        <v>-174.20534999999927</v>
      </c>
      <c r="F462" s="67">
        <f t="shared" si="29"/>
        <v>-3.3176886782412776E-2</v>
      </c>
      <c r="G462" s="71">
        <f>'NEG Commercial'!E460</f>
        <v>1</v>
      </c>
      <c r="H462" s="68">
        <f t="shared" si="30"/>
        <v>9.6417139110648316E-6</v>
      </c>
      <c r="I462" s="68">
        <f t="shared" si="31"/>
        <v>0.99233483744070516</v>
      </c>
    </row>
    <row r="463" spans="2:9" x14ac:dyDescent="0.2">
      <c r="B463" s="71">
        <f>'NEG Commercial'!C461</f>
        <v>8799</v>
      </c>
      <c r="C463" s="65">
        <f>B463*(Rates!$G$9+Rates!$G$11)+Rates!$G$19+SUM(Rates!$G$22:$G$27)</f>
        <v>5262.7209416565665</v>
      </c>
      <c r="D463" s="65">
        <f>IF('NEG Commercial Win'!B463&gt;40,40*(Rates!$H$9+Rates!$H$14)+('NEG Commercial Win'!B463-40)*(Rates!$H$9+Rates!$H$17),'NEG Commercial Win'!B463*(Rates!$H$9+Rates!$H$14))+Rates!$H$19+Rates!$H$22+Rates!$H$23</f>
        <v>5088.0665916565667</v>
      </c>
      <c r="E463" s="66">
        <f t="shared" si="28"/>
        <v>-174.65434999999979</v>
      </c>
      <c r="F463" s="67">
        <f t="shared" si="29"/>
        <v>-3.318708172754134E-2</v>
      </c>
      <c r="G463" s="71">
        <f>'NEG Commercial'!E461</f>
        <v>4</v>
      </c>
      <c r="H463" s="68">
        <f t="shared" si="30"/>
        <v>3.8566855644259326E-5</v>
      </c>
      <c r="I463" s="68">
        <f t="shared" si="31"/>
        <v>0.99237340429634946</v>
      </c>
    </row>
    <row r="464" spans="2:9" x14ac:dyDescent="0.2">
      <c r="B464" s="71">
        <f>'NEG Commercial'!C462</f>
        <v>8819</v>
      </c>
      <c r="C464" s="65">
        <f>B464*(Rates!$G$9+Rates!$G$11)+Rates!$G$19+SUM(Rates!$G$22:$G$27)</f>
        <v>5274.6372751982335</v>
      </c>
      <c r="D464" s="65">
        <f>IF('NEG Commercial Win'!B464&gt;40,40*(Rates!$H$9+Rates!$H$14)+('NEG Commercial Win'!B464-40)*(Rates!$H$9+Rates!$H$17),'NEG Commercial Win'!B464*(Rates!$H$9+Rates!$H$14))+Rates!$H$19+Rates!$H$22+Rates!$H$23</f>
        <v>5099.5339251982341</v>
      </c>
      <c r="E464" s="66">
        <f t="shared" si="28"/>
        <v>-175.10334999999941</v>
      </c>
      <c r="F464" s="67">
        <f t="shared" si="29"/>
        <v>-3.3197230608320569E-2</v>
      </c>
      <c r="G464" s="71">
        <f>'NEG Commercial'!E462</f>
        <v>3</v>
      </c>
      <c r="H464" s="68">
        <f t="shared" si="30"/>
        <v>2.8925141733194491E-5</v>
      </c>
      <c r="I464" s="68">
        <f t="shared" si="31"/>
        <v>0.99240232943808271</v>
      </c>
    </row>
    <row r="465" spans="2:9" x14ac:dyDescent="0.2">
      <c r="B465" s="71">
        <f>'NEG Commercial'!C463</f>
        <v>8839</v>
      </c>
      <c r="C465" s="65">
        <f>B465*(Rates!$G$9+Rates!$G$11)+Rates!$G$19+SUM(Rates!$G$22:$G$27)</f>
        <v>5286.5536087399014</v>
      </c>
      <c r="D465" s="65">
        <f>IF('NEG Commercial Win'!B465&gt;40,40*(Rates!$H$9+Rates!$H$14)+('NEG Commercial Win'!B465-40)*(Rates!$H$9+Rates!$H$17),'NEG Commercial Win'!B465*(Rates!$H$9+Rates!$H$14))+Rates!$H$19+Rates!$H$22+Rates!$H$23</f>
        <v>5111.0012587399015</v>
      </c>
      <c r="E465" s="66">
        <f t="shared" si="28"/>
        <v>-175.55234999999993</v>
      </c>
      <c r="F465" s="67">
        <f t="shared" si="29"/>
        <v>-3.3207333736249477E-2</v>
      </c>
      <c r="G465" s="71">
        <f>'NEG Commercial'!E463</f>
        <v>2</v>
      </c>
      <c r="H465" s="68">
        <f t="shared" si="30"/>
        <v>1.9283427822129663E-5</v>
      </c>
      <c r="I465" s="68">
        <f t="shared" si="31"/>
        <v>0.9924216128659048</v>
      </c>
    </row>
    <row r="466" spans="2:9" x14ac:dyDescent="0.2">
      <c r="B466" s="71">
        <f>'NEG Commercial'!C464</f>
        <v>8859</v>
      </c>
      <c r="C466" s="65">
        <f>B466*(Rates!$G$9+Rates!$G$11)+Rates!$G$19+SUM(Rates!$G$22:$G$27)</f>
        <v>5298.4699422815684</v>
      </c>
      <c r="D466" s="65">
        <f>IF('NEG Commercial Win'!B466&gt;40,40*(Rates!$H$9+Rates!$H$14)+('NEG Commercial Win'!B466-40)*(Rates!$H$9+Rates!$H$17),'NEG Commercial Win'!B466*(Rates!$H$9+Rates!$H$14))+Rates!$H$19+Rates!$H$22+Rates!$H$23</f>
        <v>5122.4685922815688</v>
      </c>
      <c r="E466" s="66">
        <f t="shared" si="28"/>
        <v>-176.00134999999955</v>
      </c>
      <c r="F466" s="67">
        <f t="shared" si="29"/>
        <v>-3.3217391420024132E-2</v>
      </c>
      <c r="G466" s="71">
        <f>'NEG Commercial'!E464</f>
        <v>2</v>
      </c>
      <c r="H466" s="68">
        <f t="shared" si="30"/>
        <v>1.9283427822129663E-5</v>
      </c>
      <c r="I466" s="68">
        <f t="shared" si="31"/>
        <v>0.99244089629372689</v>
      </c>
    </row>
    <row r="467" spans="2:9" x14ac:dyDescent="0.2">
      <c r="B467" s="71">
        <f>'NEG Commercial'!C465</f>
        <v>8879</v>
      </c>
      <c r="C467" s="65">
        <f>B467*(Rates!$G$9+Rates!$G$11)+Rates!$G$19+SUM(Rates!$G$22:$G$27)</f>
        <v>5310.3862758232362</v>
      </c>
      <c r="D467" s="65">
        <f>IF('NEG Commercial Win'!B467&gt;40,40*(Rates!$H$9+Rates!$H$14)+('NEG Commercial Win'!B467-40)*(Rates!$H$9+Rates!$H$17),'NEG Commercial Win'!B467*(Rates!$H$9+Rates!$H$14))+Rates!$H$19+Rates!$H$22+Rates!$H$23</f>
        <v>5133.9359258232362</v>
      </c>
      <c r="E467" s="66">
        <f t="shared" si="28"/>
        <v>-176.45035000000007</v>
      </c>
      <c r="F467" s="67">
        <f t="shared" si="29"/>
        <v>-3.322740396557048E-2</v>
      </c>
      <c r="G467" s="71">
        <f>'NEG Commercial'!E465</f>
        <v>3</v>
      </c>
      <c r="H467" s="68">
        <f t="shared" si="30"/>
        <v>2.8925141733194491E-5</v>
      </c>
      <c r="I467" s="68">
        <f t="shared" si="31"/>
        <v>0.99246982143546014</v>
      </c>
    </row>
    <row r="468" spans="2:9" x14ac:dyDescent="0.2">
      <c r="B468" s="71">
        <f>'NEG Commercial'!C466</f>
        <v>8899</v>
      </c>
      <c r="C468" s="65">
        <f>B468*(Rates!$G$9+Rates!$G$11)+Rates!$G$19+SUM(Rates!$G$22:$G$27)</f>
        <v>5322.3026093649032</v>
      </c>
      <c r="D468" s="65">
        <f>IF('NEG Commercial Win'!B468&gt;40,40*(Rates!$H$9+Rates!$H$14)+('NEG Commercial Win'!B468-40)*(Rates!$H$9+Rates!$H$17),'NEG Commercial Win'!B468*(Rates!$H$9+Rates!$H$14))+Rates!$H$19+Rates!$H$22+Rates!$H$23</f>
        <v>5145.4032593649035</v>
      </c>
      <c r="E468" s="66">
        <f t="shared" si="28"/>
        <v>-176.89934999999969</v>
      </c>
      <c r="F468" s="67">
        <f t="shared" si="29"/>
        <v>-3.3237371676073983E-2</v>
      </c>
      <c r="G468" s="71">
        <f>'NEG Commercial'!E466</f>
        <v>2</v>
      </c>
      <c r="H468" s="68">
        <f t="shared" si="30"/>
        <v>1.9283427822129663E-5</v>
      </c>
      <c r="I468" s="68">
        <f t="shared" si="31"/>
        <v>0.99248910486328223</v>
      </c>
    </row>
    <row r="469" spans="2:9" x14ac:dyDescent="0.2">
      <c r="B469" s="71">
        <f>'NEG Commercial'!C467</f>
        <v>8919</v>
      </c>
      <c r="C469" s="65">
        <f>B469*(Rates!$G$9+Rates!$G$11)+Rates!$G$19+SUM(Rates!$G$22:$G$27)</f>
        <v>5334.2189429065711</v>
      </c>
      <c r="D469" s="65">
        <f>IF('NEG Commercial Win'!B469&gt;40,40*(Rates!$H$9+Rates!$H$14)+('NEG Commercial Win'!B469-40)*(Rates!$H$9+Rates!$H$17),'NEG Commercial Win'!B469*(Rates!$H$9+Rates!$H$14))+Rates!$H$19+Rates!$H$22+Rates!$H$23</f>
        <v>5156.8705929065709</v>
      </c>
      <c r="E469" s="66">
        <f t="shared" si="28"/>
        <v>-177.34835000000021</v>
      </c>
      <c r="F469" s="67">
        <f t="shared" si="29"/>
        <v>-3.3247294852011562E-2</v>
      </c>
      <c r="G469" s="71">
        <f>'NEG Commercial'!E467</f>
        <v>1</v>
      </c>
      <c r="H469" s="68">
        <f t="shared" si="30"/>
        <v>9.6417139110648316E-6</v>
      </c>
      <c r="I469" s="68">
        <f t="shared" si="31"/>
        <v>0.99249874657719328</v>
      </c>
    </row>
    <row r="470" spans="2:9" x14ac:dyDescent="0.2">
      <c r="B470" s="71">
        <f>'NEG Commercial'!C468</f>
        <v>8939</v>
      </c>
      <c r="C470" s="65">
        <f>B470*(Rates!$G$9+Rates!$G$11)+Rates!$G$19+SUM(Rates!$G$22:$G$27)</f>
        <v>5346.1352764482381</v>
      </c>
      <c r="D470" s="65">
        <f>IF('NEG Commercial Win'!B470&gt;40,40*(Rates!$H$9+Rates!$H$14)+('NEG Commercial Win'!B470-40)*(Rates!$H$9+Rates!$H$17),'NEG Commercial Win'!B470*(Rates!$H$9+Rates!$H$14))+Rates!$H$19+Rates!$H$22+Rates!$H$23</f>
        <v>5168.3379264482382</v>
      </c>
      <c r="E470" s="66">
        <f t="shared" si="28"/>
        <v>-177.79734999999982</v>
      </c>
      <c r="F470" s="67">
        <f t="shared" si="29"/>
        <v>-3.325717379118049E-2</v>
      </c>
      <c r="G470" s="71">
        <f>'NEG Commercial'!E468</f>
        <v>2</v>
      </c>
      <c r="H470" s="68">
        <f t="shared" si="30"/>
        <v>1.9283427822129663E-5</v>
      </c>
      <c r="I470" s="68">
        <f t="shared" si="31"/>
        <v>0.99251803000501537</v>
      </c>
    </row>
    <row r="471" spans="2:9" x14ac:dyDescent="0.2">
      <c r="B471" s="71">
        <f>'NEG Commercial'!C469</f>
        <v>8959</v>
      </c>
      <c r="C471" s="65">
        <f>B471*(Rates!$G$9+Rates!$G$11)+Rates!$G$19+SUM(Rates!$G$22:$G$27)</f>
        <v>5358.051609989905</v>
      </c>
      <c r="D471" s="65">
        <f>IF('NEG Commercial Win'!B471&gt;40,40*(Rates!$H$9+Rates!$H$14)+('NEG Commercial Win'!B471-40)*(Rates!$H$9+Rates!$H$17),'NEG Commercial Win'!B471*(Rates!$H$9+Rates!$H$14))+Rates!$H$19+Rates!$H$22+Rates!$H$23</f>
        <v>5179.8052599899056</v>
      </c>
      <c r="E471" s="66">
        <f t="shared" si="28"/>
        <v>-178.24634999999944</v>
      </c>
      <c r="F471" s="67">
        <f t="shared" si="29"/>
        <v>-3.3267008788729319E-2</v>
      </c>
      <c r="G471" s="71">
        <f>'NEG Commercial'!E469</f>
        <v>1</v>
      </c>
      <c r="H471" s="68">
        <f t="shared" si="30"/>
        <v>9.6417139110648316E-6</v>
      </c>
      <c r="I471" s="68">
        <f t="shared" si="31"/>
        <v>0.99252767171892642</v>
      </c>
    </row>
    <row r="472" spans="2:9" x14ac:dyDescent="0.2">
      <c r="B472" s="71">
        <f>'NEG Commercial'!C470</f>
        <v>8979</v>
      </c>
      <c r="C472" s="65">
        <f>B472*(Rates!$G$9+Rates!$G$11)+Rates!$G$19+SUM(Rates!$G$22:$G$27)</f>
        <v>5369.9679435315729</v>
      </c>
      <c r="D472" s="65">
        <f>IF('NEG Commercial Win'!B472&gt;40,40*(Rates!$H$9+Rates!$H$14)+('NEG Commercial Win'!B472-40)*(Rates!$H$9+Rates!$H$17),'NEG Commercial Win'!B472*(Rates!$H$9+Rates!$H$14))+Rates!$H$19+Rates!$H$22+Rates!$H$23</f>
        <v>5191.272593531573</v>
      </c>
      <c r="E472" s="66">
        <f t="shared" si="28"/>
        <v>-178.69534999999996</v>
      </c>
      <c r="F472" s="67">
        <f t="shared" si="29"/>
        <v>-3.3276800137186764E-2</v>
      </c>
      <c r="G472" s="71">
        <f>'NEG Commercial'!E470</f>
        <v>3</v>
      </c>
      <c r="H472" s="68">
        <f t="shared" si="30"/>
        <v>2.8925141733194491E-5</v>
      </c>
      <c r="I472" s="68">
        <f t="shared" si="31"/>
        <v>0.99255659686065967</v>
      </c>
    </row>
    <row r="473" spans="2:9" x14ac:dyDescent="0.2">
      <c r="B473" s="71">
        <f>'NEG Commercial'!C471</f>
        <v>9019</v>
      </c>
      <c r="C473" s="65">
        <f>B473*(Rates!$G$9+Rates!$G$11)+Rates!$G$19+SUM(Rates!$G$22:$G$27)</f>
        <v>5393.8006106149078</v>
      </c>
      <c r="D473" s="65">
        <f>IF('NEG Commercial Win'!B473&gt;40,40*(Rates!$H$9+Rates!$H$14)+('NEG Commercial Win'!B473-40)*(Rates!$H$9+Rates!$H$17),'NEG Commercial Win'!B473*(Rates!$H$9+Rates!$H$14))+Rates!$H$19+Rates!$H$22+Rates!$H$23</f>
        <v>5214.2072606149077</v>
      </c>
      <c r="E473" s="66">
        <f t="shared" si="28"/>
        <v>-179.5933500000001</v>
      </c>
      <c r="F473" s="67">
        <f t="shared" si="29"/>
        <v>-3.329625304401565E-2</v>
      </c>
      <c r="G473" s="71">
        <f>'NEG Commercial'!E471</f>
        <v>2</v>
      </c>
      <c r="H473" s="68">
        <f t="shared" si="30"/>
        <v>1.9283427822129663E-5</v>
      </c>
      <c r="I473" s="68">
        <f t="shared" si="31"/>
        <v>0.99257588028848176</v>
      </c>
    </row>
    <row r="474" spans="2:9" x14ac:dyDescent="0.2">
      <c r="B474" s="71">
        <f>'NEG Commercial'!C472</f>
        <v>9039</v>
      </c>
      <c r="C474" s="65">
        <f>B474*(Rates!$G$9+Rates!$G$11)+Rates!$G$19+SUM(Rates!$G$22:$G$27)</f>
        <v>5405.7169441565748</v>
      </c>
      <c r="D474" s="65">
        <f>IF('NEG Commercial Win'!B474&gt;40,40*(Rates!$H$9+Rates!$H$14)+('NEG Commercial Win'!B474-40)*(Rates!$H$9+Rates!$H$17),'NEG Commercial Win'!B474*(Rates!$H$9+Rates!$H$14))+Rates!$H$19+Rates!$H$22+Rates!$H$23</f>
        <v>5225.674594156575</v>
      </c>
      <c r="E474" s="66">
        <f t="shared" si="28"/>
        <v>-180.04234999999971</v>
      </c>
      <c r="F474" s="67">
        <f t="shared" si="29"/>
        <v>-3.3305915174604239E-2</v>
      </c>
      <c r="G474" s="71">
        <f>'NEG Commercial'!E472</f>
        <v>3</v>
      </c>
      <c r="H474" s="68">
        <f t="shared" si="30"/>
        <v>2.8925141733194491E-5</v>
      </c>
      <c r="I474" s="68">
        <f t="shared" si="31"/>
        <v>0.99260480543021501</v>
      </c>
    </row>
    <row r="475" spans="2:9" x14ac:dyDescent="0.2">
      <c r="B475" s="71">
        <f>'NEG Commercial'!C473</f>
        <v>9059</v>
      </c>
      <c r="C475" s="65">
        <f>B475*(Rates!$G$9+Rates!$G$11)+Rates!$G$19+SUM(Rates!$G$22:$G$27)</f>
        <v>5417.6332776982426</v>
      </c>
      <c r="D475" s="65">
        <f>IF('NEG Commercial Win'!B475&gt;40,40*(Rates!$H$9+Rates!$H$14)+('NEG Commercial Win'!B475-40)*(Rates!$H$9+Rates!$H$17),'NEG Commercial Win'!B475*(Rates!$H$9+Rates!$H$14))+Rates!$H$19+Rates!$H$22+Rates!$H$23</f>
        <v>5237.1419276982424</v>
      </c>
      <c r="E475" s="66">
        <f t="shared" si="28"/>
        <v>-180.49135000000024</v>
      </c>
      <c r="F475" s="67">
        <f t="shared" si="29"/>
        <v>-3.3315534800591837E-2</v>
      </c>
      <c r="G475" s="71">
        <f>'NEG Commercial'!E473</f>
        <v>2</v>
      </c>
      <c r="H475" s="68">
        <f t="shared" si="30"/>
        <v>1.9283427822129663E-5</v>
      </c>
      <c r="I475" s="68">
        <f t="shared" si="31"/>
        <v>0.9926240888580371</v>
      </c>
    </row>
    <row r="476" spans="2:9" x14ac:dyDescent="0.2">
      <c r="B476" s="71">
        <f>'NEG Commercial'!C474</f>
        <v>9079</v>
      </c>
      <c r="C476" s="65">
        <f>B476*(Rates!$G$9+Rates!$G$11)+Rates!$G$19+SUM(Rates!$G$22:$G$27)</f>
        <v>5429.5496112399096</v>
      </c>
      <c r="D476" s="65">
        <f>IF('NEG Commercial Win'!B476&gt;40,40*(Rates!$H$9+Rates!$H$14)+('NEG Commercial Win'!B476-40)*(Rates!$H$9+Rates!$H$17),'NEG Commercial Win'!B476*(Rates!$H$9+Rates!$H$14))+Rates!$H$19+Rates!$H$22+Rates!$H$23</f>
        <v>5248.6092612399098</v>
      </c>
      <c r="E476" s="66">
        <f t="shared" si="28"/>
        <v>-180.94034999999985</v>
      </c>
      <c r="F476" s="67">
        <f t="shared" si="29"/>
        <v>-3.3325112201835046E-2</v>
      </c>
      <c r="G476" s="71">
        <f>'NEG Commercial'!E474</f>
        <v>4</v>
      </c>
      <c r="H476" s="68">
        <f t="shared" si="30"/>
        <v>3.8566855644259326E-5</v>
      </c>
      <c r="I476" s="68">
        <f t="shared" si="31"/>
        <v>0.9926626557136814</v>
      </c>
    </row>
    <row r="477" spans="2:9" x14ac:dyDescent="0.2">
      <c r="B477" s="71">
        <f>'NEG Commercial'!C475</f>
        <v>9099</v>
      </c>
      <c r="C477" s="65">
        <f>B477*(Rates!$G$9+Rates!$G$11)+Rates!$G$19+SUM(Rates!$G$22:$G$27)</f>
        <v>5441.4659447815775</v>
      </c>
      <c r="D477" s="65">
        <f>IF('NEG Commercial Win'!B477&gt;40,40*(Rates!$H$9+Rates!$H$14)+('NEG Commercial Win'!B477-40)*(Rates!$H$9+Rates!$H$17),'NEG Commercial Win'!B477*(Rates!$H$9+Rates!$H$14))+Rates!$H$19+Rates!$H$22+Rates!$H$23</f>
        <v>5260.0765947815771</v>
      </c>
      <c r="E477" s="66">
        <f t="shared" si="28"/>
        <v>-181.38935000000038</v>
      </c>
      <c r="F477" s="67">
        <f t="shared" si="29"/>
        <v>-3.3334647655739652E-2</v>
      </c>
      <c r="G477" s="71">
        <f>'NEG Commercial'!E475</f>
        <v>2</v>
      </c>
      <c r="H477" s="68">
        <f t="shared" si="30"/>
        <v>1.9283427822129663E-5</v>
      </c>
      <c r="I477" s="68">
        <f t="shared" si="31"/>
        <v>0.99268193914150349</v>
      </c>
    </row>
    <row r="478" spans="2:9" x14ac:dyDescent="0.2">
      <c r="B478" s="71">
        <f>'NEG Commercial'!C476</f>
        <v>9119</v>
      </c>
      <c r="C478" s="65">
        <f>B478*(Rates!$G$9+Rates!$G$11)+Rates!$G$19+SUM(Rates!$G$22:$G$27)</f>
        <v>5453.3822783232445</v>
      </c>
      <c r="D478" s="65">
        <f>IF('NEG Commercial Win'!B478&gt;40,40*(Rates!$H$9+Rates!$H$14)+('NEG Commercial Win'!B478-40)*(Rates!$H$9+Rates!$H$17),'NEG Commercial Win'!B478*(Rates!$H$9+Rates!$H$14))+Rates!$H$19+Rates!$H$22+Rates!$H$23</f>
        <v>5271.5439283232454</v>
      </c>
      <c r="E478" s="66">
        <f t="shared" si="28"/>
        <v>-181.83834999999908</v>
      </c>
      <c r="F478" s="67">
        <f t="shared" si="29"/>
        <v>-3.3344141437285972E-2</v>
      </c>
      <c r="G478" s="71">
        <f>'NEG Commercial'!E476</f>
        <v>2</v>
      </c>
      <c r="H478" s="68">
        <f t="shared" si="30"/>
        <v>1.9283427822129663E-5</v>
      </c>
      <c r="I478" s="68">
        <f t="shared" si="31"/>
        <v>0.99270122256932558</v>
      </c>
    </row>
    <row r="479" spans="2:9" x14ac:dyDescent="0.2">
      <c r="B479" s="71">
        <f>'NEG Commercial'!C477</f>
        <v>9139</v>
      </c>
      <c r="C479" s="65">
        <f>B479*(Rates!$G$9+Rates!$G$11)+Rates!$G$19+SUM(Rates!$G$22:$G$27)</f>
        <v>5465.2986118649123</v>
      </c>
      <c r="D479" s="65">
        <f>IF('NEG Commercial Win'!B479&gt;40,40*(Rates!$H$9+Rates!$H$14)+('NEG Commercial Win'!B479-40)*(Rates!$H$9+Rates!$H$17),'NEG Commercial Win'!B479*(Rates!$H$9+Rates!$H$14))+Rates!$H$19+Rates!$H$22+Rates!$H$23</f>
        <v>5283.0112618649127</v>
      </c>
      <c r="E479" s="66">
        <f t="shared" si="28"/>
        <v>-182.28734999999961</v>
      </c>
      <c r="F479" s="67">
        <f t="shared" si="29"/>
        <v>-3.3353593819057233E-2</v>
      </c>
      <c r="G479" s="71">
        <f>'NEG Commercial'!E477</f>
        <v>2</v>
      </c>
      <c r="H479" s="68">
        <f t="shared" si="30"/>
        <v>1.9283427822129663E-5</v>
      </c>
      <c r="I479" s="68">
        <f t="shared" si="31"/>
        <v>0.99272050599714767</v>
      </c>
    </row>
    <row r="480" spans="2:9" x14ac:dyDescent="0.2">
      <c r="B480" s="71">
        <f>'NEG Commercial'!C478</f>
        <v>9159</v>
      </c>
      <c r="C480" s="65">
        <f>B480*(Rates!$G$9+Rates!$G$11)+Rates!$G$19+SUM(Rates!$G$22:$G$27)</f>
        <v>5477.2149454065793</v>
      </c>
      <c r="D480" s="65">
        <f>IF('NEG Commercial Win'!B480&gt;40,40*(Rates!$H$9+Rates!$H$14)+('NEG Commercial Win'!B480-40)*(Rates!$H$9+Rates!$H$17),'NEG Commercial Win'!B480*(Rates!$H$9+Rates!$H$14))+Rates!$H$19+Rates!$H$22+Rates!$H$23</f>
        <v>5294.4785954065801</v>
      </c>
      <c r="E480" s="66">
        <f t="shared" si="28"/>
        <v>-182.73634999999922</v>
      </c>
      <c r="F480" s="67">
        <f t="shared" si="29"/>
        <v>-3.3363005071263371E-2</v>
      </c>
      <c r="G480" s="71">
        <f>'NEG Commercial'!E478</f>
        <v>3</v>
      </c>
      <c r="H480" s="68">
        <f t="shared" si="30"/>
        <v>2.8925141733194491E-5</v>
      </c>
      <c r="I480" s="68">
        <f t="shared" si="31"/>
        <v>0.99274943113888092</v>
      </c>
    </row>
    <row r="481" spans="2:9" x14ac:dyDescent="0.2">
      <c r="B481" s="71">
        <f>'NEG Commercial'!C479</f>
        <v>9179</v>
      </c>
      <c r="C481" s="65">
        <f>B481*(Rates!$G$9+Rates!$G$11)+Rates!$G$19+SUM(Rates!$G$22:$G$27)</f>
        <v>5489.1312789482463</v>
      </c>
      <c r="D481" s="65">
        <f>IF('NEG Commercial Win'!B481&gt;40,40*(Rates!$H$9+Rates!$H$14)+('NEG Commercial Win'!B481-40)*(Rates!$H$9+Rates!$H$17),'NEG Commercial Win'!B481*(Rates!$H$9+Rates!$H$14))+Rates!$H$19+Rates!$H$22+Rates!$H$23</f>
        <v>5305.9459289482475</v>
      </c>
      <c r="E481" s="66">
        <f t="shared" si="28"/>
        <v>-183.18534999999883</v>
      </c>
      <c r="F481" s="67">
        <f t="shared" si="29"/>
        <v>-3.3372375461768577E-2</v>
      </c>
      <c r="G481" s="71">
        <f>'NEG Commercial'!E479</f>
        <v>2</v>
      </c>
      <c r="H481" s="68">
        <f t="shared" si="30"/>
        <v>1.9283427822129663E-5</v>
      </c>
      <c r="I481" s="68">
        <f t="shared" si="31"/>
        <v>0.99276871456670301</v>
      </c>
    </row>
    <row r="482" spans="2:9" x14ac:dyDescent="0.2">
      <c r="B482" s="71">
        <f>'NEG Commercial'!C480</f>
        <v>9199</v>
      </c>
      <c r="C482" s="65">
        <f>B482*(Rates!$G$9+Rates!$G$11)+Rates!$G$19+SUM(Rates!$G$22:$G$27)</f>
        <v>5501.0476124899142</v>
      </c>
      <c r="D482" s="65">
        <f>IF('NEG Commercial Win'!B482&gt;40,40*(Rates!$H$9+Rates!$H$14)+('NEG Commercial Win'!B482-40)*(Rates!$H$9+Rates!$H$17),'NEG Commercial Win'!B482*(Rates!$H$9+Rates!$H$14))+Rates!$H$19+Rates!$H$22+Rates!$H$23</f>
        <v>5317.4132624899148</v>
      </c>
      <c r="E482" s="66">
        <f t="shared" si="28"/>
        <v>-183.63434999999936</v>
      </c>
      <c r="F482" s="67">
        <f t="shared" si="29"/>
        <v>-3.3381705256116077E-2</v>
      </c>
      <c r="G482" s="71">
        <f>'NEG Commercial'!E480</f>
        <v>1</v>
      </c>
      <c r="H482" s="68">
        <f t="shared" si="30"/>
        <v>9.6417139110648316E-6</v>
      </c>
      <c r="I482" s="68">
        <f t="shared" si="31"/>
        <v>0.99277835628061406</v>
      </c>
    </row>
    <row r="483" spans="2:9" x14ac:dyDescent="0.2">
      <c r="B483" s="71">
        <f>'NEG Commercial'!C481</f>
        <v>9219</v>
      </c>
      <c r="C483" s="65">
        <f>B483*(Rates!$G$9+Rates!$G$11)+Rates!$G$19+SUM(Rates!$G$22:$G$27)</f>
        <v>5512.9639460315811</v>
      </c>
      <c r="D483" s="65">
        <f>IF('NEG Commercial Win'!B483&gt;40,40*(Rates!$H$9+Rates!$H$14)+('NEG Commercial Win'!B483-40)*(Rates!$H$9+Rates!$H$17),'NEG Commercial Win'!B483*(Rates!$H$9+Rates!$H$14))+Rates!$H$19+Rates!$H$22+Rates!$H$23</f>
        <v>5328.8805960315822</v>
      </c>
      <c r="E483" s="66">
        <f t="shared" si="28"/>
        <v>-184.08334999999897</v>
      </c>
      <c r="F483" s="67">
        <f t="shared" si="29"/>
        <v>-3.3390994717552691E-2</v>
      </c>
      <c r="G483" s="71">
        <f>'NEG Commercial'!E481</f>
        <v>5</v>
      </c>
      <c r="H483" s="68">
        <f t="shared" si="30"/>
        <v>4.8208569555324151E-5</v>
      </c>
      <c r="I483" s="68">
        <f t="shared" si="31"/>
        <v>0.9928265648501694</v>
      </c>
    </row>
    <row r="484" spans="2:9" x14ac:dyDescent="0.2">
      <c r="B484" s="71">
        <f>'NEG Commercial'!C482</f>
        <v>9239</v>
      </c>
      <c r="C484" s="65">
        <f>B484*(Rates!$G$9+Rates!$G$11)+Rates!$G$19+SUM(Rates!$G$22:$G$27)</f>
        <v>5524.880279573249</v>
      </c>
      <c r="D484" s="65">
        <f>IF('NEG Commercial Win'!B484&gt;40,40*(Rates!$H$9+Rates!$H$14)+('NEG Commercial Win'!B484-40)*(Rates!$H$9+Rates!$H$17),'NEG Commercial Win'!B484*(Rates!$H$9+Rates!$H$14))+Rates!$H$19+Rates!$H$22+Rates!$H$23</f>
        <v>5340.3479295732495</v>
      </c>
      <c r="E484" s="66">
        <f t="shared" si="28"/>
        <v>-184.5323499999995</v>
      </c>
      <c r="F484" s="67">
        <f t="shared" si="29"/>
        <v>-3.3400244107054763E-2</v>
      </c>
      <c r="G484" s="71">
        <f>'NEG Commercial'!E482</f>
        <v>3</v>
      </c>
      <c r="H484" s="68">
        <f t="shared" si="30"/>
        <v>2.8925141733194491E-5</v>
      </c>
      <c r="I484" s="68">
        <f t="shared" si="31"/>
        <v>0.99285548999190265</v>
      </c>
    </row>
    <row r="485" spans="2:9" x14ac:dyDescent="0.2">
      <c r="B485" s="71">
        <f>'NEG Commercial'!C483</f>
        <v>9259</v>
      </c>
      <c r="C485" s="65">
        <f>B485*(Rates!$G$9+Rates!$G$11)+Rates!$G$19+SUM(Rates!$G$22:$G$27)</f>
        <v>5536.796613114916</v>
      </c>
      <c r="D485" s="65">
        <f>IF('NEG Commercial Win'!B485&gt;40,40*(Rates!$H$9+Rates!$H$14)+('NEG Commercial Win'!B485-40)*(Rates!$H$9+Rates!$H$17),'NEG Commercial Win'!B485*(Rates!$H$9+Rates!$H$14))+Rates!$H$19+Rates!$H$22+Rates!$H$23</f>
        <v>5351.8152631149169</v>
      </c>
      <c r="E485" s="66">
        <f t="shared" si="28"/>
        <v>-184.98134999999911</v>
      </c>
      <c r="F485" s="67">
        <f t="shared" si="29"/>
        <v>-3.3409453683351298E-2</v>
      </c>
      <c r="G485" s="71">
        <f>'NEG Commercial'!E483</f>
        <v>4</v>
      </c>
      <c r="H485" s="68">
        <f t="shared" si="30"/>
        <v>3.8566855644259326E-5</v>
      </c>
      <c r="I485" s="68">
        <f t="shared" si="31"/>
        <v>0.99289405684754695</v>
      </c>
    </row>
    <row r="486" spans="2:9" x14ac:dyDescent="0.2">
      <c r="B486" s="71">
        <f>'NEG Commercial'!C484</f>
        <v>9279</v>
      </c>
      <c r="C486" s="65">
        <f>B486*(Rates!$G$9+Rates!$G$11)+Rates!$G$19+SUM(Rates!$G$22:$G$27)</f>
        <v>5548.7129466565839</v>
      </c>
      <c r="D486" s="65">
        <f>IF('NEG Commercial Win'!B486&gt;40,40*(Rates!$H$9+Rates!$H$14)+('NEG Commercial Win'!B486-40)*(Rates!$H$9+Rates!$H$17),'NEG Commercial Win'!B486*(Rates!$H$9+Rates!$H$14))+Rates!$H$19+Rates!$H$22+Rates!$H$23</f>
        <v>5363.2825966565842</v>
      </c>
      <c r="E486" s="66">
        <f t="shared" si="28"/>
        <v>-185.43034999999963</v>
      </c>
      <c r="F486" s="67">
        <f t="shared" si="29"/>
        <v>-3.3418623702949346E-2</v>
      </c>
      <c r="G486" s="71">
        <f>'NEG Commercial'!E484</f>
        <v>5</v>
      </c>
      <c r="H486" s="68">
        <f t="shared" si="30"/>
        <v>4.8208569555324151E-5</v>
      </c>
      <c r="I486" s="68">
        <f t="shared" si="31"/>
        <v>0.99294226541710229</v>
      </c>
    </row>
    <row r="487" spans="2:9" x14ac:dyDescent="0.2">
      <c r="B487" s="71">
        <f>'NEG Commercial'!C485</f>
        <v>9299</v>
      </c>
      <c r="C487" s="65">
        <f>B487*(Rates!$G$9+Rates!$G$11)+Rates!$G$19+SUM(Rates!$G$22:$G$27)</f>
        <v>5560.6292801982509</v>
      </c>
      <c r="D487" s="65">
        <f>IF('NEG Commercial Win'!B487&gt;40,40*(Rates!$H$9+Rates!$H$14)+('NEG Commercial Win'!B487-40)*(Rates!$H$9+Rates!$H$17),'NEG Commercial Win'!B487*(Rates!$H$9+Rates!$H$14))+Rates!$H$19+Rates!$H$22+Rates!$H$23</f>
        <v>5374.7499301982516</v>
      </c>
      <c r="E487" s="66">
        <f t="shared" si="28"/>
        <v>-185.87934999999925</v>
      </c>
      <c r="F487" s="67">
        <f t="shared" si="29"/>
        <v>-3.3427754420156594E-2</v>
      </c>
      <c r="G487" s="71">
        <f>'NEG Commercial'!E485</f>
        <v>1</v>
      </c>
      <c r="H487" s="68">
        <f t="shared" si="30"/>
        <v>9.6417139110648316E-6</v>
      </c>
      <c r="I487" s="68">
        <f t="shared" si="31"/>
        <v>0.99295190713101333</v>
      </c>
    </row>
    <row r="488" spans="2:9" x14ac:dyDescent="0.2">
      <c r="B488" s="71">
        <f>'NEG Commercial'!C486</f>
        <v>9339</v>
      </c>
      <c r="C488" s="65">
        <f>B488*(Rates!$G$9+Rates!$G$11)+Rates!$G$19+SUM(Rates!$G$22:$G$27)</f>
        <v>5584.4619472815857</v>
      </c>
      <c r="D488" s="65">
        <f>IF('NEG Commercial Win'!B488&gt;40,40*(Rates!$H$9+Rates!$H$14)+('NEG Commercial Win'!B488-40)*(Rates!$H$9+Rates!$H$17),'NEG Commercial Win'!B488*(Rates!$H$9+Rates!$H$14))+Rates!$H$19+Rates!$H$22+Rates!$H$23</f>
        <v>5397.6845972815863</v>
      </c>
      <c r="E488" s="66">
        <f t="shared" si="28"/>
        <v>-186.77734999999939</v>
      </c>
      <c r="F488" s="67">
        <f t="shared" si="29"/>
        <v>-3.3445898953778204E-2</v>
      </c>
      <c r="G488" s="71">
        <f>'NEG Commercial'!E486</f>
        <v>1</v>
      </c>
      <c r="H488" s="68">
        <f t="shared" si="30"/>
        <v>9.6417139110648316E-6</v>
      </c>
      <c r="I488" s="68">
        <f t="shared" si="31"/>
        <v>0.99296154884492438</v>
      </c>
    </row>
    <row r="489" spans="2:9" x14ac:dyDescent="0.2">
      <c r="B489" s="71">
        <f>'NEG Commercial'!C487</f>
        <v>9359</v>
      </c>
      <c r="C489" s="65">
        <f>B489*(Rates!$G$9+Rates!$G$11)+Rates!$G$19+SUM(Rates!$G$22:$G$27)</f>
        <v>5596.3782808232527</v>
      </c>
      <c r="D489" s="65">
        <f>IF('NEG Commercial Win'!B489&gt;40,40*(Rates!$H$9+Rates!$H$14)+('NEG Commercial Win'!B489-40)*(Rates!$H$9+Rates!$H$17),'NEG Commercial Win'!B489*(Rates!$H$9+Rates!$H$14))+Rates!$H$19+Rates!$H$22+Rates!$H$23</f>
        <v>5409.1519308232537</v>
      </c>
      <c r="E489" s="66">
        <f t="shared" si="28"/>
        <v>-187.226349999999</v>
      </c>
      <c r="F489" s="67">
        <f t="shared" si="29"/>
        <v>-3.3454913268024682E-2</v>
      </c>
      <c r="G489" s="71">
        <f>'NEG Commercial'!E487</f>
        <v>1</v>
      </c>
      <c r="H489" s="68">
        <f t="shared" si="30"/>
        <v>9.6417139110648316E-6</v>
      </c>
      <c r="I489" s="68">
        <f t="shared" si="31"/>
        <v>0.99297119055883543</v>
      </c>
    </row>
    <row r="490" spans="2:9" x14ac:dyDescent="0.2">
      <c r="B490" s="71">
        <f>'NEG Commercial'!C488</f>
        <v>9379</v>
      </c>
      <c r="C490" s="65">
        <f>B490*(Rates!$G$9+Rates!$G$11)+Rates!$G$19+SUM(Rates!$G$22:$G$27)</f>
        <v>5608.2946143649206</v>
      </c>
      <c r="D490" s="65">
        <f>IF('NEG Commercial Win'!B490&gt;40,40*(Rates!$H$9+Rates!$H$14)+('NEG Commercial Win'!B490-40)*(Rates!$H$9+Rates!$H$17),'NEG Commercial Win'!B490*(Rates!$H$9+Rates!$H$14))+Rates!$H$19+Rates!$H$22+Rates!$H$23</f>
        <v>5420.619264364921</v>
      </c>
      <c r="E490" s="66">
        <f t="shared" si="28"/>
        <v>-187.67534999999953</v>
      </c>
      <c r="F490" s="67">
        <f t="shared" si="29"/>
        <v>-3.3463889275590734E-2</v>
      </c>
      <c r="G490" s="71">
        <f>'NEG Commercial'!E488</f>
        <v>1</v>
      </c>
      <c r="H490" s="68">
        <f t="shared" si="30"/>
        <v>9.6417139110648316E-6</v>
      </c>
      <c r="I490" s="68">
        <f t="shared" si="31"/>
        <v>0.99298083227274647</v>
      </c>
    </row>
    <row r="491" spans="2:9" x14ac:dyDescent="0.2">
      <c r="B491" s="71">
        <f>'NEG Commercial'!C489</f>
        <v>9399</v>
      </c>
      <c r="C491" s="65">
        <f>B491*(Rates!$G$9+Rates!$G$11)+Rates!$G$19+SUM(Rates!$G$22:$G$27)</f>
        <v>5620.2109479065875</v>
      </c>
      <c r="D491" s="65">
        <f>IF('NEG Commercial Win'!B491&gt;40,40*(Rates!$H$9+Rates!$H$14)+('NEG Commercial Win'!B491-40)*(Rates!$H$9+Rates!$H$17),'NEG Commercial Win'!B491*(Rates!$H$9+Rates!$H$14))+Rates!$H$19+Rates!$H$22+Rates!$H$23</f>
        <v>5432.0865979065884</v>
      </c>
      <c r="E491" s="66">
        <f t="shared" si="28"/>
        <v>-188.12434999999914</v>
      </c>
      <c r="F491" s="67">
        <f t="shared" si="29"/>
        <v>-3.3472827220136919E-2</v>
      </c>
      <c r="G491" s="71">
        <f>'NEG Commercial'!E489</f>
        <v>1</v>
      </c>
      <c r="H491" s="68">
        <f t="shared" si="30"/>
        <v>9.6417139110648316E-6</v>
      </c>
      <c r="I491" s="68">
        <f t="shared" si="31"/>
        <v>0.99299047398665752</v>
      </c>
    </row>
    <row r="492" spans="2:9" x14ac:dyDescent="0.2">
      <c r="B492" s="71">
        <f>'NEG Commercial'!C490</f>
        <v>9419</v>
      </c>
      <c r="C492" s="65">
        <f>B492*(Rates!$G$9+Rates!$G$11)+Rates!$G$19+SUM(Rates!$G$22:$G$27)</f>
        <v>5632.1272814482554</v>
      </c>
      <c r="D492" s="65">
        <f>IF('NEG Commercial Win'!B492&gt;40,40*(Rates!$H$9+Rates!$H$14)+('NEG Commercial Win'!B492-40)*(Rates!$H$9+Rates!$H$17),'NEG Commercial Win'!B492*(Rates!$H$9+Rates!$H$14))+Rates!$H$19+Rates!$H$22+Rates!$H$23</f>
        <v>5443.5539314482558</v>
      </c>
      <c r="E492" s="66">
        <f t="shared" si="28"/>
        <v>-188.57334999999966</v>
      </c>
      <c r="F492" s="67">
        <f t="shared" si="29"/>
        <v>-3.348172734326231E-2</v>
      </c>
      <c r="G492" s="71">
        <f>'NEG Commercial'!E490</f>
        <v>2</v>
      </c>
      <c r="H492" s="68">
        <f t="shared" si="30"/>
        <v>1.9283427822129663E-5</v>
      </c>
      <c r="I492" s="68">
        <f t="shared" si="31"/>
        <v>0.99300975741447961</v>
      </c>
    </row>
    <row r="493" spans="2:9" x14ac:dyDescent="0.2">
      <c r="B493" s="71">
        <f>'NEG Commercial'!C491</f>
        <v>9439</v>
      </c>
      <c r="C493" s="65">
        <f>B493*(Rates!$G$9+Rates!$G$11)+Rates!$G$19+SUM(Rates!$G$22:$G$27)</f>
        <v>5644.0436149899224</v>
      </c>
      <c r="D493" s="65">
        <f>IF('NEG Commercial Win'!B493&gt;40,40*(Rates!$H$9+Rates!$H$14)+('NEG Commercial Win'!B493-40)*(Rates!$H$9+Rates!$H$17),'NEG Commercial Win'!B493*(Rates!$H$9+Rates!$H$14))+Rates!$H$19+Rates!$H$22+Rates!$H$23</f>
        <v>5455.0212649899231</v>
      </c>
      <c r="E493" s="66">
        <f t="shared" si="28"/>
        <v>-189.02234999999928</v>
      </c>
      <c r="F493" s="67">
        <f t="shared" si="29"/>
        <v>-3.3490589884524975E-2</v>
      </c>
      <c r="G493" s="71">
        <f>'NEG Commercial'!E491</f>
        <v>3</v>
      </c>
      <c r="H493" s="68">
        <f t="shared" si="30"/>
        <v>2.8925141733194491E-5</v>
      </c>
      <c r="I493" s="68">
        <f t="shared" si="31"/>
        <v>0.99303868255621286</v>
      </c>
    </row>
    <row r="494" spans="2:9" x14ac:dyDescent="0.2">
      <c r="B494" s="71">
        <f>'NEG Commercial'!C492</f>
        <v>9459</v>
      </c>
      <c r="C494" s="65">
        <f>B494*(Rates!$G$9+Rates!$G$11)+Rates!$G$19+SUM(Rates!$G$22:$G$27)</f>
        <v>5655.9599485315903</v>
      </c>
      <c r="D494" s="65">
        <f>IF('NEG Commercial Win'!B494&gt;40,40*(Rates!$H$9+Rates!$H$14)+('NEG Commercial Win'!B494-40)*(Rates!$H$9+Rates!$H$17),'NEG Commercial Win'!B494*(Rates!$H$9+Rates!$H$14))+Rates!$H$19+Rates!$H$22+Rates!$H$23</f>
        <v>5466.4885985315905</v>
      </c>
      <c r="E494" s="66">
        <f t="shared" si="28"/>
        <v>-189.4713499999998</v>
      </c>
      <c r="F494" s="67">
        <f t="shared" si="29"/>
        <v>-3.3499415081464763E-2</v>
      </c>
      <c r="G494" s="71">
        <f>'NEG Commercial'!E492</f>
        <v>1</v>
      </c>
      <c r="H494" s="68">
        <f t="shared" si="30"/>
        <v>9.6417139110648316E-6</v>
      </c>
      <c r="I494" s="68">
        <f t="shared" si="31"/>
        <v>0.99304832427012391</v>
      </c>
    </row>
    <row r="495" spans="2:9" x14ac:dyDescent="0.2">
      <c r="B495" s="71">
        <f>'NEG Commercial'!C493</f>
        <v>9479</v>
      </c>
      <c r="C495" s="65">
        <f>B495*(Rates!$G$9+Rates!$G$11)+Rates!$G$19+SUM(Rates!$G$22:$G$27)</f>
        <v>5667.8762820732572</v>
      </c>
      <c r="D495" s="65">
        <f>IF('NEG Commercial Win'!B495&gt;40,40*(Rates!$H$9+Rates!$H$14)+('NEG Commercial Win'!B495-40)*(Rates!$H$9+Rates!$H$17),'NEG Commercial Win'!B495*(Rates!$H$9+Rates!$H$14))+Rates!$H$19+Rates!$H$22+Rates!$H$23</f>
        <v>5477.9559320732578</v>
      </c>
      <c r="E495" s="66">
        <f t="shared" si="28"/>
        <v>-189.92034999999942</v>
      </c>
      <c r="F495" s="67">
        <f t="shared" si="29"/>
        <v>-3.3508203169623225E-2</v>
      </c>
      <c r="G495" s="71">
        <f>'NEG Commercial'!E493</f>
        <v>1</v>
      </c>
      <c r="H495" s="68">
        <f t="shared" si="30"/>
        <v>9.6417139110648316E-6</v>
      </c>
      <c r="I495" s="68">
        <f t="shared" si="31"/>
        <v>0.99305796598403495</v>
      </c>
    </row>
    <row r="496" spans="2:9" x14ac:dyDescent="0.2">
      <c r="B496" s="71">
        <f>'NEG Commercial'!C494</f>
        <v>9499</v>
      </c>
      <c r="C496" s="65">
        <f>B496*(Rates!$G$9+Rates!$G$11)+Rates!$G$19+SUM(Rates!$G$22:$G$27)</f>
        <v>5679.7926156149251</v>
      </c>
      <c r="D496" s="65">
        <f>IF('NEG Commercial Win'!B496&gt;40,40*(Rates!$H$9+Rates!$H$14)+('NEG Commercial Win'!B496-40)*(Rates!$H$9+Rates!$H$17),'NEG Commercial Win'!B496*(Rates!$H$9+Rates!$H$14))+Rates!$H$19+Rates!$H$22+Rates!$H$23</f>
        <v>5489.4232656149252</v>
      </c>
      <c r="E496" s="66">
        <f t="shared" si="28"/>
        <v>-190.36934999999994</v>
      </c>
      <c r="F496" s="67">
        <f t="shared" si="29"/>
        <v>-3.3516954382565869E-2</v>
      </c>
      <c r="G496" s="71">
        <f>'NEG Commercial'!E494</f>
        <v>4</v>
      </c>
      <c r="H496" s="68">
        <f t="shared" si="30"/>
        <v>3.8566855644259326E-5</v>
      </c>
      <c r="I496" s="68">
        <f t="shared" si="31"/>
        <v>0.99309653283967925</v>
      </c>
    </row>
    <row r="497" spans="2:9" x14ac:dyDescent="0.2">
      <c r="B497" s="71">
        <f>'NEG Commercial'!C495</f>
        <v>9519</v>
      </c>
      <c r="C497" s="65">
        <f>B497*(Rates!$G$9+Rates!$G$11)+Rates!$G$19+SUM(Rates!$G$22:$G$27)</f>
        <v>5691.7089491565921</v>
      </c>
      <c r="D497" s="65">
        <f>IF('NEG Commercial Win'!B497&gt;40,40*(Rates!$H$9+Rates!$H$14)+('NEG Commercial Win'!B497-40)*(Rates!$H$9+Rates!$H$17),'NEG Commercial Win'!B497*(Rates!$H$9+Rates!$H$14))+Rates!$H$19+Rates!$H$22+Rates!$H$23</f>
        <v>5500.8905991565925</v>
      </c>
      <c r="E497" s="66">
        <f t="shared" si="28"/>
        <v>-190.81834999999955</v>
      </c>
      <c r="F497" s="67">
        <f t="shared" si="29"/>
        <v>-3.3525668951901587E-2</v>
      </c>
      <c r="G497" s="71">
        <f>'NEG Commercial'!E495</f>
        <v>1</v>
      </c>
      <c r="H497" s="68">
        <f t="shared" si="30"/>
        <v>9.6417139110648316E-6</v>
      </c>
      <c r="I497" s="68">
        <f t="shared" si="31"/>
        <v>0.99310617455359029</v>
      </c>
    </row>
    <row r="498" spans="2:9" x14ac:dyDescent="0.2">
      <c r="B498" s="71">
        <f>'NEG Commercial'!C496</f>
        <v>9539</v>
      </c>
      <c r="C498" s="65">
        <f>B498*(Rates!$G$9+Rates!$G$11)+Rates!$G$19+SUM(Rates!$G$22:$G$27)</f>
        <v>5703.62528269826</v>
      </c>
      <c r="D498" s="65">
        <f>IF('NEG Commercial Win'!B498&gt;40,40*(Rates!$H$9+Rates!$H$14)+('NEG Commercial Win'!B498-40)*(Rates!$H$9+Rates!$H$17),'NEG Commercial Win'!B498*(Rates!$H$9+Rates!$H$14))+Rates!$H$19+Rates!$H$22+Rates!$H$23</f>
        <v>5512.3579326982599</v>
      </c>
      <c r="E498" s="66">
        <f t="shared" si="28"/>
        <v>-191.26735000000008</v>
      </c>
      <c r="F498" s="67">
        <f t="shared" si="29"/>
        <v>-3.3534347107304303E-2</v>
      </c>
      <c r="G498" s="71">
        <f>'NEG Commercial'!E496</f>
        <v>3</v>
      </c>
      <c r="H498" s="68">
        <f t="shared" si="30"/>
        <v>2.8925141733194491E-5</v>
      </c>
      <c r="I498" s="68">
        <f t="shared" si="31"/>
        <v>0.99313509969532354</v>
      </c>
    </row>
    <row r="499" spans="2:9" x14ac:dyDescent="0.2">
      <c r="B499" s="71">
        <f>'NEG Commercial'!C497</f>
        <v>9559</v>
      </c>
      <c r="C499" s="65">
        <f>B499*(Rates!$G$9+Rates!$G$11)+Rates!$G$19+SUM(Rates!$G$22:$G$27)</f>
        <v>5715.541616239927</v>
      </c>
      <c r="D499" s="65">
        <f>IF('NEG Commercial Win'!B499&gt;40,40*(Rates!$H$9+Rates!$H$14)+('NEG Commercial Win'!B499-40)*(Rates!$H$9+Rates!$H$17),'NEG Commercial Win'!B499*(Rates!$H$9+Rates!$H$14))+Rates!$H$19+Rates!$H$22+Rates!$H$23</f>
        <v>5523.8252662399273</v>
      </c>
      <c r="E499" s="66">
        <f t="shared" si="28"/>
        <v>-191.71634999999969</v>
      </c>
      <c r="F499" s="67">
        <f t="shared" si="29"/>
        <v>-3.3542989076531957E-2</v>
      </c>
      <c r="G499" s="71">
        <f>'NEG Commercial'!E497</f>
        <v>4</v>
      </c>
      <c r="H499" s="68">
        <f t="shared" si="30"/>
        <v>3.8566855644259326E-5</v>
      </c>
      <c r="I499" s="68">
        <f t="shared" si="31"/>
        <v>0.99317366655096784</v>
      </c>
    </row>
    <row r="500" spans="2:9" x14ac:dyDescent="0.2">
      <c r="B500" s="71">
        <f>'NEG Commercial'!C498</f>
        <v>9579</v>
      </c>
      <c r="C500" s="65">
        <f>B500*(Rates!$G$9+Rates!$G$11)+Rates!$G$19+SUM(Rates!$G$22:$G$27)</f>
        <v>5727.4579497815939</v>
      </c>
      <c r="D500" s="65">
        <f>IF('NEG Commercial Win'!B500&gt;40,40*(Rates!$H$9+Rates!$H$14)+('NEG Commercial Win'!B500-40)*(Rates!$H$9+Rates!$H$17),'NEG Commercial Win'!B500*(Rates!$H$9+Rates!$H$14))+Rates!$H$19+Rates!$H$22+Rates!$H$23</f>
        <v>5535.2925997815946</v>
      </c>
      <c r="E500" s="66">
        <f t="shared" si="28"/>
        <v>-192.16534999999931</v>
      </c>
      <c r="F500" s="67">
        <f t="shared" si="29"/>
        <v>-3.3551595085447493E-2</v>
      </c>
      <c r="G500" s="71">
        <f>'NEG Commercial'!E498</f>
        <v>3</v>
      </c>
      <c r="H500" s="68">
        <f t="shared" si="30"/>
        <v>2.8925141733194491E-5</v>
      </c>
      <c r="I500" s="68">
        <f t="shared" si="31"/>
        <v>0.99320259169270109</v>
      </c>
    </row>
    <row r="501" spans="2:9" x14ac:dyDescent="0.2">
      <c r="B501" s="71">
        <f>'NEG Commercial'!C499</f>
        <v>9599</v>
      </c>
      <c r="C501" s="65">
        <f>B501*(Rates!$G$9+Rates!$G$11)+Rates!$G$19+SUM(Rates!$G$22:$G$27)</f>
        <v>5739.3742833232618</v>
      </c>
      <c r="D501" s="65">
        <f>IF('NEG Commercial Win'!B501&gt;40,40*(Rates!$H$9+Rates!$H$14)+('NEG Commercial Win'!B501-40)*(Rates!$H$9+Rates!$H$17),'NEG Commercial Win'!B501*(Rates!$H$9+Rates!$H$14))+Rates!$H$19+Rates!$H$22+Rates!$H$23</f>
        <v>5546.759933323262</v>
      </c>
      <c r="E501" s="66">
        <f t="shared" si="28"/>
        <v>-192.61434999999983</v>
      </c>
      <c r="F501" s="67">
        <f t="shared" si="29"/>
        <v>-3.3560165358038054E-2</v>
      </c>
      <c r="G501" s="71">
        <f>'NEG Commercial'!E499</f>
        <v>5</v>
      </c>
      <c r="H501" s="68">
        <f t="shared" si="30"/>
        <v>4.8208569555324151E-5</v>
      </c>
      <c r="I501" s="68">
        <f t="shared" si="31"/>
        <v>0.99325080026225643</v>
      </c>
    </row>
    <row r="502" spans="2:9" x14ac:dyDescent="0.2">
      <c r="B502" s="71">
        <f>'NEG Commercial'!C500</f>
        <v>9619</v>
      </c>
      <c r="C502" s="65">
        <f>B502*(Rates!$G$9+Rates!$G$11)+Rates!$G$19+SUM(Rates!$G$22:$G$27)</f>
        <v>5751.2906168649288</v>
      </c>
      <c r="D502" s="65">
        <f>IF('NEG Commercial Win'!B502&gt;40,40*(Rates!$H$9+Rates!$H$14)+('NEG Commercial Win'!B502-40)*(Rates!$H$9+Rates!$H$17),'NEG Commercial Win'!B502*(Rates!$H$9+Rates!$H$14))+Rates!$H$19+Rates!$H$22+Rates!$H$23</f>
        <v>5558.2272668649293</v>
      </c>
      <c r="E502" s="66">
        <f t="shared" si="28"/>
        <v>-193.06334999999945</v>
      </c>
      <c r="F502" s="67">
        <f t="shared" si="29"/>
        <v>-3.3568700116433987E-2</v>
      </c>
      <c r="G502" s="71">
        <f>'NEG Commercial'!E500</f>
        <v>3</v>
      </c>
      <c r="H502" s="68">
        <f t="shared" si="30"/>
        <v>2.8925141733194491E-5</v>
      </c>
      <c r="I502" s="68">
        <f t="shared" si="31"/>
        <v>0.99327972540398968</v>
      </c>
    </row>
    <row r="503" spans="2:9" x14ac:dyDescent="0.2">
      <c r="B503" s="71">
        <f>'NEG Commercial'!C501</f>
        <v>9639</v>
      </c>
      <c r="C503" s="65">
        <f>B503*(Rates!$G$9+Rates!$G$11)+Rates!$G$19+SUM(Rates!$G$22:$G$27)</f>
        <v>5763.2069504065967</v>
      </c>
      <c r="D503" s="65">
        <f>IF('NEG Commercial Win'!B503&gt;40,40*(Rates!$H$9+Rates!$H$14)+('NEG Commercial Win'!B503-40)*(Rates!$H$9+Rates!$H$17),'NEG Commercial Win'!B503*(Rates!$H$9+Rates!$H$14))+Rates!$H$19+Rates!$H$22+Rates!$H$23</f>
        <v>5569.6946004065967</v>
      </c>
      <c r="E503" s="66">
        <f t="shared" si="28"/>
        <v>-193.51234999999997</v>
      </c>
      <c r="F503" s="67">
        <f t="shared" si="29"/>
        <v>-3.3577199580929085E-2</v>
      </c>
      <c r="G503" s="71">
        <f>'NEG Commercial'!E501</f>
        <v>3</v>
      </c>
      <c r="H503" s="68">
        <f t="shared" si="30"/>
        <v>2.8925141733194491E-5</v>
      </c>
      <c r="I503" s="68">
        <f t="shared" si="31"/>
        <v>0.99330865054572293</v>
      </c>
    </row>
    <row r="504" spans="2:9" x14ac:dyDescent="0.2">
      <c r="B504" s="71">
        <f>'NEG Commercial'!C502</f>
        <v>9659</v>
      </c>
      <c r="C504" s="65">
        <f>B504*(Rates!$G$9+Rates!$G$11)+Rates!$G$19+SUM(Rates!$G$22:$G$27)</f>
        <v>5775.1232839482636</v>
      </c>
      <c r="D504" s="65">
        <f>IF('NEG Commercial Win'!B504&gt;40,40*(Rates!$H$9+Rates!$H$14)+('NEG Commercial Win'!B504-40)*(Rates!$H$9+Rates!$H$17),'NEG Commercial Win'!B504*(Rates!$H$9+Rates!$H$14))+Rates!$H$19+Rates!$H$22+Rates!$H$23</f>
        <v>5581.161933948264</v>
      </c>
      <c r="E504" s="66">
        <f t="shared" si="28"/>
        <v>-193.96134999999958</v>
      </c>
      <c r="F504" s="67">
        <f t="shared" si="29"/>
        <v>-3.3585663969998319E-2</v>
      </c>
      <c r="G504" s="71">
        <f>'NEG Commercial'!E502</f>
        <v>2</v>
      </c>
      <c r="H504" s="68">
        <f t="shared" si="30"/>
        <v>1.9283427822129663E-5</v>
      </c>
      <c r="I504" s="68">
        <f t="shared" si="31"/>
        <v>0.99332793397354502</v>
      </c>
    </row>
    <row r="505" spans="2:9" x14ac:dyDescent="0.2">
      <c r="B505" s="71">
        <f>'NEG Commercial'!C503</f>
        <v>9679</v>
      </c>
      <c r="C505" s="65">
        <f>B505*(Rates!$G$9+Rates!$G$11)+Rates!$G$19+SUM(Rates!$G$22:$G$27)</f>
        <v>5787.0396174899315</v>
      </c>
      <c r="D505" s="65">
        <f>IF('NEG Commercial Win'!B505&gt;40,40*(Rates!$H$9+Rates!$H$14)+('NEG Commercial Win'!B505-40)*(Rates!$H$9+Rates!$H$17),'NEG Commercial Win'!B505*(Rates!$H$9+Rates!$H$14))+Rates!$H$19+Rates!$H$22+Rates!$H$23</f>
        <v>5592.6292674899314</v>
      </c>
      <c r="E505" s="66">
        <f t="shared" si="28"/>
        <v>-194.41035000000011</v>
      </c>
      <c r="F505" s="67">
        <f t="shared" si="29"/>
        <v>-3.35940935003178E-2</v>
      </c>
      <c r="G505" s="71">
        <f>'NEG Commercial'!E503</f>
        <v>2</v>
      </c>
      <c r="H505" s="68">
        <f t="shared" si="30"/>
        <v>1.9283427822129663E-5</v>
      </c>
      <c r="I505" s="68">
        <f t="shared" si="31"/>
        <v>0.99334721740136711</v>
      </c>
    </row>
    <row r="506" spans="2:9" x14ac:dyDescent="0.2">
      <c r="B506" s="71">
        <f>'NEG Commercial'!C504</f>
        <v>9699</v>
      </c>
      <c r="C506" s="65">
        <f>B506*(Rates!$G$9+Rates!$G$11)+Rates!$G$19+SUM(Rates!$G$22:$G$27)</f>
        <v>5798.9559510315985</v>
      </c>
      <c r="D506" s="65">
        <f>IF('NEG Commercial Win'!B506&gt;40,40*(Rates!$H$9+Rates!$H$14)+('NEG Commercial Win'!B506-40)*(Rates!$H$9+Rates!$H$17),'NEG Commercial Win'!B506*(Rates!$H$9+Rates!$H$14))+Rates!$H$19+Rates!$H$22+Rates!$H$23</f>
        <v>5604.0966010315988</v>
      </c>
      <c r="E506" s="66">
        <f t="shared" si="28"/>
        <v>-194.85934999999972</v>
      </c>
      <c r="F506" s="67">
        <f t="shared" si="29"/>
        <v>-3.3602488386782009E-2</v>
      </c>
      <c r="G506" s="71">
        <f>'NEG Commercial'!E504</f>
        <v>1</v>
      </c>
      <c r="H506" s="68">
        <f t="shared" si="30"/>
        <v>9.6417139110648316E-6</v>
      </c>
      <c r="I506" s="68">
        <f t="shared" si="31"/>
        <v>0.99335685911527816</v>
      </c>
    </row>
    <row r="507" spans="2:9" x14ac:dyDescent="0.2">
      <c r="B507" s="71">
        <f>'NEG Commercial'!C505</f>
        <v>9719</v>
      </c>
      <c r="C507" s="65">
        <f>B507*(Rates!$G$9+Rates!$G$11)+Rates!$G$19+SUM(Rates!$G$22:$G$27)</f>
        <v>5810.8722845732664</v>
      </c>
      <c r="D507" s="65">
        <f>IF('NEG Commercial Win'!B507&gt;40,40*(Rates!$H$9+Rates!$H$14)+('NEG Commercial Win'!B507-40)*(Rates!$H$9+Rates!$H$17),'NEG Commercial Win'!B507*(Rates!$H$9+Rates!$H$14))+Rates!$H$19+Rates!$H$22+Rates!$H$23</f>
        <v>5615.5639345732661</v>
      </c>
      <c r="E507" s="66">
        <f t="shared" si="28"/>
        <v>-195.30835000000025</v>
      </c>
      <c r="F507" s="67">
        <f t="shared" si="29"/>
        <v>-3.3610848842523328E-2</v>
      </c>
      <c r="G507" s="71">
        <f>'NEG Commercial'!E505</f>
        <v>2</v>
      </c>
      <c r="H507" s="68">
        <f t="shared" si="30"/>
        <v>1.9283427822129663E-5</v>
      </c>
      <c r="I507" s="68">
        <f t="shared" si="31"/>
        <v>0.99337614254310025</v>
      </c>
    </row>
    <row r="508" spans="2:9" x14ac:dyDescent="0.2">
      <c r="B508" s="71">
        <f>'NEG Commercial'!C506</f>
        <v>9739</v>
      </c>
      <c r="C508" s="65">
        <f>B508*(Rates!$G$9+Rates!$G$11)+Rates!$G$19+SUM(Rates!$G$22:$G$27)</f>
        <v>5822.7886181149333</v>
      </c>
      <c r="D508" s="65">
        <f>IF('NEG Commercial Win'!B508&gt;40,40*(Rates!$H$9+Rates!$H$14)+('NEG Commercial Win'!B508-40)*(Rates!$H$9+Rates!$H$17),'NEG Commercial Win'!B508*(Rates!$H$9+Rates!$H$14))+Rates!$H$19+Rates!$H$22+Rates!$H$23</f>
        <v>5627.0312681149335</v>
      </c>
      <c r="E508" s="66">
        <f t="shared" si="28"/>
        <v>-195.75734999999986</v>
      </c>
      <c r="F508" s="67">
        <f t="shared" si="29"/>
        <v>-3.3619175078928802E-2</v>
      </c>
      <c r="G508" s="71">
        <f>'NEG Commercial'!E506</f>
        <v>1</v>
      </c>
      <c r="H508" s="68">
        <f t="shared" si="30"/>
        <v>9.6417139110648316E-6</v>
      </c>
      <c r="I508" s="68">
        <f t="shared" si="31"/>
        <v>0.9933857842570113</v>
      </c>
    </row>
    <row r="509" spans="2:9" x14ac:dyDescent="0.2">
      <c r="B509" s="71">
        <f>'NEG Commercial'!C507</f>
        <v>9779</v>
      </c>
      <c r="C509" s="65">
        <f>B509*(Rates!$G$9+Rates!$G$11)+Rates!$G$19+SUM(Rates!$G$22:$G$27)</f>
        <v>5846.6212851982682</v>
      </c>
      <c r="D509" s="65">
        <f>IF('NEG Commercial Win'!B509&gt;40,40*(Rates!$H$9+Rates!$H$14)+('NEG Commercial Win'!B509-40)*(Rates!$H$9+Rates!$H$17),'NEG Commercial Win'!B509*(Rates!$H$9+Rates!$H$14))+Rates!$H$19+Rates!$H$22+Rates!$H$23</f>
        <v>5649.9659351982691</v>
      </c>
      <c r="E509" s="66">
        <f t="shared" si="28"/>
        <v>-196.65534999999909</v>
      </c>
      <c r="F509" s="67">
        <f t="shared" si="29"/>
        <v>-3.3635725730665346E-2</v>
      </c>
      <c r="G509" s="71">
        <f>'NEG Commercial'!E507</f>
        <v>3</v>
      </c>
      <c r="H509" s="68">
        <f t="shared" si="30"/>
        <v>2.8925141733194491E-5</v>
      </c>
      <c r="I509" s="68">
        <f t="shared" si="31"/>
        <v>0.99341470939874454</v>
      </c>
    </row>
    <row r="510" spans="2:9" x14ac:dyDescent="0.2">
      <c r="B510" s="71">
        <f>'NEG Commercial'!C508</f>
        <v>9799</v>
      </c>
      <c r="C510" s="65">
        <f>B510*(Rates!$G$9+Rates!$G$11)+Rates!$G$19+SUM(Rates!$G$22:$G$27)</f>
        <v>5858.5376187399352</v>
      </c>
      <c r="D510" s="65">
        <f>IF('NEG Commercial Win'!B510&gt;40,40*(Rates!$H$9+Rates!$H$14)+('NEG Commercial Win'!B510-40)*(Rates!$H$9+Rates!$H$17),'NEG Commercial Win'!B510*(Rates!$H$9+Rates!$H$14))+Rates!$H$19+Rates!$H$22+Rates!$H$23</f>
        <v>5661.4332687399365</v>
      </c>
      <c r="E510" s="66">
        <f t="shared" si="28"/>
        <v>-197.1043499999987</v>
      </c>
      <c r="F510" s="67">
        <f t="shared" si="29"/>
        <v>-3.3643950560206907E-2</v>
      </c>
      <c r="G510" s="71">
        <f>'NEG Commercial'!E508</f>
        <v>5</v>
      </c>
      <c r="H510" s="68">
        <f t="shared" si="30"/>
        <v>4.8208569555324151E-5</v>
      </c>
      <c r="I510" s="68">
        <f t="shared" si="31"/>
        <v>0.99346291796829989</v>
      </c>
    </row>
    <row r="511" spans="2:9" x14ac:dyDescent="0.2">
      <c r="B511" s="71">
        <f>'NEG Commercial'!C509</f>
        <v>9819</v>
      </c>
      <c r="C511" s="65">
        <f>B511*(Rates!$G$9+Rates!$G$11)+Rates!$G$19+SUM(Rates!$G$22:$G$27)</f>
        <v>5870.4539522816031</v>
      </c>
      <c r="D511" s="65">
        <f>IF('NEG Commercial Win'!B511&gt;40,40*(Rates!$H$9+Rates!$H$14)+('NEG Commercial Win'!B511-40)*(Rates!$H$9+Rates!$H$17),'NEG Commercial Win'!B511*(Rates!$H$9+Rates!$H$14))+Rates!$H$19+Rates!$H$22+Rates!$H$23</f>
        <v>5672.9006022816038</v>
      </c>
      <c r="E511" s="66">
        <f t="shared" si="28"/>
        <v>-197.55334999999923</v>
      </c>
      <c r="F511" s="67">
        <f t="shared" si="29"/>
        <v>-3.3652141998868484E-2</v>
      </c>
      <c r="G511" s="71">
        <f>'NEG Commercial'!E509</f>
        <v>5</v>
      </c>
      <c r="H511" s="68">
        <f t="shared" si="30"/>
        <v>4.8208569555324151E-5</v>
      </c>
      <c r="I511" s="68">
        <f t="shared" si="31"/>
        <v>0.99351112653785523</v>
      </c>
    </row>
    <row r="512" spans="2:9" x14ac:dyDescent="0.2">
      <c r="B512" s="71">
        <f>'NEG Commercial'!C510</f>
        <v>9839</v>
      </c>
      <c r="C512" s="65">
        <f>B512*(Rates!$G$9+Rates!$G$11)+Rates!$G$19+SUM(Rates!$G$22:$G$27)</f>
        <v>5882.37028582327</v>
      </c>
      <c r="D512" s="65">
        <f>IF('NEG Commercial Win'!B512&gt;40,40*(Rates!$H$9+Rates!$H$14)+('NEG Commercial Win'!B512-40)*(Rates!$H$9+Rates!$H$17),'NEG Commercial Win'!B512*(Rates!$H$9+Rates!$H$14))+Rates!$H$19+Rates!$H$22+Rates!$H$23</f>
        <v>5684.3679358232712</v>
      </c>
      <c r="E512" s="66">
        <f t="shared" si="28"/>
        <v>-198.00234999999884</v>
      </c>
      <c r="F512" s="67">
        <f t="shared" si="29"/>
        <v>-3.3660300249576572E-2</v>
      </c>
      <c r="G512" s="71">
        <f>'NEG Commercial'!E510</f>
        <v>4</v>
      </c>
      <c r="H512" s="68">
        <f t="shared" si="30"/>
        <v>3.8566855644259326E-5</v>
      </c>
      <c r="I512" s="68">
        <f t="shared" si="31"/>
        <v>0.99354969339349952</v>
      </c>
    </row>
    <row r="513" spans="2:9" x14ac:dyDescent="0.2">
      <c r="B513" s="71">
        <f>'NEG Commercial'!C511</f>
        <v>9859</v>
      </c>
      <c r="C513" s="65">
        <f>B513*(Rates!$G$9+Rates!$G$11)+Rates!$G$19+SUM(Rates!$G$22:$G$27)</f>
        <v>5894.2866193649379</v>
      </c>
      <c r="D513" s="65">
        <f>IF('NEG Commercial Win'!B513&gt;40,40*(Rates!$H$9+Rates!$H$14)+('NEG Commercial Win'!B513-40)*(Rates!$H$9+Rates!$H$17),'NEG Commercial Win'!B513*(Rates!$H$9+Rates!$H$14))+Rates!$H$19+Rates!$H$22+Rates!$H$23</f>
        <v>5695.8352693649385</v>
      </c>
      <c r="E513" s="66">
        <f t="shared" si="28"/>
        <v>-198.45134999999937</v>
      </c>
      <c r="F513" s="67">
        <f t="shared" si="29"/>
        <v>-3.3668425513617269E-2</v>
      </c>
      <c r="G513" s="71">
        <f>'NEG Commercial'!E511</f>
        <v>5</v>
      </c>
      <c r="H513" s="68">
        <f t="shared" si="30"/>
        <v>4.8208569555324151E-5</v>
      </c>
      <c r="I513" s="68">
        <f t="shared" si="31"/>
        <v>0.99359790196305486</v>
      </c>
    </row>
    <row r="514" spans="2:9" x14ac:dyDescent="0.2">
      <c r="B514" s="71">
        <f>'NEG Commercial'!C512</f>
        <v>9879</v>
      </c>
      <c r="C514" s="65">
        <f>B514*(Rates!$G$9+Rates!$G$11)+Rates!$G$19+SUM(Rates!$G$22:$G$27)</f>
        <v>5906.2029529066049</v>
      </c>
      <c r="D514" s="65">
        <f>IF('NEG Commercial Win'!B514&gt;40,40*(Rates!$H$9+Rates!$H$14)+('NEG Commercial Win'!B514-40)*(Rates!$H$9+Rates!$H$17),'NEG Commercial Win'!B514*(Rates!$H$9+Rates!$H$14))+Rates!$H$19+Rates!$H$22+Rates!$H$23</f>
        <v>5707.3026029066059</v>
      </c>
      <c r="E514" s="66">
        <f t="shared" si="28"/>
        <v>-198.90034999999898</v>
      </c>
      <c r="F514" s="67">
        <f t="shared" si="29"/>
        <v>-3.3676517990651619E-2</v>
      </c>
      <c r="G514" s="71">
        <f>'NEG Commercial'!E512</f>
        <v>3</v>
      </c>
      <c r="H514" s="68">
        <f t="shared" si="30"/>
        <v>2.8925141733194491E-5</v>
      </c>
      <c r="I514" s="68">
        <f t="shared" si="31"/>
        <v>0.99362682710478811</v>
      </c>
    </row>
    <row r="515" spans="2:9" x14ac:dyDescent="0.2">
      <c r="B515" s="71">
        <f>'NEG Commercial'!C513</f>
        <v>9899</v>
      </c>
      <c r="C515" s="65">
        <f>B515*(Rates!$G$9+Rates!$G$11)+Rates!$G$19+SUM(Rates!$G$22:$G$27)</f>
        <v>5918.1192864482728</v>
      </c>
      <c r="D515" s="65">
        <f>IF('NEG Commercial Win'!B515&gt;40,40*(Rates!$H$9+Rates!$H$14)+('NEG Commercial Win'!B515-40)*(Rates!$H$9+Rates!$H$17),'NEG Commercial Win'!B515*(Rates!$H$9+Rates!$H$14))+Rates!$H$19+Rates!$H$22+Rates!$H$23</f>
        <v>5718.7699364482733</v>
      </c>
      <c r="E515" s="66">
        <f t="shared" si="28"/>
        <v>-199.3493499999995</v>
      </c>
      <c r="F515" s="67">
        <f t="shared" si="29"/>
        <v>-3.3684577878733149E-2</v>
      </c>
      <c r="G515" s="71">
        <f>'NEG Commercial'!E513</f>
        <v>2</v>
      </c>
      <c r="H515" s="68">
        <f t="shared" si="30"/>
        <v>1.9283427822129663E-5</v>
      </c>
      <c r="I515" s="68">
        <f t="shared" si="31"/>
        <v>0.99364611053261021</v>
      </c>
    </row>
    <row r="516" spans="2:9" x14ac:dyDescent="0.2">
      <c r="B516" s="71">
        <f>'NEG Commercial'!C514</f>
        <v>9919</v>
      </c>
      <c r="C516" s="65">
        <f>B516*(Rates!$G$9+Rates!$G$11)+Rates!$G$19+SUM(Rates!$G$22:$G$27)</f>
        <v>5930.0356199899397</v>
      </c>
      <c r="D516" s="65">
        <f>IF('NEG Commercial Win'!B516&gt;40,40*(Rates!$H$9+Rates!$H$14)+('NEG Commercial Win'!B516-40)*(Rates!$H$9+Rates!$H$17),'NEG Commercial Win'!B516*(Rates!$H$9+Rates!$H$14))+Rates!$H$19+Rates!$H$22+Rates!$H$23</f>
        <v>5730.2372699899406</v>
      </c>
      <c r="E516" s="66">
        <f t="shared" si="28"/>
        <v>-199.79834999999912</v>
      </c>
      <c r="F516" s="67">
        <f t="shared" si="29"/>
        <v>-3.3692605374322872E-2</v>
      </c>
      <c r="G516" s="71">
        <f>'NEG Commercial'!E514</f>
        <v>4</v>
      </c>
      <c r="H516" s="68">
        <f t="shared" si="30"/>
        <v>3.8566855644259326E-5</v>
      </c>
      <c r="I516" s="68">
        <f t="shared" si="31"/>
        <v>0.9936846773882545</v>
      </c>
    </row>
    <row r="517" spans="2:9" x14ac:dyDescent="0.2">
      <c r="B517" s="71">
        <f>'NEG Commercial'!C515</f>
        <v>9959</v>
      </c>
      <c r="C517" s="65">
        <f>B517*(Rates!$G$9+Rates!$G$11)+Rates!$G$19+SUM(Rates!$G$22:$G$27)</f>
        <v>5953.8682870732746</v>
      </c>
      <c r="D517" s="65">
        <f>IF('NEG Commercial Win'!B517&gt;40,40*(Rates!$H$9+Rates!$H$14)+('NEG Commercial Win'!B517-40)*(Rates!$H$9+Rates!$H$17),'NEG Commercial Win'!B517*(Rates!$H$9+Rates!$H$14))+Rates!$H$19+Rates!$H$22+Rates!$H$23</f>
        <v>5753.1719370732753</v>
      </c>
      <c r="E517" s="66">
        <f t="shared" si="28"/>
        <v>-200.69634999999926</v>
      </c>
      <c r="F517" s="67">
        <f t="shared" si="29"/>
        <v>-3.3708563966008555E-2</v>
      </c>
      <c r="G517" s="71">
        <f>'NEG Commercial'!E515</f>
        <v>2</v>
      </c>
      <c r="H517" s="68">
        <f t="shared" si="30"/>
        <v>1.9283427822129663E-5</v>
      </c>
      <c r="I517" s="68">
        <f t="shared" si="31"/>
        <v>0.99370396081607659</v>
      </c>
    </row>
    <row r="518" spans="2:9" x14ac:dyDescent="0.2">
      <c r="B518" s="71">
        <f>'NEG Commercial'!C516</f>
        <v>9979</v>
      </c>
      <c r="C518" s="65">
        <f>B518*(Rates!$G$9+Rates!$G$11)+Rates!$G$19+SUM(Rates!$G$22:$G$27)</f>
        <v>5965.7846206149425</v>
      </c>
      <c r="D518" s="65">
        <f>IF('NEG Commercial Win'!B518&gt;40,40*(Rates!$H$9+Rates!$H$14)+('NEG Commercial Win'!B518-40)*(Rates!$H$9+Rates!$H$17),'NEG Commercial Win'!B518*(Rates!$H$9+Rates!$H$14))+Rates!$H$19+Rates!$H$22+Rates!$H$23</f>
        <v>5764.6392706149427</v>
      </c>
      <c r="E518" s="66">
        <f t="shared" si="28"/>
        <v>-201.14534999999978</v>
      </c>
      <c r="F518" s="67">
        <f t="shared" si="29"/>
        <v>-3.3716495447210108E-2</v>
      </c>
      <c r="G518" s="71">
        <f>'NEG Commercial'!E516</f>
        <v>1</v>
      </c>
      <c r="H518" s="68">
        <f t="shared" si="30"/>
        <v>9.6417139110648316E-6</v>
      </c>
      <c r="I518" s="68">
        <f t="shared" si="31"/>
        <v>0.99371360252998764</v>
      </c>
    </row>
    <row r="519" spans="2:9" x14ac:dyDescent="0.2">
      <c r="B519" s="71">
        <f>'NEG Commercial'!C517</f>
        <v>9999</v>
      </c>
      <c r="C519" s="65">
        <f>B519*(Rates!$G$9+Rates!$G$11)+Rates!$G$19+SUM(Rates!$G$22:$G$27)</f>
        <v>5977.7009541566094</v>
      </c>
      <c r="D519" s="65">
        <f>IF('NEG Commercial Win'!B519&gt;40,40*(Rates!$H$9+Rates!$H$14)+('NEG Commercial Win'!B519-40)*(Rates!$H$9+Rates!$H$17),'NEG Commercial Win'!B519*(Rates!$H$9+Rates!$H$14))+Rates!$H$19+Rates!$H$22+Rates!$H$23</f>
        <v>5776.10660415661</v>
      </c>
      <c r="E519" s="66">
        <f t="shared" ref="E519:E582" si="32">D519-C519</f>
        <v>-201.59434999999939</v>
      </c>
      <c r="F519" s="67">
        <f t="shared" ref="F519:F582" si="33">E519/C519</f>
        <v>-3.3724395306162024E-2</v>
      </c>
      <c r="G519" s="71">
        <f>'NEG Commercial'!E517</f>
        <v>4</v>
      </c>
      <c r="H519" s="68">
        <f t="shared" ref="H519:H582" si="34">G519/SUM($G$6:$G$950)</f>
        <v>3.8566855644259326E-5</v>
      </c>
      <c r="I519" s="68">
        <f t="shared" si="31"/>
        <v>0.99375216938563193</v>
      </c>
    </row>
    <row r="520" spans="2:9" x14ac:dyDescent="0.2">
      <c r="B520" s="71">
        <f>'NEG Commercial'!C518</f>
        <v>10019</v>
      </c>
      <c r="C520" s="65">
        <f>B520*(Rates!$G$9+Rates!$G$11)+Rates!$G$19+SUM(Rates!$G$22:$G$27)</f>
        <v>5989.6172876982764</v>
      </c>
      <c r="D520" s="65">
        <f>IF('NEG Commercial Win'!B520&gt;40,40*(Rates!$H$9+Rates!$H$14)+('NEG Commercial Win'!B520-40)*(Rates!$H$9+Rates!$H$17),'NEG Commercial Win'!B520*(Rates!$H$9+Rates!$H$14))+Rates!$H$19+Rates!$H$22+Rates!$H$23</f>
        <v>5787.5739376982774</v>
      </c>
      <c r="E520" s="66">
        <f t="shared" si="32"/>
        <v>-202.04334999999901</v>
      </c>
      <c r="F520" s="67">
        <f t="shared" si="33"/>
        <v>-3.373226373160168E-2</v>
      </c>
      <c r="G520" s="71">
        <f>'NEG Commercial'!E518</f>
        <v>2</v>
      </c>
      <c r="H520" s="68">
        <f t="shared" si="34"/>
        <v>1.9283427822129663E-5</v>
      </c>
      <c r="I520" s="68">
        <f t="shared" ref="I520:I583" si="35">H520+I519</f>
        <v>0.99377145281345403</v>
      </c>
    </row>
    <row r="521" spans="2:9" x14ac:dyDescent="0.2">
      <c r="B521" s="71">
        <f>'NEG Commercial'!C519</f>
        <v>10039</v>
      </c>
      <c r="C521" s="65">
        <f>B521*(Rates!$G$9+Rates!$G$11)+Rates!$G$19+SUM(Rates!$G$22:$G$27)</f>
        <v>6001.5336212399443</v>
      </c>
      <c r="D521" s="65">
        <f>IF('NEG Commercial Win'!B521&gt;40,40*(Rates!$H$9+Rates!$H$14)+('NEG Commercial Win'!B521-40)*(Rates!$H$9+Rates!$H$17),'NEG Commercial Win'!B521*(Rates!$H$9+Rates!$H$14))+Rates!$H$19+Rates!$H$22+Rates!$H$23</f>
        <v>5799.0412712399448</v>
      </c>
      <c r="E521" s="66">
        <f t="shared" si="32"/>
        <v>-202.49234999999953</v>
      </c>
      <c r="F521" s="67">
        <f t="shared" si="33"/>
        <v>-3.3740100910767484E-2</v>
      </c>
      <c r="G521" s="71">
        <f>'NEG Commercial'!E519</f>
        <v>2</v>
      </c>
      <c r="H521" s="68">
        <f t="shared" si="34"/>
        <v>1.9283427822129663E-5</v>
      </c>
      <c r="I521" s="68">
        <f t="shared" si="35"/>
        <v>0.99379073624127612</v>
      </c>
    </row>
    <row r="522" spans="2:9" x14ac:dyDescent="0.2">
      <c r="B522" s="71">
        <f>'NEG Commercial'!C520</f>
        <v>10059</v>
      </c>
      <c r="C522" s="65">
        <f>B522*(Rates!$G$9+Rates!$G$11)+Rates!$G$19+SUM(Rates!$G$22:$G$27)</f>
        <v>6013.4499547816113</v>
      </c>
      <c r="D522" s="65">
        <f>IF('NEG Commercial Win'!B522&gt;40,40*(Rates!$H$9+Rates!$H$14)+('NEG Commercial Win'!B522-40)*(Rates!$H$9+Rates!$H$17),'NEG Commercial Win'!B522*(Rates!$H$9+Rates!$H$14))+Rates!$H$19+Rates!$H$22+Rates!$H$23</f>
        <v>5810.5086047816121</v>
      </c>
      <c r="E522" s="66">
        <f t="shared" si="32"/>
        <v>-202.94134999999915</v>
      </c>
      <c r="F522" s="67">
        <f t="shared" si="33"/>
        <v>-3.374790702941325E-2</v>
      </c>
      <c r="G522" s="71">
        <f>'NEG Commercial'!E520</f>
        <v>1</v>
      </c>
      <c r="H522" s="68">
        <f t="shared" si="34"/>
        <v>9.6417139110648316E-6</v>
      </c>
      <c r="I522" s="68">
        <f t="shared" si="35"/>
        <v>0.99380037795518716</v>
      </c>
    </row>
    <row r="523" spans="2:9" x14ac:dyDescent="0.2">
      <c r="B523" s="71">
        <f>'NEG Commercial'!C521</f>
        <v>10079</v>
      </c>
      <c r="C523" s="65">
        <f>B523*(Rates!$G$9+Rates!$G$11)+Rates!$G$19+SUM(Rates!$G$22:$G$27)</f>
        <v>6025.3662883232792</v>
      </c>
      <c r="D523" s="65">
        <f>IF('NEG Commercial Win'!B523&gt;40,40*(Rates!$H$9+Rates!$H$14)+('NEG Commercial Win'!B523-40)*(Rates!$H$9+Rates!$H$17),'NEG Commercial Win'!B523*(Rates!$H$9+Rates!$H$14))+Rates!$H$19+Rates!$H$22+Rates!$H$23</f>
        <v>5821.9759383232795</v>
      </c>
      <c r="E523" s="66">
        <f t="shared" si="32"/>
        <v>-203.39034999999967</v>
      </c>
      <c r="F523" s="67">
        <f t="shared" si="33"/>
        <v>-3.3755682271823934E-2</v>
      </c>
      <c r="G523" s="71">
        <f>'NEG Commercial'!E521</f>
        <v>2</v>
      </c>
      <c r="H523" s="68">
        <f t="shared" si="34"/>
        <v>1.9283427822129663E-5</v>
      </c>
      <c r="I523" s="68">
        <f t="shared" si="35"/>
        <v>0.99381966138300926</v>
      </c>
    </row>
    <row r="524" spans="2:9" x14ac:dyDescent="0.2">
      <c r="B524" s="71">
        <f>'NEG Commercial'!C522</f>
        <v>10099</v>
      </c>
      <c r="C524" s="65">
        <f>B524*(Rates!$G$9+Rates!$G$11)+Rates!$G$19+SUM(Rates!$G$22:$G$27)</f>
        <v>6037.2826218649461</v>
      </c>
      <c r="D524" s="65">
        <f>IF('NEG Commercial Win'!B524&gt;40,40*(Rates!$H$9+Rates!$H$14)+('NEG Commercial Win'!B524-40)*(Rates!$H$9+Rates!$H$17),'NEG Commercial Win'!B524*(Rates!$H$9+Rates!$H$14))+Rates!$H$19+Rates!$H$22+Rates!$H$23</f>
        <v>5833.4432718649468</v>
      </c>
      <c r="E524" s="66">
        <f t="shared" si="32"/>
        <v>-203.83934999999929</v>
      </c>
      <c r="F524" s="67">
        <f t="shared" si="33"/>
        <v>-3.3763426820828925E-2</v>
      </c>
      <c r="G524" s="71">
        <f>'NEG Commercial'!E522</f>
        <v>2</v>
      </c>
      <c r="H524" s="68">
        <f t="shared" si="34"/>
        <v>1.9283427822129663E-5</v>
      </c>
      <c r="I524" s="68">
        <f t="shared" si="35"/>
        <v>0.99383894481083135</v>
      </c>
    </row>
    <row r="525" spans="2:9" x14ac:dyDescent="0.2">
      <c r="B525" s="71">
        <f>'NEG Commercial'!C523</f>
        <v>10119</v>
      </c>
      <c r="C525" s="65">
        <f>B525*(Rates!$G$9+Rates!$G$11)+Rates!$G$19+SUM(Rates!$G$22:$G$27)</f>
        <v>6049.198955406614</v>
      </c>
      <c r="D525" s="65">
        <f>IF('NEG Commercial Win'!B525&gt;40,40*(Rates!$H$9+Rates!$H$14)+('NEG Commercial Win'!B525-40)*(Rates!$H$9+Rates!$H$17),'NEG Commercial Win'!B525*(Rates!$H$9+Rates!$H$14))+Rates!$H$19+Rates!$H$22+Rates!$H$23</f>
        <v>5844.9106054066142</v>
      </c>
      <c r="E525" s="66">
        <f t="shared" si="32"/>
        <v>-204.28834999999981</v>
      </c>
      <c r="F525" s="67">
        <f t="shared" si="33"/>
        <v>-3.3771140857817593E-2</v>
      </c>
      <c r="G525" s="71">
        <f>'NEG Commercial'!E523</f>
        <v>3</v>
      </c>
      <c r="H525" s="68">
        <f t="shared" si="34"/>
        <v>2.8925141733194491E-5</v>
      </c>
      <c r="I525" s="68">
        <f t="shared" si="35"/>
        <v>0.9938678699525646</v>
      </c>
    </row>
    <row r="526" spans="2:9" x14ac:dyDescent="0.2">
      <c r="B526" s="71">
        <f>'NEG Commercial'!C524</f>
        <v>10159</v>
      </c>
      <c r="C526" s="65">
        <f>B526*(Rates!$G$9+Rates!$G$11)+Rates!$G$19+SUM(Rates!$G$22:$G$27)</f>
        <v>6073.0316224899489</v>
      </c>
      <c r="D526" s="65">
        <f>IF('NEG Commercial Win'!B526&gt;40,40*(Rates!$H$9+Rates!$H$14)+('NEG Commercial Win'!B526-40)*(Rates!$H$9+Rates!$H$17),'NEG Commercial Win'!B526*(Rates!$H$9+Rates!$H$14))+Rates!$H$19+Rates!$H$22+Rates!$H$23</f>
        <v>5867.8452724899489</v>
      </c>
      <c r="E526" s="66">
        <f t="shared" si="32"/>
        <v>-205.18634999999995</v>
      </c>
      <c r="F526" s="67">
        <f t="shared" si="33"/>
        <v>-3.3786478114183331E-2</v>
      </c>
      <c r="G526" s="71">
        <f>'NEG Commercial'!E524</f>
        <v>1</v>
      </c>
      <c r="H526" s="68">
        <f t="shared" si="34"/>
        <v>9.6417139110648316E-6</v>
      </c>
      <c r="I526" s="68">
        <f t="shared" si="35"/>
        <v>0.99387751166647564</v>
      </c>
    </row>
    <row r="527" spans="2:9" x14ac:dyDescent="0.2">
      <c r="B527" s="71">
        <f>'NEG Commercial'!C525</f>
        <v>10179</v>
      </c>
      <c r="C527" s="65">
        <f>B527*(Rates!$G$9+Rates!$G$11)+Rates!$G$19+SUM(Rates!$G$22:$G$27)</f>
        <v>6084.9479560316158</v>
      </c>
      <c r="D527" s="65">
        <f>IF('NEG Commercial Win'!B527&gt;40,40*(Rates!$H$9+Rates!$H$14)+('NEG Commercial Win'!B527-40)*(Rates!$H$9+Rates!$H$17),'NEG Commercial Win'!B527*(Rates!$H$9+Rates!$H$14))+Rates!$H$19+Rates!$H$22+Rates!$H$23</f>
        <v>5879.3126060316163</v>
      </c>
      <c r="E527" s="66">
        <f t="shared" si="32"/>
        <v>-205.63534999999956</v>
      </c>
      <c r="F527" s="67">
        <f t="shared" si="33"/>
        <v>-3.3794101689262029E-2</v>
      </c>
      <c r="G527" s="71">
        <f>'NEG Commercial'!E525</f>
        <v>5</v>
      </c>
      <c r="H527" s="68">
        <f t="shared" si="34"/>
        <v>4.8208569555324151E-5</v>
      </c>
      <c r="I527" s="68">
        <f t="shared" si="35"/>
        <v>0.99392572023603099</v>
      </c>
    </row>
    <row r="528" spans="2:9" x14ac:dyDescent="0.2">
      <c r="B528" s="71">
        <f>'NEG Commercial'!C526</f>
        <v>10199</v>
      </c>
      <c r="C528" s="65">
        <f>B528*(Rates!$G$9+Rates!$G$11)+Rates!$G$19+SUM(Rates!$G$22:$G$27)</f>
        <v>6096.8642895732837</v>
      </c>
      <c r="D528" s="65">
        <f>IF('NEG Commercial Win'!B528&gt;40,40*(Rates!$H$9+Rates!$H$14)+('NEG Commercial Win'!B528-40)*(Rates!$H$9+Rates!$H$17),'NEG Commercial Win'!B528*(Rates!$H$9+Rates!$H$14))+Rates!$H$19+Rates!$H$22+Rates!$H$23</f>
        <v>5890.7799395732836</v>
      </c>
      <c r="E528" s="66">
        <f t="shared" si="32"/>
        <v>-206.08435000000009</v>
      </c>
      <c r="F528" s="67">
        <f t="shared" si="33"/>
        <v>-3.3801695463755159E-2</v>
      </c>
      <c r="G528" s="71">
        <f>'NEG Commercial'!E526</f>
        <v>3</v>
      </c>
      <c r="H528" s="68">
        <f t="shared" si="34"/>
        <v>2.8925141733194491E-5</v>
      </c>
      <c r="I528" s="68">
        <f t="shared" si="35"/>
        <v>0.99395464537776423</v>
      </c>
    </row>
    <row r="529" spans="2:9" x14ac:dyDescent="0.2">
      <c r="B529" s="71">
        <f>'NEG Commercial'!C527</f>
        <v>10219</v>
      </c>
      <c r="C529" s="65">
        <f>B529*(Rates!$G$9+Rates!$G$11)+Rates!$G$19+SUM(Rates!$G$22:$G$27)</f>
        <v>6108.7806231149507</v>
      </c>
      <c r="D529" s="65">
        <f>IF('NEG Commercial Win'!B529&gt;40,40*(Rates!$H$9+Rates!$H$14)+('NEG Commercial Win'!B529-40)*(Rates!$H$9+Rates!$H$17),'NEG Commercial Win'!B529*(Rates!$H$9+Rates!$H$14))+Rates!$H$19+Rates!$H$22+Rates!$H$23</f>
        <v>5902.247273114951</v>
      </c>
      <c r="E529" s="66">
        <f t="shared" si="32"/>
        <v>-206.5333499999997</v>
      </c>
      <c r="F529" s="67">
        <f t="shared" si="33"/>
        <v>-3.3809259612057489E-2</v>
      </c>
      <c r="G529" s="71">
        <f>'NEG Commercial'!E527</f>
        <v>2</v>
      </c>
      <c r="H529" s="68">
        <f t="shared" si="34"/>
        <v>1.9283427822129663E-5</v>
      </c>
      <c r="I529" s="68">
        <f t="shared" si="35"/>
        <v>0.99397392880558633</v>
      </c>
    </row>
    <row r="530" spans="2:9" x14ac:dyDescent="0.2">
      <c r="B530" s="71">
        <f>'NEG Commercial'!C528</f>
        <v>10239</v>
      </c>
      <c r="C530" s="65">
        <f>B530*(Rates!$G$9+Rates!$G$11)+Rates!$G$19+SUM(Rates!$G$22:$G$27)</f>
        <v>6120.6969566566177</v>
      </c>
      <c r="D530" s="65">
        <f>IF('NEG Commercial Win'!B530&gt;40,40*(Rates!$H$9+Rates!$H$14)+('NEG Commercial Win'!B530-40)*(Rates!$H$9+Rates!$H$17),'NEG Commercial Win'!B530*(Rates!$H$9+Rates!$H$14))+Rates!$H$19+Rates!$H$22+Rates!$H$23</f>
        <v>5913.7146066566183</v>
      </c>
      <c r="E530" s="66">
        <f t="shared" si="32"/>
        <v>-206.98234999999931</v>
      </c>
      <c r="F530" s="67">
        <f t="shared" si="33"/>
        <v>-3.3816794307206119E-2</v>
      </c>
      <c r="G530" s="71">
        <f>'NEG Commercial'!E528</f>
        <v>1</v>
      </c>
      <c r="H530" s="68">
        <f t="shared" si="34"/>
        <v>9.6417139110648316E-6</v>
      </c>
      <c r="I530" s="68">
        <f t="shared" si="35"/>
        <v>0.99398357051949737</v>
      </c>
    </row>
    <row r="531" spans="2:9" x14ac:dyDescent="0.2">
      <c r="B531" s="71">
        <f>'NEG Commercial'!C529</f>
        <v>10259</v>
      </c>
      <c r="C531" s="65">
        <f>B531*(Rates!$G$9+Rates!$G$11)+Rates!$G$19+SUM(Rates!$G$22:$G$27)</f>
        <v>6132.6132901982855</v>
      </c>
      <c r="D531" s="65">
        <f>IF('NEG Commercial Win'!B531&gt;40,40*(Rates!$H$9+Rates!$H$14)+('NEG Commercial Win'!B531-40)*(Rates!$H$9+Rates!$H$17),'NEG Commercial Win'!B531*(Rates!$H$9+Rates!$H$14))+Rates!$H$19+Rates!$H$22+Rates!$H$23</f>
        <v>5925.1819401982857</v>
      </c>
      <c r="E531" s="66">
        <f t="shared" si="32"/>
        <v>-207.43134999999984</v>
      </c>
      <c r="F531" s="67">
        <f t="shared" si="33"/>
        <v>-3.3824299720893208E-2</v>
      </c>
      <c r="G531" s="71">
        <f>'NEG Commercial'!E529</f>
        <v>3</v>
      </c>
      <c r="H531" s="68">
        <f t="shared" si="34"/>
        <v>2.8925141733194491E-5</v>
      </c>
      <c r="I531" s="68">
        <f t="shared" si="35"/>
        <v>0.99401249566123062</v>
      </c>
    </row>
    <row r="532" spans="2:9" x14ac:dyDescent="0.2">
      <c r="B532" s="71">
        <f>'NEG Commercial'!C530</f>
        <v>10299</v>
      </c>
      <c r="C532" s="65">
        <f>B532*(Rates!$G$9+Rates!$G$11)+Rates!$G$19+SUM(Rates!$G$22:$G$27)</f>
        <v>6156.4459572816204</v>
      </c>
      <c r="D532" s="65">
        <f>IF('NEG Commercial Win'!B532&gt;40,40*(Rates!$H$9+Rates!$H$14)+('NEG Commercial Win'!B532-40)*(Rates!$H$9+Rates!$H$17),'NEG Commercial Win'!B532*(Rates!$H$9+Rates!$H$14))+Rates!$H$19+Rates!$H$22+Rates!$H$23</f>
        <v>5948.1166072816204</v>
      </c>
      <c r="E532" s="66">
        <f t="shared" si="32"/>
        <v>-208.32934999999998</v>
      </c>
      <c r="F532" s="67">
        <f t="shared" si="33"/>
        <v>-3.3839223384003816E-2</v>
      </c>
      <c r="G532" s="71">
        <f>'NEG Commercial'!E530</f>
        <v>3</v>
      </c>
      <c r="H532" s="68">
        <f t="shared" si="34"/>
        <v>2.8925141733194491E-5</v>
      </c>
      <c r="I532" s="68">
        <f t="shared" si="35"/>
        <v>0.99404142080296387</v>
      </c>
    </row>
    <row r="533" spans="2:9" x14ac:dyDescent="0.2">
      <c r="B533" s="71">
        <f>'NEG Commercial'!C531</f>
        <v>10319</v>
      </c>
      <c r="C533" s="65">
        <f>B533*(Rates!$G$9+Rates!$G$11)+Rates!$G$19+SUM(Rates!$G$22:$G$27)</f>
        <v>6168.3622908232874</v>
      </c>
      <c r="D533" s="65">
        <f>IF('NEG Commercial Win'!B533&gt;40,40*(Rates!$H$9+Rates!$H$14)+('NEG Commercial Win'!B533-40)*(Rates!$H$9+Rates!$H$17),'NEG Commercial Win'!B533*(Rates!$H$9+Rates!$H$14))+Rates!$H$19+Rates!$H$22+Rates!$H$23</f>
        <v>5959.5839408232878</v>
      </c>
      <c r="E533" s="66">
        <f t="shared" si="32"/>
        <v>-208.77834999999959</v>
      </c>
      <c r="F533" s="67">
        <f t="shared" si="33"/>
        <v>-3.3846641970203421E-2</v>
      </c>
      <c r="G533" s="71">
        <f>'NEG Commercial'!E531</f>
        <v>3</v>
      </c>
      <c r="H533" s="68">
        <f t="shared" si="34"/>
        <v>2.8925141733194491E-5</v>
      </c>
      <c r="I533" s="68">
        <f t="shared" si="35"/>
        <v>0.99407034594469712</v>
      </c>
    </row>
    <row r="534" spans="2:9" x14ac:dyDescent="0.2">
      <c r="B534" s="71">
        <f>'NEG Commercial'!C532</f>
        <v>10359</v>
      </c>
      <c r="C534" s="65">
        <f>B534*(Rates!$G$9+Rates!$G$11)+Rates!$G$19+SUM(Rates!$G$22:$G$27)</f>
        <v>6192.1949579066222</v>
      </c>
      <c r="D534" s="65">
        <f>IF('NEG Commercial Win'!B534&gt;40,40*(Rates!$H$9+Rates!$H$14)+('NEG Commercial Win'!B534-40)*(Rates!$H$9+Rates!$H$17),'NEG Commercial Win'!B534*(Rates!$H$9+Rates!$H$14))+Rates!$H$19+Rates!$H$22+Rates!$H$23</f>
        <v>5982.5186079066225</v>
      </c>
      <c r="E534" s="66">
        <f t="shared" si="32"/>
        <v>-209.67634999999973</v>
      </c>
      <c r="F534" s="67">
        <f t="shared" si="33"/>
        <v>-3.3861393484110262E-2</v>
      </c>
      <c r="G534" s="71">
        <f>'NEG Commercial'!E532</f>
        <v>4</v>
      </c>
      <c r="H534" s="68">
        <f t="shared" si="34"/>
        <v>3.8566855644259326E-5</v>
      </c>
      <c r="I534" s="68">
        <f t="shared" si="35"/>
        <v>0.99410891280034142</v>
      </c>
    </row>
    <row r="535" spans="2:9" x14ac:dyDescent="0.2">
      <c r="B535" s="71">
        <f>'NEG Commercial'!C533</f>
        <v>10379</v>
      </c>
      <c r="C535" s="65">
        <f>B535*(Rates!$G$9+Rates!$G$11)+Rates!$G$19+SUM(Rates!$G$22:$G$27)</f>
        <v>6204.1112914482901</v>
      </c>
      <c r="D535" s="65">
        <f>IF('NEG Commercial Win'!B535&gt;40,40*(Rates!$H$9+Rates!$H$14)+('NEG Commercial Win'!B535-40)*(Rates!$H$9+Rates!$H$17),'NEG Commercial Win'!B535*(Rates!$H$9+Rates!$H$14))+Rates!$H$19+Rates!$H$22+Rates!$H$23</f>
        <v>5993.9859414482899</v>
      </c>
      <c r="E535" s="66">
        <f t="shared" si="32"/>
        <v>-210.12535000000025</v>
      </c>
      <c r="F535" s="67">
        <f t="shared" si="33"/>
        <v>-3.3868726740868715E-2</v>
      </c>
      <c r="G535" s="71">
        <f>'NEG Commercial'!E533</f>
        <v>3</v>
      </c>
      <c r="H535" s="68">
        <f t="shared" si="34"/>
        <v>2.8925141733194491E-5</v>
      </c>
      <c r="I535" s="68">
        <f t="shared" si="35"/>
        <v>0.99413783794207466</v>
      </c>
    </row>
    <row r="536" spans="2:9" x14ac:dyDescent="0.2">
      <c r="B536" s="71">
        <f>'NEG Commercial'!C534</f>
        <v>10399</v>
      </c>
      <c r="C536" s="65">
        <f>B536*(Rates!$G$9+Rates!$G$11)+Rates!$G$19+SUM(Rates!$G$22:$G$27)</f>
        <v>6216.0276249899571</v>
      </c>
      <c r="D536" s="65">
        <f>IF('NEG Commercial Win'!B536&gt;40,40*(Rates!$H$9+Rates!$H$14)+('NEG Commercial Win'!B536-40)*(Rates!$H$9+Rates!$H$17),'NEG Commercial Win'!B536*(Rates!$H$9+Rates!$H$14))+Rates!$H$19+Rates!$H$22+Rates!$H$23</f>
        <v>6005.4532749899572</v>
      </c>
      <c r="E536" s="66">
        <f t="shared" si="32"/>
        <v>-210.57434999999987</v>
      </c>
      <c r="F536" s="67">
        <f t="shared" si="33"/>
        <v>-3.3876031881428466E-2</v>
      </c>
      <c r="G536" s="71">
        <f>'NEG Commercial'!E534</f>
        <v>1</v>
      </c>
      <c r="H536" s="68">
        <f t="shared" si="34"/>
        <v>9.6417139110648316E-6</v>
      </c>
      <c r="I536" s="68">
        <f t="shared" si="35"/>
        <v>0.99414747965598571</v>
      </c>
    </row>
    <row r="537" spans="2:9" x14ac:dyDescent="0.2">
      <c r="B537" s="71">
        <f>'NEG Commercial'!C535</f>
        <v>10419</v>
      </c>
      <c r="C537" s="65">
        <f>B537*(Rates!$G$9+Rates!$G$11)+Rates!$G$19+SUM(Rates!$G$22:$G$27)</f>
        <v>6227.943958531625</v>
      </c>
      <c r="D537" s="65">
        <f>IF('NEG Commercial Win'!B537&gt;40,40*(Rates!$H$9+Rates!$H$14)+('NEG Commercial Win'!B537-40)*(Rates!$H$9+Rates!$H$17),'NEG Commercial Win'!B537*(Rates!$H$9+Rates!$H$14))+Rates!$H$19+Rates!$H$22+Rates!$H$23</f>
        <v>6016.9206085316255</v>
      </c>
      <c r="E537" s="66">
        <f t="shared" si="32"/>
        <v>-211.02334999999948</v>
      </c>
      <c r="F537" s="67">
        <f t="shared" si="33"/>
        <v>-3.3883309067179353E-2</v>
      </c>
      <c r="G537" s="71">
        <f>'NEG Commercial'!E535</f>
        <v>1</v>
      </c>
      <c r="H537" s="68">
        <f t="shared" si="34"/>
        <v>9.6417139110648316E-6</v>
      </c>
      <c r="I537" s="68">
        <f t="shared" si="35"/>
        <v>0.99415712136989676</v>
      </c>
    </row>
    <row r="538" spans="2:9" x14ac:dyDescent="0.2">
      <c r="B538" s="71">
        <f>'NEG Commercial'!C536</f>
        <v>10439</v>
      </c>
      <c r="C538" s="65">
        <f>B538*(Rates!$G$9+Rates!$G$11)+Rates!$G$19+SUM(Rates!$G$22:$G$27)</f>
        <v>6239.8602920732919</v>
      </c>
      <c r="D538" s="65">
        <f>IF('NEG Commercial Win'!B538&gt;40,40*(Rates!$H$9+Rates!$H$14)+('NEG Commercial Win'!B538-40)*(Rates!$H$9+Rates!$H$17),'NEG Commercial Win'!B538*(Rates!$H$9+Rates!$H$14))+Rates!$H$19+Rates!$H$22+Rates!$H$23</f>
        <v>6028.3879420732928</v>
      </c>
      <c r="E538" s="66">
        <f t="shared" si="32"/>
        <v>-211.4723499999991</v>
      </c>
      <c r="F538" s="67">
        <f t="shared" si="33"/>
        <v>-3.389055845827825E-2</v>
      </c>
      <c r="G538" s="71">
        <f>'NEG Commercial'!E536</f>
        <v>3</v>
      </c>
      <c r="H538" s="68">
        <f t="shared" si="34"/>
        <v>2.8925141733194491E-5</v>
      </c>
      <c r="I538" s="68">
        <f t="shared" si="35"/>
        <v>0.99418604651163001</v>
      </c>
    </row>
    <row r="539" spans="2:9" x14ac:dyDescent="0.2">
      <c r="B539" s="71">
        <f>'NEG Commercial'!C537</f>
        <v>10479</v>
      </c>
      <c r="C539" s="65">
        <f>B539*(Rates!$G$9+Rates!$G$11)+Rates!$G$19+SUM(Rates!$G$22:$G$27)</f>
        <v>6263.6929591566268</v>
      </c>
      <c r="D539" s="65">
        <f>IF('NEG Commercial Win'!B539&gt;40,40*(Rates!$H$9+Rates!$H$14)+('NEG Commercial Win'!B539-40)*(Rates!$H$9+Rates!$H$17),'NEG Commercial Win'!B539*(Rates!$H$9+Rates!$H$14))+Rates!$H$19+Rates!$H$22+Rates!$H$23</f>
        <v>6051.3226091566275</v>
      </c>
      <c r="E539" s="66">
        <f t="shared" si="32"/>
        <v>-212.37034999999923</v>
      </c>
      <c r="F539" s="67">
        <f t="shared" si="33"/>
        <v>-3.3904974491053883E-2</v>
      </c>
      <c r="G539" s="71">
        <f>'NEG Commercial'!E537</f>
        <v>1</v>
      </c>
      <c r="H539" s="68">
        <f t="shared" si="34"/>
        <v>9.6417139110648316E-6</v>
      </c>
      <c r="I539" s="68">
        <f t="shared" si="35"/>
        <v>0.99419568822554105</v>
      </c>
    </row>
    <row r="540" spans="2:9" x14ac:dyDescent="0.2">
      <c r="B540" s="71">
        <f>'NEG Commercial'!C538</f>
        <v>10499</v>
      </c>
      <c r="C540" s="65">
        <f>B540*(Rates!$G$9+Rates!$G$11)+Rates!$G$19+SUM(Rates!$G$22:$G$27)</f>
        <v>6275.6092926982938</v>
      </c>
      <c r="D540" s="65">
        <f>IF('NEG Commercial Win'!B540&gt;40,40*(Rates!$H$9+Rates!$H$14)+('NEG Commercial Win'!B540-40)*(Rates!$H$9+Rates!$H$17),'NEG Commercial Win'!B540*(Rates!$H$9+Rates!$H$14))+Rates!$H$19+Rates!$H$22+Rates!$H$23</f>
        <v>6062.7899426982949</v>
      </c>
      <c r="E540" s="66">
        <f t="shared" si="32"/>
        <v>-212.81934999999885</v>
      </c>
      <c r="F540" s="67">
        <f t="shared" si="33"/>
        <v>-3.3912141446985129E-2</v>
      </c>
      <c r="G540" s="71">
        <f>'NEG Commercial'!E538</f>
        <v>1</v>
      </c>
      <c r="H540" s="68">
        <f t="shared" si="34"/>
        <v>9.6417139110648316E-6</v>
      </c>
      <c r="I540" s="68">
        <f t="shared" si="35"/>
        <v>0.9942053299394521</v>
      </c>
    </row>
    <row r="541" spans="2:9" x14ac:dyDescent="0.2">
      <c r="B541" s="71">
        <f>'NEG Commercial'!C539</f>
        <v>10519</v>
      </c>
      <c r="C541" s="65">
        <f>B541*(Rates!$G$9+Rates!$G$11)+Rates!$G$19+SUM(Rates!$G$22:$G$27)</f>
        <v>6287.5256262399616</v>
      </c>
      <c r="D541" s="65">
        <f>IF('NEG Commercial Win'!B541&gt;40,40*(Rates!$H$9+Rates!$H$14)+('NEG Commercial Win'!B541-40)*(Rates!$H$9+Rates!$H$17),'NEG Commercial Win'!B541*(Rates!$H$9+Rates!$H$14))+Rates!$H$19+Rates!$H$22+Rates!$H$23</f>
        <v>6074.2572762399623</v>
      </c>
      <c r="E541" s="66">
        <f t="shared" si="32"/>
        <v>-213.26834999999937</v>
      </c>
      <c r="F541" s="67">
        <f t="shared" si="33"/>
        <v>-3.3919281236796668E-2</v>
      </c>
      <c r="G541" s="71">
        <f>'NEG Commercial'!E539</f>
        <v>5</v>
      </c>
      <c r="H541" s="68">
        <f t="shared" si="34"/>
        <v>4.8208569555324151E-5</v>
      </c>
      <c r="I541" s="68">
        <f t="shared" si="35"/>
        <v>0.99425353850900744</v>
      </c>
    </row>
    <row r="542" spans="2:9" x14ac:dyDescent="0.2">
      <c r="B542" s="71">
        <f>'NEG Commercial'!C540</f>
        <v>10539</v>
      </c>
      <c r="C542" s="65">
        <f>B542*(Rates!$G$9+Rates!$G$11)+Rates!$G$19+SUM(Rates!$G$22:$G$27)</f>
        <v>6299.4419597816286</v>
      </c>
      <c r="D542" s="65">
        <f>IF('NEG Commercial Win'!B542&gt;40,40*(Rates!$H$9+Rates!$H$14)+('NEG Commercial Win'!B542-40)*(Rates!$H$9+Rates!$H$17),'NEG Commercial Win'!B542*(Rates!$H$9+Rates!$H$14))+Rates!$H$19+Rates!$H$22+Rates!$H$23</f>
        <v>6085.7246097816296</v>
      </c>
      <c r="E542" s="66">
        <f t="shared" si="32"/>
        <v>-213.71734999999899</v>
      </c>
      <c r="F542" s="67">
        <f t="shared" si="33"/>
        <v>-3.3926394014654519E-2</v>
      </c>
      <c r="G542" s="71">
        <f>'NEG Commercial'!E540</f>
        <v>1</v>
      </c>
      <c r="H542" s="68">
        <f t="shared" si="34"/>
        <v>9.6417139110648316E-6</v>
      </c>
      <c r="I542" s="68">
        <f t="shared" si="35"/>
        <v>0.99426318022291849</v>
      </c>
    </row>
    <row r="543" spans="2:9" x14ac:dyDescent="0.2">
      <c r="B543" s="71">
        <f>'NEG Commercial'!C541</f>
        <v>10559</v>
      </c>
      <c r="C543" s="65">
        <f>B543*(Rates!$G$9+Rates!$G$11)+Rates!$G$19+SUM(Rates!$G$22:$G$27)</f>
        <v>6311.3582933232965</v>
      </c>
      <c r="D543" s="65">
        <f>IF('NEG Commercial Win'!B543&gt;40,40*(Rates!$H$9+Rates!$H$14)+('NEG Commercial Win'!B543-40)*(Rates!$H$9+Rates!$H$17),'NEG Commercial Win'!B543*(Rates!$H$9+Rates!$H$14))+Rates!$H$19+Rates!$H$22+Rates!$H$23</f>
        <v>6097.191943323297</v>
      </c>
      <c r="E543" s="66">
        <f t="shared" si="32"/>
        <v>-214.16634999999951</v>
      </c>
      <c r="F543" s="67">
        <f t="shared" si="33"/>
        <v>-3.3933479933560939E-2</v>
      </c>
      <c r="G543" s="71">
        <f>'NEG Commercial'!E541</f>
        <v>3</v>
      </c>
      <c r="H543" s="68">
        <f t="shared" si="34"/>
        <v>2.8925141733194491E-5</v>
      </c>
      <c r="I543" s="68">
        <f t="shared" si="35"/>
        <v>0.99429210536465173</v>
      </c>
    </row>
    <row r="544" spans="2:9" x14ac:dyDescent="0.2">
      <c r="B544" s="71">
        <f>'NEG Commercial'!C542</f>
        <v>10579</v>
      </c>
      <c r="C544" s="65">
        <f>B544*(Rates!$G$9+Rates!$G$11)+Rates!$G$19+SUM(Rates!$G$22:$G$27)</f>
        <v>6323.2746268649635</v>
      </c>
      <c r="D544" s="65">
        <f>IF('NEG Commercial Win'!B544&gt;40,40*(Rates!$H$9+Rates!$H$14)+('NEG Commercial Win'!B544-40)*(Rates!$H$9+Rates!$H$17),'NEG Commercial Win'!B544*(Rates!$H$9+Rates!$H$14))+Rates!$H$19+Rates!$H$22+Rates!$H$23</f>
        <v>6108.6592768649643</v>
      </c>
      <c r="E544" s="66">
        <f t="shared" si="32"/>
        <v>-214.61534999999913</v>
      </c>
      <c r="F544" s="67">
        <f t="shared" si="33"/>
        <v>-3.3940539145364303E-2</v>
      </c>
      <c r="G544" s="71">
        <f>'NEG Commercial'!E542</f>
        <v>2</v>
      </c>
      <c r="H544" s="68">
        <f t="shared" si="34"/>
        <v>1.9283427822129663E-5</v>
      </c>
      <c r="I544" s="68">
        <f t="shared" si="35"/>
        <v>0.99431138879247383</v>
      </c>
    </row>
    <row r="545" spans="2:9" x14ac:dyDescent="0.2">
      <c r="B545" s="71">
        <f>'NEG Commercial'!C543</f>
        <v>10599</v>
      </c>
      <c r="C545" s="65">
        <f>B545*(Rates!$G$9+Rates!$G$11)+Rates!$G$19+SUM(Rates!$G$22:$G$27)</f>
        <v>6335.1909604066313</v>
      </c>
      <c r="D545" s="65">
        <f>IF('NEG Commercial Win'!B545&gt;40,40*(Rates!$H$9+Rates!$H$14)+('NEG Commercial Win'!B545-40)*(Rates!$H$9+Rates!$H$17),'NEG Commercial Win'!B545*(Rates!$H$9+Rates!$H$14))+Rates!$H$19+Rates!$H$22+Rates!$H$23</f>
        <v>6120.1266104066317</v>
      </c>
      <c r="E545" s="66">
        <f t="shared" si="32"/>
        <v>-215.06434999999965</v>
      </c>
      <c r="F545" s="67">
        <f t="shared" si="33"/>
        <v>-3.3947571800771022E-2</v>
      </c>
      <c r="G545" s="71">
        <f>'NEG Commercial'!E543</f>
        <v>2</v>
      </c>
      <c r="H545" s="68">
        <f t="shared" si="34"/>
        <v>1.9283427822129663E-5</v>
      </c>
      <c r="I545" s="68">
        <f t="shared" si="35"/>
        <v>0.99433067222029592</v>
      </c>
    </row>
    <row r="546" spans="2:9" x14ac:dyDescent="0.2">
      <c r="B546" s="71">
        <f>'NEG Commercial'!C544</f>
        <v>10639</v>
      </c>
      <c r="C546" s="65">
        <f>B546*(Rates!$G$9+Rates!$G$11)+Rates!$G$19+SUM(Rates!$G$22:$G$27)</f>
        <v>6359.0236274899662</v>
      </c>
      <c r="D546" s="65">
        <f>IF('NEG Commercial Win'!B546&gt;40,40*(Rates!$H$9+Rates!$H$14)+('NEG Commercial Win'!B546-40)*(Rates!$H$9+Rates!$H$17),'NEG Commercial Win'!B546*(Rates!$H$9+Rates!$H$14))+Rates!$H$19+Rates!$H$22+Rates!$H$23</f>
        <v>6143.0612774899664</v>
      </c>
      <c r="E546" s="66">
        <f t="shared" si="32"/>
        <v>-215.96234999999979</v>
      </c>
      <c r="F546" s="67">
        <f t="shared" si="33"/>
        <v>-3.3961558039570371E-2</v>
      </c>
      <c r="G546" s="71">
        <f>'NEG Commercial'!E544</f>
        <v>4</v>
      </c>
      <c r="H546" s="68">
        <f t="shared" si="34"/>
        <v>3.8566855644259326E-5</v>
      </c>
      <c r="I546" s="68">
        <f t="shared" si="35"/>
        <v>0.99436923907594021</v>
      </c>
    </row>
    <row r="547" spans="2:9" x14ac:dyDescent="0.2">
      <c r="B547" s="71">
        <f>'NEG Commercial'!C545</f>
        <v>10659</v>
      </c>
      <c r="C547" s="65">
        <f>B547*(Rates!$G$9+Rates!$G$11)+Rates!$G$19+SUM(Rates!$G$22:$G$27)</f>
        <v>6370.9399610316332</v>
      </c>
      <c r="D547" s="65">
        <f>IF('NEG Commercial Win'!B547&gt;40,40*(Rates!$H$9+Rates!$H$14)+('NEG Commercial Win'!B547-40)*(Rates!$H$9+Rates!$H$17),'NEG Commercial Win'!B547*(Rates!$H$9+Rates!$H$14))+Rates!$H$19+Rates!$H$22+Rates!$H$23</f>
        <v>6154.5286110316338</v>
      </c>
      <c r="E547" s="66">
        <f t="shared" si="32"/>
        <v>-216.4113499999994</v>
      </c>
      <c r="F547" s="67">
        <f t="shared" si="33"/>
        <v>-3.3968511918758743E-2</v>
      </c>
      <c r="G547" s="71">
        <f>'NEG Commercial'!E545</f>
        <v>2</v>
      </c>
      <c r="H547" s="68">
        <f t="shared" si="34"/>
        <v>1.9283427822129663E-5</v>
      </c>
      <c r="I547" s="68">
        <f t="shared" si="35"/>
        <v>0.99438852250376231</v>
      </c>
    </row>
    <row r="548" spans="2:9" x14ac:dyDescent="0.2">
      <c r="B548" s="71">
        <f>'NEG Commercial'!C546</f>
        <v>10679</v>
      </c>
      <c r="C548" s="65">
        <f>B548*(Rates!$G$9+Rates!$G$11)+Rates!$G$19+SUM(Rates!$G$22:$G$27)</f>
        <v>6382.8562945733001</v>
      </c>
      <c r="D548" s="65">
        <f>IF('NEG Commercial Win'!B548&gt;40,40*(Rates!$H$9+Rates!$H$14)+('NEG Commercial Win'!B548-40)*(Rates!$H$9+Rates!$H$17),'NEG Commercial Win'!B548*(Rates!$H$9+Rates!$H$14))+Rates!$H$19+Rates!$H$22+Rates!$H$23</f>
        <v>6165.9959445733011</v>
      </c>
      <c r="E548" s="66">
        <f t="shared" si="32"/>
        <v>-216.86034999999902</v>
      </c>
      <c r="F548" s="67">
        <f t="shared" si="33"/>
        <v>-3.3975439833162709E-2</v>
      </c>
      <c r="G548" s="71">
        <f>'NEG Commercial'!E546</f>
        <v>1</v>
      </c>
      <c r="H548" s="68">
        <f t="shared" si="34"/>
        <v>9.6417139110648316E-6</v>
      </c>
      <c r="I548" s="68">
        <f t="shared" si="35"/>
        <v>0.99439816421767335</v>
      </c>
    </row>
    <row r="549" spans="2:9" x14ac:dyDescent="0.2">
      <c r="B549" s="71">
        <f>'NEG Commercial'!C547</f>
        <v>10699</v>
      </c>
      <c r="C549" s="65">
        <f>B549*(Rates!$G$9+Rates!$G$11)+Rates!$G$19+SUM(Rates!$G$22:$G$27)</f>
        <v>6394.772628114968</v>
      </c>
      <c r="D549" s="65">
        <f>IF('NEG Commercial Win'!B549&gt;40,40*(Rates!$H$9+Rates!$H$14)+('NEG Commercial Win'!B549-40)*(Rates!$H$9+Rates!$H$17),'NEG Commercial Win'!B549*(Rates!$H$9+Rates!$H$14))+Rates!$H$19+Rates!$H$22+Rates!$H$23</f>
        <v>6177.4632781149685</v>
      </c>
      <c r="E549" s="66">
        <f t="shared" si="32"/>
        <v>-217.30934999999954</v>
      </c>
      <c r="F549" s="67">
        <f t="shared" si="33"/>
        <v>-3.3982341927934555E-2</v>
      </c>
      <c r="G549" s="71">
        <f>'NEG Commercial'!E547</f>
        <v>1</v>
      </c>
      <c r="H549" s="68">
        <f t="shared" si="34"/>
        <v>9.6417139110648316E-6</v>
      </c>
      <c r="I549" s="68">
        <f t="shared" si="35"/>
        <v>0.9944078059315844</v>
      </c>
    </row>
    <row r="550" spans="2:9" x14ac:dyDescent="0.2">
      <c r="B550" s="71">
        <f>'NEG Commercial'!C548</f>
        <v>10719</v>
      </c>
      <c r="C550" s="65">
        <f>B550*(Rates!$G$9+Rates!$G$11)+Rates!$G$19+SUM(Rates!$G$22:$G$27)</f>
        <v>6406.688961656635</v>
      </c>
      <c r="D550" s="65">
        <f>IF('NEG Commercial Win'!B550&gt;40,40*(Rates!$H$9+Rates!$H$14)+('NEG Commercial Win'!B550-40)*(Rates!$H$9+Rates!$H$17),'NEG Commercial Win'!B550*(Rates!$H$9+Rates!$H$14))+Rates!$H$19+Rates!$H$22+Rates!$H$23</f>
        <v>6188.9306116566358</v>
      </c>
      <c r="E550" s="66">
        <f t="shared" si="32"/>
        <v>-217.75834999999915</v>
      </c>
      <c r="F550" s="67">
        <f t="shared" si="33"/>
        <v>-3.3989218347146265E-2</v>
      </c>
      <c r="G550" s="71">
        <f>'NEG Commercial'!E548</f>
        <v>1</v>
      </c>
      <c r="H550" s="68">
        <f t="shared" si="34"/>
        <v>9.6417139110648316E-6</v>
      </c>
      <c r="I550" s="68">
        <f t="shared" si="35"/>
        <v>0.99441744764549544</v>
      </c>
    </row>
    <row r="551" spans="2:9" x14ac:dyDescent="0.2">
      <c r="B551" s="71">
        <f>'NEG Commercial'!C549</f>
        <v>10739</v>
      </c>
      <c r="C551" s="65">
        <f>B551*(Rates!$G$9+Rates!$G$11)+Rates!$G$19+SUM(Rates!$G$22:$G$27)</f>
        <v>6418.6052951983029</v>
      </c>
      <c r="D551" s="65">
        <f>IF('NEG Commercial Win'!B551&gt;40,40*(Rates!$H$9+Rates!$H$14)+('NEG Commercial Win'!B551-40)*(Rates!$H$9+Rates!$H$17),'NEG Commercial Win'!B551*(Rates!$H$9+Rates!$H$14))+Rates!$H$19+Rates!$H$22+Rates!$H$23</f>
        <v>6200.3979451983032</v>
      </c>
      <c r="E551" s="66">
        <f t="shared" si="32"/>
        <v>-218.20734999999968</v>
      </c>
      <c r="F551" s="67">
        <f t="shared" si="33"/>
        <v>-3.3996069233800448E-2</v>
      </c>
      <c r="G551" s="71">
        <f>'NEG Commercial'!E549</f>
        <v>2</v>
      </c>
      <c r="H551" s="68">
        <f t="shared" si="34"/>
        <v>1.9283427822129663E-5</v>
      </c>
      <c r="I551" s="68">
        <f t="shared" si="35"/>
        <v>0.99443673107331754</v>
      </c>
    </row>
    <row r="552" spans="2:9" x14ac:dyDescent="0.2">
      <c r="B552" s="71">
        <f>'NEG Commercial'!C550</f>
        <v>10759</v>
      </c>
      <c r="C552" s="65">
        <f>B552*(Rates!$G$9+Rates!$G$11)+Rates!$G$19+SUM(Rates!$G$22:$G$27)</f>
        <v>6430.5216287399699</v>
      </c>
      <c r="D552" s="65">
        <f>IF('NEG Commercial Win'!B552&gt;40,40*(Rates!$H$9+Rates!$H$14)+('NEG Commercial Win'!B552-40)*(Rates!$H$9+Rates!$H$17),'NEG Commercial Win'!B552*(Rates!$H$9+Rates!$H$14))+Rates!$H$19+Rates!$H$22+Rates!$H$23</f>
        <v>6211.8652787399706</v>
      </c>
      <c r="E552" s="66">
        <f t="shared" si="32"/>
        <v>-218.65634999999929</v>
      </c>
      <c r="F552" s="67">
        <f t="shared" si="33"/>
        <v>-3.4002894729839195E-2</v>
      </c>
      <c r="G552" s="71">
        <f>'NEG Commercial'!E550</f>
        <v>2</v>
      </c>
      <c r="H552" s="68">
        <f t="shared" si="34"/>
        <v>1.9283427822129663E-5</v>
      </c>
      <c r="I552" s="68">
        <f t="shared" si="35"/>
        <v>0.99445601450113963</v>
      </c>
    </row>
    <row r="553" spans="2:9" x14ac:dyDescent="0.2">
      <c r="B553" s="71">
        <f>'NEG Commercial'!C551</f>
        <v>10799</v>
      </c>
      <c r="C553" s="65">
        <f>B553*(Rates!$G$9+Rates!$G$11)+Rates!$G$19+SUM(Rates!$G$22:$G$27)</f>
        <v>6454.3542958233047</v>
      </c>
      <c r="D553" s="65">
        <f>IF('NEG Commercial Win'!B553&gt;40,40*(Rates!$H$9+Rates!$H$14)+('NEG Commercial Win'!B553-40)*(Rates!$H$9+Rates!$H$17),'NEG Commercial Win'!B553*(Rates!$H$9+Rates!$H$14))+Rates!$H$19+Rates!$H$22+Rates!$H$23</f>
        <v>6234.7999458233053</v>
      </c>
      <c r="E553" s="66">
        <f t="shared" si="32"/>
        <v>-219.55434999999943</v>
      </c>
      <c r="F553" s="67">
        <f t="shared" si="33"/>
        <v>-3.4016470112599159E-2</v>
      </c>
      <c r="G553" s="71">
        <f>'NEG Commercial'!E551</f>
        <v>2</v>
      </c>
      <c r="H553" s="68">
        <f t="shared" si="34"/>
        <v>1.9283427822129663E-5</v>
      </c>
      <c r="I553" s="68">
        <f t="shared" si="35"/>
        <v>0.99447529792896172</v>
      </c>
    </row>
    <row r="554" spans="2:9" x14ac:dyDescent="0.2">
      <c r="B554" s="71">
        <f>'NEG Commercial'!C552</f>
        <v>10819</v>
      </c>
      <c r="C554" s="65">
        <f>B554*(Rates!$G$9+Rates!$G$11)+Rates!$G$19+SUM(Rates!$G$22:$G$27)</f>
        <v>6466.2706293649726</v>
      </c>
      <c r="D554" s="65">
        <f>IF('NEG Commercial Win'!B554&gt;40,40*(Rates!$H$9+Rates!$H$14)+('NEG Commercial Win'!B554-40)*(Rates!$H$9+Rates!$H$17),'NEG Commercial Win'!B554*(Rates!$H$9+Rates!$H$14))+Rates!$H$19+Rates!$H$22+Rates!$H$23</f>
        <v>6246.2672793649726</v>
      </c>
      <c r="E554" s="66">
        <f t="shared" si="32"/>
        <v>-220.00334999999995</v>
      </c>
      <c r="F554" s="67">
        <f t="shared" si="33"/>
        <v>-3.4023220277992858E-2</v>
      </c>
      <c r="G554" s="71">
        <f>'NEG Commercial'!E552</f>
        <v>1</v>
      </c>
      <c r="H554" s="68">
        <f t="shared" si="34"/>
        <v>9.6417139110648316E-6</v>
      </c>
      <c r="I554" s="68">
        <f t="shared" si="35"/>
        <v>0.99448493964287277</v>
      </c>
    </row>
    <row r="555" spans="2:9" x14ac:dyDescent="0.2">
      <c r="B555" s="71">
        <f>'NEG Commercial'!C553</f>
        <v>10859</v>
      </c>
      <c r="C555" s="65">
        <f>B555*(Rates!$G$9+Rates!$G$11)+Rates!$G$19+SUM(Rates!$G$22:$G$27)</f>
        <v>6490.1032964483074</v>
      </c>
      <c r="D555" s="65">
        <f>IF('NEG Commercial Win'!B555&gt;40,40*(Rates!$H$9+Rates!$H$14)+('NEG Commercial Win'!B555-40)*(Rates!$H$9+Rates!$H$17),'NEG Commercial Win'!B555*(Rates!$H$9+Rates!$H$14))+Rates!$H$19+Rates!$H$22+Rates!$H$23</f>
        <v>6269.2019464483074</v>
      </c>
      <c r="E555" s="66">
        <f t="shared" si="32"/>
        <v>-220.90135000000009</v>
      </c>
      <c r="F555" s="67">
        <f t="shared" si="33"/>
        <v>-3.4036646245813651E-2</v>
      </c>
      <c r="G555" s="71">
        <f>'NEG Commercial'!E553</f>
        <v>2</v>
      </c>
      <c r="H555" s="68">
        <f t="shared" si="34"/>
        <v>1.9283427822129663E-5</v>
      </c>
      <c r="I555" s="68">
        <f t="shared" si="35"/>
        <v>0.99450422307069486</v>
      </c>
    </row>
    <row r="556" spans="2:9" x14ac:dyDescent="0.2">
      <c r="B556" s="71">
        <f>'NEG Commercial'!C554</f>
        <v>10879</v>
      </c>
      <c r="C556" s="65">
        <f>B556*(Rates!$G$9+Rates!$G$11)+Rates!$G$19+SUM(Rates!$G$22:$G$27)</f>
        <v>6502.0196299899744</v>
      </c>
      <c r="D556" s="65">
        <f>IF('NEG Commercial Win'!B556&gt;40,40*(Rates!$H$9+Rates!$H$14)+('NEG Commercial Win'!B556-40)*(Rates!$H$9+Rates!$H$17),'NEG Commercial Win'!B556*(Rates!$H$9+Rates!$H$14))+Rates!$H$19+Rates!$H$22+Rates!$H$23</f>
        <v>6280.6692799899747</v>
      </c>
      <c r="E556" s="66">
        <f t="shared" si="32"/>
        <v>-221.35034999999971</v>
      </c>
      <c r="F556" s="67">
        <f t="shared" si="33"/>
        <v>-3.4043322320812648E-2</v>
      </c>
      <c r="G556" s="71">
        <f>'NEG Commercial'!E554</f>
        <v>2</v>
      </c>
      <c r="H556" s="68">
        <f t="shared" si="34"/>
        <v>1.9283427822129663E-5</v>
      </c>
      <c r="I556" s="68">
        <f t="shared" si="35"/>
        <v>0.99452350649851695</v>
      </c>
    </row>
    <row r="557" spans="2:9" x14ac:dyDescent="0.2">
      <c r="B557" s="71">
        <f>'NEG Commercial'!C555</f>
        <v>10899</v>
      </c>
      <c r="C557" s="65">
        <f>B557*(Rates!$G$9+Rates!$G$11)+Rates!$G$19+SUM(Rates!$G$22:$G$27)</f>
        <v>6513.9359635316414</v>
      </c>
      <c r="D557" s="65">
        <f>IF('NEG Commercial Win'!B557&gt;40,40*(Rates!$H$9+Rates!$H$14)+('NEG Commercial Win'!B557-40)*(Rates!$H$9+Rates!$H$17),'NEG Commercial Win'!B557*(Rates!$H$9+Rates!$H$14))+Rates!$H$19+Rates!$H$22+Rates!$H$23</f>
        <v>6292.1366135316421</v>
      </c>
      <c r="E557" s="66">
        <f t="shared" si="32"/>
        <v>-221.79934999999932</v>
      </c>
      <c r="F557" s="67">
        <f t="shared" si="33"/>
        <v>-3.404997396992325E-2</v>
      </c>
      <c r="G557" s="71">
        <f>'NEG Commercial'!E555</f>
        <v>1</v>
      </c>
      <c r="H557" s="68">
        <f t="shared" si="34"/>
        <v>9.6417139110648316E-6</v>
      </c>
      <c r="I557" s="68">
        <f t="shared" si="35"/>
        <v>0.994533148212428</v>
      </c>
    </row>
    <row r="558" spans="2:9" x14ac:dyDescent="0.2">
      <c r="B558" s="71">
        <f>'NEG Commercial'!C556</f>
        <v>10919</v>
      </c>
      <c r="C558" s="65">
        <f>B558*(Rates!$G$9+Rates!$G$11)+Rates!$G$19+SUM(Rates!$G$22:$G$27)</f>
        <v>6525.8522970733093</v>
      </c>
      <c r="D558" s="65">
        <f>IF('NEG Commercial Win'!B558&gt;40,40*(Rates!$H$9+Rates!$H$14)+('NEG Commercial Win'!B558-40)*(Rates!$H$9+Rates!$H$17),'NEG Commercial Win'!B558*(Rates!$H$9+Rates!$H$14))+Rates!$H$19+Rates!$H$22+Rates!$H$23</f>
        <v>6303.6039470733094</v>
      </c>
      <c r="E558" s="66">
        <f t="shared" si="32"/>
        <v>-222.24834999999985</v>
      </c>
      <c r="F558" s="67">
        <f t="shared" si="33"/>
        <v>-3.4056601326952034E-2</v>
      </c>
      <c r="G558" s="71">
        <f>'NEG Commercial'!E556</f>
        <v>1</v>
      </c>
      <c r="H558" s="68">
        <f t="shared" si="34"/>
        <v>9.6417139110648316E-6</v>
      </c>
      <c r="I558" s="68">
        <f t="shared" si="35"/>
        <v>0.99454278992633904</v>
      </c>
    </row>
    <row r="559" spans="2:9" x14ac:dyDescent="0.2">
      <c r="B559" s="71">
        <f>'NEG Commercial'!C557</f>
        <v>10939</v>
      </c>
      <c r="C559" s="65">
        <f>B559*(Rates!$G$9+Rates!$G$11)+Rates!$G$19+SUM(Rates!$G$22:$G$27)</f>
        <v>6537.7686306149762</v>
      </c>
      <c r="D559" s="65">
        <f>IF('NEG Commercial Win'!B559&gt;40,40*(Rates!$H$9+Rates!$H$14)+('NEG Commercial Win'!B559-40)*(Rates!$H$9+Rates!$H$17),'NEG Commercial Win'!B559*(Rates!$H$9+Rates!$H$14))+Rates!$H$19+Rates!$H$22+Rates!$H$23</f>
        <v>6315.0712806149768</v>
      </c>
      <c r="E559" s="66">
        <f t="shared" si="32"/>
        <v>-222.69734999999946</v>
      </c>
      <c r="F559" s="67">
        <f t="shared" si="33"/>
        <v>-3.4063204524729628E-2</v>
      </c>
      <c r="G559" s="71">
        <f>'NEG Commercial'!E557</f>
        <v>2</v>
      </c>
      <c r="H559" s="68">
        <f t="shared" si="34"/>
        <v>1.9283427822129663E-5</v>
      </c>
      <c r="I559" s="68">
        <f t="shared" si="35"/>
        <v>0.99456207335416114</v>
      </c>
    </row>
    <row r="560" spans="2:9" x14ac:dyDescent="0.2">
      <c r="B560" s="71">
        <f>'NEG Commercial'!C558</f>
        <v>10979</v>
      </c>
      <c r="C560" s="65">
        <f>B560*(Rates!$G$9+Rates!$G$11)+Rates!$G$19+SUM(Rates!$G$22:$G$27)</f>
        <v>6561.6012976983111</v>
      </c>
      <c r="D560" s="65">
        <f>IF('NEG Commercial Win'!B560&gt;40,40*(Rates!$H$9+Rates!$H$14)+('NEG Commercial Win'!B560-40)*(Rates!$H$9+Rates!$H$17),'NEG Commercial Win'!B560*(Rates!$H$9+Rates!$H$14))+Rates!$H$19+Rates!$H$22+Rates!$H$23</f>
        <v>6338.0059476983115</v>
      </c>
      <c r="E560" s="66">
        <f t="shared" si="32"/>
        <v>-223.5953499999996</v>
      </c>
      <c r="F560" s="67">
        <f t="shared" si="33"/>
        <v>-3.4076338969030735E-2</v>
      </c>
      <c r="G560" s="71">
        <f>'NEG Commercial'!E558</f>
        <v>1</v>
      </c>
      <c r="H560" s="68">
        <f t="shared" si="34"/>
        <v>9.6417139110648316E-6</v>
      </c>
      <c r="I560" s="68">
        <f t="shared" si="35"/>
        <v>0.99457171506807218</v>
      </c>
    </row>
    <row r="561" spans="2:9" x14ac:dyDescent="0.2">
      <c r="B561" s="71">
        <f>'NEG Commercial'!C559</f>
        <v>10999</v>
      </c>
      <c r="C561" s="65">
        <f>B561*(Rates!$G$9+Rates!$G$11)+Rates!$G$19+SUM(Rates!$G$22:$G$27)</f>
        <v>6573.517631239979</v>
      </c>
      <c r="D561" s="65">
        <f>IF('NEG Commercial Win'!B561&gt;40,40*(Rates!$H$9+Rates!$H$14)+('NEG Commercial Win'!B561-40)*(Rates!$H$9+Rates!$H$17),'NEG Commercial Win'!B561*(Rates!$H$9+Rates!$H$14))+Rates!$H$19+Rates!$H$22+Rates!$H$23</f>
        <v>6349.4732812399789</v>
      </c>
      <c r="E561" s="66">
        <f t="shared" si="32"/>
        <v>-224.04435000000012</v>
      </c>
      <c r="F561" s="67">
        <f t="shared" si="33"/>
        <v>-3.4082870476417677E-2</v>
      </c>
      <c r="G561" s="71">
        <f>'NEG Commercial'!E559</f>
        <v>2</v>
      </c>
      <c r="H561" s="68">
        <f t="shared" si="34"/>
        <v>1.9283427822129663E-5</v>
      </c>
      <c r="I561" s="68">
        <f t="shared" si="35"/>
        <v>0.99459099849589427</v>
      </c>
    </row>
    <row r="562" spans="2:9" x14ac:dyDescent="0.2">
      <c r="B562" s="71">
        <f>'NEG Commercial'!C560</f>
        <v>11019</v>
      </c>
      <c r="C562" s="65">
        <f>B562*(Rates!$G$9+Rates!$G$11)+Rates!$G$19+SUM(Rates!$G$22:$G$27)</f>
        <v>6585.433964781646</v>
      </c>
      <c r="D562" s="65">
        <f>IF('NEG Commercial Win'!B562&gt;40,40*(Rates!$H$9+Rates!$H$14)+('NEG Commercial Win'!B562-40)*(Rates!$H$9+Rates!$H$17),'NEG Commercial Win'!B562*(Rates!$H$9+Rates!$H$14))+Rates!$H$19+Rates!$H$22+Rates!$H$23</f>
        <v>6360.9406147816462</v>
      </c>
      <c r="E562" s="66">
        <f t="shared" si="32"/>
        <v>-224.49334999999974</v>
      </c>
      <c r="F562" s="67">
        <f t="shared" si="33"/>
        <v>-3.4089378346297529E-2</v>
      </c>
      <c r="G562" s="71">
        <f>'NEG Commercial'!E560</f>
        <v>2</v>
      </c>
      <c r="H562" s="68">
        <f t="shared" si="34"/>
        <v>1.9283427822129663E-5</v>
      </c>
      <c r="I562" s="68">
        <f t="shared" si="35"/>
        <v>0.99461028192371637</v>
      </c>
    </row>
    <row r="563" spans="2:9" x14ac:dyDescent="0.2">
      <c r="B563" s="71">
        <f>'NEG Commercial'!C561</f>
        <v>11039</v>
      </c>
      <c r="C563" s="65">
        <f>B563*(Rates!$G$9+Rates!$G$11)+Rates!$G$19+SUM(Rates!$G$22:$G$27)</f>
        <v>6597.3502983233138</v>
      </c>
      <c r="D563" s="65">
        <f>IF('NEG Commercial Win'!B563&gt;40,40*(Rates!$H$9+Rates!$H$14)+('NEG Commercial Win'!B563-40)*(Rates!$H$9+Rates!$H$17),'NEG Commercial Win'!B563*(Rates!$H$9+Rates!$H$14))+Rates!$H$19+Rates!$H$22+Rates!$H$23</f>
        <v>6372.4079483233136</v>
      </c>
      <c r="E563" s="66">
        <f t="shared" si="32"/>
        <v>-224.94235000000026</v>
      </c>
      <c r="F563" s="67">
        <f t="shared" si="33"/>
        <v>-3.4095862706754909E-2</v>
      </c>
      <c r="G563" s="71">
        <f>'NEG Commercial'!E561</f>
        <v>1</v>
      </c>
      <c r="H563" s="68">
        <f t="shared" si="34"/>
        <v>9.6417139110648316E-6</v>
      </c>
      <c r="I563" s="68">
        <f t="shared" si="35"/>
        <v>0.99461992363762741</v>
      </c>
    </row>
    <row r="564" spans="2:9" x14ac:dyDescent="0.2">
      <c r="B564" s="71">
        <f>'NEG Commercial'!C562</f>
        <v>11059</v>
      </c>
      <c r="C564" s="65">
        <f>B564*(Rates!$G$9+Rates!$G$11)+Rates!$G$19+SUM(Rates!$G$22:$G$27)</f>
        <v>6609.2666318649808</v>
      </c>
      <c r="D564" s="65">
        <f>IF('NEG Commercial Win'!B564&gt;40,40*(Rates!$H$9+Rates!$H$14)+('NEG Commercial Win'!B564-40)*(Rates!$H$9+Rates!$H$17),'NEG Commercial Win'!B564*(Rates!$H$9+Rates!$H$14))+Rates!$H$19+Rates!$H$22+Rates!$H$23</f>
        <v>6383.8752818649809</v>
      </c>
      <c r="E564" s="66">
        <f t="shared" si="32"/>
        <v>-225.39134999999987</v>
      </c>
      <c r="F564" s="67">
        <f t="shared" si="33"/>
        <v>-3.4102323684950156E-2</v>
      </c>
      <c r="G564" s="71">
        <f>'NEG Commercial'!E562</f>
        <v>2</v>
      </c>
      <c r="H564" s="68">
        <f t="shared" si="34"/>
        <v>1.9283427822129663E-5</v>
      </c>
      <c r="I564" s="68">
        <f t="shared" si="35"/>
        <v>0.9946392070654495</v>
      </c>
    </row>
    <row r="565" spans="2:9" x14ac:dyDescent="0.2">
      <c r="B565" s="71">
        <f>'NEG Commercial'!C563</f>
        <v>11079</v>
      </c>
      <c r="C565" s="65">
        <f>B565*(Rates!$G$9+Rates!$G$11)+Rates!$G$19+SUM(Rates!$G$22:$G$27)</f>
        <v>6621.1829654066487</v>
      </c>
      <c r="D565" s="65">
        <f>IF('NEG Commercial Win'!B565&gt;40,40*(Rates!$H$9+Rates!$H$14)+('NEG Commercial Win'!B565-40)*(Rates!$H$9+Rates!$H$17),'NEG Commercial Win'!B565*(Rates!$H$9+Rates!$H$14))+Rates!$H$19+Rates!$H$22+Rates!$H$23</f>
        <v>6395.3426154066492</v>
      </c>
      <c r="E565" s="66">
        <f t="shared" si="32"/>
        <v>-225.84034999999949</v>
      </c>
      <c r="F565" s="67">
        <f t="shared" si="33"/>
        <v>-3.4108761407128582E-2</v>
      </c>
      <c r="G565" s="71">
        <f>'NEG Commercial'!E563</f>
        <v>3</v>
      </c>
      <c r="H565" s="68">
        <f t="shared" si="34"/>
        <v>2.8925141733194491E-5</v>
      </c>
      <c r="I565" s="68">
        <f t="shared" si="35"/>
        <v>0.99466813220718275</v>
      </c>
    </row>
    <row r="566" spans="2:9" x14ac:dyDescent="0.2">
      <c r="B566" s="71">
        <f>'NEG Commercial'!C564</f>
        <v>11119</v>
      </c>
      <c r="C566" s="65">
        <f>B566*(Rates!$G$9+Rates!$G$11)+Rates!$G$19+SUM(Rates!$G$22:$G$27)</f>
        <v>6645.0156324899826</v>
      </c>
      <c r="D566" s="65">
        <f>IF('NEG Commercial Win'!B566&gt;40,40*(Rates!$H$9+Rates!$H$14)+('NEG Commercial Win'!B566-40)*(Rates!$H$9+Rates!$H$17),'NEG Commercial Win'!B566*(Rates!$H$9+Rates!$H$14))+Rates!$H$19+Rates!$H$22+Rates!$H$23</f>
        <v>6418.2772824899839</v>
      </c>
      <c r="E566" s="66">
        <f t="shared" si="32"/>
        <v>-226.73834999999872</v>
      </c>
      <c r="F566" s="67">
        <f t="shared" si="33"/>
        <v>-3.412156758388793E-2</v>
      </c>
      <c r="G566" s="71">
        <f>'NEG Commercial'!E564</f>
        <v>1</v>
      </c>
      <c r="H566" s="68">
        <f t="shared" si="34"/>
        <v>9.6417139110648316E-6</v>
      </c>
      <c r="I566" s="68">
        <f t="shared" si="35"/>
        <v>0.9946777739210938</v>
      </c>
    </row>
    <row r="567" spans="2:9" x14ac:dyDescent="0.2">
      <c r="B567" s="71">
        <f>'NEG Commercial'!C565</f>
        <v>11139</v>
      </c>
      <c r="C567" s="65">
        <f>B567*(Rates!$G$9+Rates!$G$11)+Rates!$G$19+SUM(Rates!$G$22:$G$27)</f>
        <v>6656.9319660316505</v>
      </c>
      <c r="D567" s="65">
        <f>IF('NEG Commercial Win'!B567&gt;40,40*(Rates!$H$9+Rates!$H$14)+('NEG Commercial Win'!B567-40)*(Rates!$H$9+Rates!$H$17),'NEG Commercial Win'!B567*(Rates!$H$9+Rates!$H$14))+Rates!$H$19+Rates!$H$22+Rates!$H$23</f>
        <v>6429.7446160316513</v>
      </c>
      <c r="E567" s="66">
        <f t="shared" si="32"/>
        <v>-227.18734999999924</v>
      </c>
      <c r="F567" s="67">
        <f t="shared" si="33"/>
        <v>-3.4127936286455822E-2</v>
      </c>
      <c r="G567" s="71">
        <f>'NEG Commercial'!E565</f>
        <v>2</v>
      </c>
      <c r="H567" s="68">
        <f t="shared" si="34"/>
        <v>1.9283427822129663E-5</v>
      </c>
      <c r="I567" s="68">
        <f t="shared" si="35"/>
        <v>0.99469705734891589</v>
      </c>
    </row>
    <row r="568" spans="2:9" x14ac:dyDescent="0.2">
      <c r="B568" s="71">
        <f>'NEG Commercial'!C566</f>
        <v>11179</v>
      </c>
      <c r="C568" s="65">
        <f>B568*(Rates!$G$9+Rates!$G$11)+Rates!$G$19+SUM(Rates!$G$22:$G$27)</f>
        <v>6680.7646331149854</v>
      </c>
      <c r="D568" s="65">
        <f>IF('NEG Commercial Win'!B568&gt;40,40*(Rates!$H$9+Rates!$H$14)+('NEG Commercial Win'!B568-40)*(Rates!$H$9+Rates!$H$17),'NEG Commercial Win'!B568*(Rates!$H$9+Rates!$H$14))+Rates!$H$19+Rates!$H$22+Rates!$H$23</f>
        <v>6452.679283114986</v>
      </c>
      <c r="E568" s="66">
        <f t="shared" si="32"/>
        <v>-228.08534999999938</v>
      </c>
      <c r="F568" s="67">
        <f t="shared" si="33"/>
        <v>-3.4140605533299846E-2</v>
      </c>
      <c r="G568" s="71">
        <f>'NEG Commercial'!E566</f>
        <v>2</v>
      </c>
      <c r="H568" s="68">
        <f t="shared" si="34"/>
        <v>1.9283427822129663E-5</v>
      </c>
      <c r="I568" s="68">
        <f t="shared" si="35"/>
        <v>0.99471634077673798</v>
      </c>
    </row>
    <row r="569" spans="2:9" x14ac:dyDescent="0.2">
      <c r="B569" s="71">
        <f>'NEG Commercial'!C567</f>
        <v>11199</v>
      </c>
      <c r="C569" s="65">
        <f>B569*(Rates!$G$9+Rates!$G$11)+Rates!$G$19+SUM(Rates!$G$22:$G$27)</f>
        <v>6692.6809666566523</v>
      </c>
      <c r="D569" s="65">
        <f>IF('NEG Commercial Win'!B569&gt;40,40*(Rates!$H$9+Rates!$H$14)+('NEG Commercial Win'!B569-40)*(Rates!$H$9+Rates!$H$17),'NEG Commercial Win'!B569*(Rates!$H$9+Rates!$H$14))+Rates!$H$19+Rates!$H$22+Rates!$H$23</f>
        <v>6464.1466166566534</v>
      </c>
      <c r="E569" s="66">
        <f t="shared" si="32"/>
        <v>-228.53434999999899</v>
      </c>
      <c r="F569" s="67">
        <f t="shared" si="33"/>
        <v>-3.4146906320287961E-2</v>
      </c>
      <c r="G569" s="71">
        <f>'NEG Commercial'!E567</f>
        <v>1</v>
      </c>
      <c r="H569" s="68">
        <f t="shared" si="34"/>
        <v>9.6417139110648316E-6</v>
      </c>
      <c r="I569" s="68">
        <f t="shared" si="35"/>
        <v>0.99472598249064903</v>
      </c>
    </row>
    <row r="570" spans="2:9" x14ac:dyDescent="0.2">
      <c r="B570" s="71">
        <f>'NEG Commercial'!C568</f>
        <v>11239</v>
      </c>
      <c r="C570" s="65">
        <f>B570*(Rates!$G$9+Rates!$G$11)+Rates!$G$19+SUM(Rates!$G$22:$G$27)</f>
        <v>6716.5136337399872</v>
      </c>
      <c r="D570" s="65">
        <f>IF('NEG Commercial Win'!B570&gt;40,40*(Rates!$H$9+Rates!$H$14)+('NEG Commercial Win'!B570-40)*(Rates!$H$9+Rates!$H$17),'NEG Commercial Win'!B570*(Rates!$H$9+Rates!$H$14))+Rates!$H$19+Rates!$H$22+Rates!$H$23</f>
        <v>6487.0812837399881</v>
      </c>
      <c r="E570" s="66">
        <f t="shared" si="32"/>
        <v>-229.43234999999913</v>
      </c>
      <c r="F570" s="67">
        <f t="shared" si="33"/>
        <v>-3.4159440821717395E-2</v>
      </c>
      <c r="G570" s="71">
        <f>'NEG Commercial'!E568</f>
        <v>2</v>
      </c>
      <c r="H570" s="68">
        <f t="shared" si="34"/>
        <v>1.9283427822129663E-5</v>
      </c>
      <c r="I570" s="68">
        <f t="shared" si="35"/>
        <v>0.99474526591847112</v>
      </c>
    </row>
    <row r="571" spans="2:9" x14ac:dyDescent="0.2">
      <c r="B571" s="71">
        <f>'NEG Commercial'!C569</f>
        <v>11279</v>
      </c>
      <c r="C571" s="65">
        <f>B571*(Rates!$G$9+Rates!$G$11)+Rates!$G$19+SUM(Rates!$G$22:$G$27)</f>
        <v>6740.3463008233221</v>
      </c>
      <c r="D571" s="65">
        <f>IF('NEG Commercial Win'!B571&gt;40,40*(Rates!$H$9+Rates!$H$14)+('NEG Commercial Win'!B571-40)*(Rates!$H$9+Rates!$H$17),'NEG Commercial Win'!B571*(Rates!$H$9+Rates!$H$14))+Rates!$H$19+Rates!$H$22+Rates!$H$23</f>
        <v>6510.0159508233228</v>
      </c>
      <c r="E571" s="66">
        <f t="shared" si="32"/>
        <v>-230.33034999999927</v>
      </c>
      <c r="F571" s="67">
        <f t="shared" si="33"/>
        <v>-3.4171886683606274E-2</v>
      </c>
      <c r="G571" s="71">
        <f>'NEG Commercial'!E569</f>
        <v>2</v>
      </c>
      <c r="H571" s="68">
        <f t="shared" si="34"/>
        <v>1.9283427822129663E-5</v>
      </c>
      <c r="I571" s="68">
        <f t="shared" si="35"/>
        <v>0.99476454934629321</v>
      </c>
    </row>
    <row r="572" spans="2:9" x14ac:dyDescent="0.2">
      <c r="B572" s="71">
        <f>'NEG Commercial'!C570</f>
        <v>11299</v>
      </c>
      <c r="C572" s="65">
        <f>B572*(Rates!$G$9+Rates!$G$11)+Rates!$G$19+SUM(Rates!$G$22:$G$27)</f>
        <v>6752.2626343649899</v>
      </c>
      <c r="D572" s="65">
        <f>IF('NEG Commercial Win'!B572&gt;40,40*(Rates!$H$9+Rates!$H$14)+('NEG Commercial Win'!B572-40)*(Rates!$H$9+Rates!$H$17),'NEG Commercial Win'!B572*(Rates!$H$9+Rates!$H$14))+Rates!$H$19+Rates!$H$22+Rates!$H$23</f>
        <v>6521.4832843649901</v>
      </c>
      <c r="E572" s="66">
        <f t="shared" si="32"/>
        <v>-230.77934999999979</v>
      </c>
      <c r="F572" s="67">
        <f t="shared" si="33"/>
        <v>-3.4178076668029841E-2</v>
      </c>
      <c r="G572" s="71">
        <f>'NEG Commercial'!E570</f>
        <v>1</v>
      </c>
      <c r="H572" s="68">
        <f t="shared" si="34"/>
        <v>9.6417139110648316E-6</v>
      </c>
      <c r="I572" s="68">
        <f t="shared" si="35"/>
        <v>0.99477419106020426</v>
      </c>
    </row>
    <row r="573" spans="2:9" x14ac:dyDescent="0.2">
      <c r="B573" s="71">
        <f>'NEG Commercial'!C571</f>
        <v>11319</v>
      </c>
      <c r="C573" s="65">
        <f>B573*(Rates!$G$9+Rates!$G$11)+Rates!$G$19+SUM(Rates!$G$22:$G$27)</f>
        <v>6764.1789679066569</v>
      </c>
      <c r="D573" s="65">
        <f>IF('NEG Commercial Win'!B573&gt;40,40*(Rates!$H$9+Rates!$H$14)+('NEG Commercial Win'!B573-40)*(Rates!$H$9+Rates!$H$17),'NEG Commercial Win'!B573*(Rates!$H$9+Rates!$H$14))+Rates!$H$19+Rates!$H$22+Rates!$H$23</f>
        <v>6532.9506179066575</v>
      </c>
      <c r="E573" s="66">
        <f t="shared" si="32"/>
        <v>-231.22834999999941</v>
      </c>
      <c r="F573" s="67">
        <f t="shared" si="33"/>
        <v>-3.4184244842882794E-2</v>
      </c>
      <c r="G573" s="71">
        <f>'NEG Commercial'!E571</f>
        <v>3</v>
      </c>
      <c r="H573" s="68">
        <f t="shared" si="34"/>
        <v>2.8925141733194491E-5</v>
      </c>
      <c r="I573" s="68">
        <f t="shared" si="35"/>
        <v>0.99480311620193751</v>
      </c>
    </row>
    <row r="574" spans="2:9" x14ac:dyDescent="0.2">
      <c r="B574" s="71">
        <f>'NEG Commercial'!C572</f>
        <v>11339</v>
      </c>
      <c r="C574" s="65">
        <f>B574*(Rates!$G$9+Rates!$G$11)+Rates!$G$19+SUM(Rates!$G$22:$G$27)</f>
        <v>6776.0953014483239</v>
      </c>
      <c r="D574" s="65">
        <f>IF('NEG Commercial Win'!B574&gt;40,40*(Rates!$H$9+Rates!$H$14)+('NEG Commercial Win'!B574-40)*(Rates!$H$9+Rates!$H$17),'NEG Commercial Win'!B574*(Rates!$H$9+Rates!$H$14))+Rates!$H$19+Rates!$H$22+Rates!$H$23</f>
        <v>6544.4179514483249</v>
      </c>
      <c r="E574" s="66">
        <f t="shared" si="32"/>
        <v>-231.67734999999902</v>
      </c>
      <c r="F574" s="67">
        <f t="shared" si="33"/>
        <v>-3.4190391323227147E-2</v>
      </c>
      <c r="G574" s="71">
        <f>'NEG Commercial'!E572</f>
        <v>5</v>
      </c>
      <c r="H574" s="68">
        <f t="shared" si="34"/>
        <v>4.8208569555324151E-5</v>
      </c>
      <c r="I574" s="68">
        <f t="shared" si="35"/>
        <v>0.99485132477149285</v>
      </c>
    </row>
    <row r="575" spans="2:9" x14ac:dyDescent="0.2">
      <c r="B575" s="71">
        <f>'NEG Commercial'!C573</f>
        <v>11359</v>
      </c>
      <c r="C575" s="65">
        <f>B575*(Rates!$G$9+Rates!$G$11)+Rates!$G$19+SUM(Rates!$G$22:$G$27)</f>
        <v>6788.0116349899918</v>
      </c>
      <c r="D575" s="65">
        <f>IF('NEG Commercial Win'!B575&gt;40,40*(Rates!$H$9+Rates!$H$14)+('NEG Commercial Win'!B575-40)*(Rates!$H$9+Rates!$H$17),'NEG Commercial Win'!B575*(Rates!$H$9+Rates!$H$14))+Rates!$H$19+Rates!$H$22+Rates!$H$23</f>
        <v>6555.8852849899922</v>
      </c>
      <c r="E575" s="66">
        <f t="shared" si="32"/>
        <v>-232.12634999999955</v>
      </c>
      <c r="F575" s="67">
        <f t="shared" si="33"/>
        <v>-3.4196516223316958E-2</v>
      </c>
      <c r="G575" s="71">
        <f>'NEG Commercial'!E573</f>
        <v>2</v>
      </c>
      <c r="H575" s="68">
        <f t="shared" si="34"/>
        <v>1.9283427822129663E-5</v>
      </c>
      <c r="I575" s="68">
        <f t="shared" si="35"/>
        <v>0.99487060819931494</v>
      </c>
    </row>
    <row r="576" spans="2:9" x14ac:dyDescent="0.2">
      <c r="B576" s="71">
        <f>'NEG Commercial'!C574</f>
        <v>11399</v>
      </c>
      <c r="C576" s="65">
        <f>B576*(Rates!$G$9+Rates!$G$11)+Rates!$G$19+SUM(Rates!$G$22:$G$27)</f>
        <v>6811.8443020733266</v>
      </c>
      <c r="D576" s="65">
        <f>IF('NEG Commercial Win'!B576&gt;40,40*(Rates!$H$9+Rates!$H$14)+('NEG Commercial Win'!B576-40)*(Rates!$H$9+Rates!$H$17),'NEG Commercial Win'!B576*(Rates!$H$9+Rates!$H$14))+Rates!$H$19+Rates!$H$22+Rates!$H$23</f>
        <v>6578.8199520733269</v>
      </c>
      <c r="E576" s="66">
        <f t="shared" si="32"/>
        <v>-233.02434999999969</v>
      </c>
      <c r="F576" s="67">
        <f t="shared" si="33"/>
        <v>-3.4208701735750753E-2</v>
      </c>
      <c r="G576" s="71">
        <f>'NEG Commercial'!E574</f>
        <v>2</v>
      </c>
      <c r="H576" s="68">
        <f t="shared" si="34"/>
        <v>1.9283427822129663E-5</v>
      </c>
      <c r="I576" s="68">
        <f t="shared" si="35"/>
        <v>0.99488989162713704</v>
      </c>
    </row>
    <row r="577" spans="2:9" x14ac:dyDescent="0.2">
      <c r="B577" s="71">
        <f>'NEG Commercial'!C575</f>
        <v>11419</v>
      </c>
      <c r="C577" s="65">
        <f>B577*(Rates!$G$9+Rates!$G$11)+Rates!$G$19+SUM(Rates!$G$22:$G$27)</f>
        <v>6823.7606356149936</v>
      </c>
      <c r="D577" s="65">
        <f>IF('NEG Commercial Win'!B577&gt;40,40*(Rates!$H$9+Rates!$H$14)+('NEG Commercial Win'!B577-40)*(Rates!$H$9+Rates!$H$17),'NEG Commercial Win'!B577*(Rates!$H$9+Rates!$H$14))+Rates!$H$19+Rates!$H$22+Rates!$H$23</f>
        <v>6590.2872856149943</v>
      </c>
      <c r="E577" s="66">
        <f t="shared" si="32"/>
        <v>-233.4733499999993</v>
      </c>
      <c r="F577" s="67">
        <f t="shared" si="33"/>
        <v>-3.4214762572626116E-2</v>
      </c>
      <c r="G577" s="71">
        <f>'NEG Commercial'!E575</f>
        <v>2</v>
      </c>
      <c r="H577" s="68">
        <f t="shared" si="34"/>
        <v>1.9283427822129663E-5</v>
      </c>
      <c r="I577" s="68">
        <f t="shared" si="35"/>
        <v>0.99490917505495913</v>
      </c>
    </row>
    <row r="578" spans="2:9" x14ac:dyDescent="0.2">
      <c r="B578" s="71">
        <f>'NEG Commercial'!C576</f>
        <v>11439</v>
      </c>
      <c r="C578" s="65">
        <f>B578*(Rates!$G$9+Rates!$G$11)+Rates!$G$19+SUM(Rates!$G$22:$G$27)</f>
        <v>6835.6769691566615</v>
      </c>
      <c r="D578" s="65">
        <f>IF('NEG Commercial Win'!B578&gt;40,40*(Rates!$H$9+Rates!$H$14)+('NEG Commercial Win'!B578-40)*(Rates!$H$9+Rates!$H$17),'NEG Commercial Win'!B578*(Rates!$H$9+Rates!$H$14))+Rates!$H$19+Rates!$H$22+Rates!$H$23</f>
        <v>6601.7546191566616</v>
      </c>
      <c r="E578" s="66">
        <f t="shared" si="32"/>
        <v>-233.92234999999982</v>
      </c>
      <c r="F578" s="67">
        <f t="shared" si="33"/>
        <v>-3.4220802278323512E-2</v>
      </c>
      <c r="G578" s="71">
        <f>'NEG Commercial'!E576</f>
        <v>3</v>
      </c>
      <c r="H578" s="68">
        <f t="shared" si="34"/>
        <v>2.8925141733194491E-5</v>
      </c>
      <c r="I578" s="68">
        <f t="shared" si="35"/>
        <v>0.99493810019669238</v>
      </c>
    </row>
    <row r="579" spans="2:9" x14ac:dyDescent="0.2">
      <c r="B579" s="71">
        <f>'NEG Commercial'!C577</f>
        <v>11459</v>
      </c>
      <c r="C579" s="65">
        <f>B579*(Rates!$G$9+Rates!$G$11)+Rates!$G$19+SUM(Rates!$G$22:$G$27)</f>
        <v>6847.5933026983284</v>
      </c>
      <c r="D579" s="65">
        <f>IF('NEG Commercial Win'!B579&gt;40,40*(Rates!$H$9+Rates!$H$14)+('NEG Commercial Win'!B579-40)*(Rates!$H$9+Rates!$H$17),'NEG Commercial Win'!B579*(Rates!$H$9+Rates!$H$14))+Rates!$H$19+Rates!$H$22+Rates!$H$23</f>
        <v>6613.221952698329</v>
      </c>
      <c r="E579" s="66">
        <f t="shared" si="32"/>
        <v>-234.37134999999944</v>
      </c>
      <c r="F579" s="67">
        <f t="shared" si="33"/>
        <v>-3.42268209631615E-2</v>
      </c>
      <c r="G579" s="71">
        <f>'NEG Commercial'!E577</f>
        <v>3</v>
      </c>
      <c r="H579" s="68">
        <f t="shared" si="34"/>
        <v>2.8925141733194491E-5</v>
      </c>
      <c r="I579" s="68">
        <f t="shared" si="35"/>
        <v>0.99496702533842563</v>
      </c>
    </row>
    <row r="580" spans="2:9" x14ac:dyDescent="0.2">
      <c r="B580" s="71">
        <f>'NEG Commercial'!C578</f>
        <v>11479</v>
      </c>
      <c r="C580" s="65">
        <f>B580*(Rates!$G$9+Rates!$G$11)+Rates!$G$19+SUM(Rates!$G$22:$G$27)</f>
        <v>6859.5096362399963</v>
      </c>
      <c r="D580" s="65">
        <f>IF('NEG Commercial Win'!B580&gt;40,40*(Rates!$H$9+Rates!$H$14)+('NEG Commercial Win'!B580-40)*(Rates!$H$9+Rates!$H$17),'NEG Commercial Win'!B580*(Rates!$H$9+Rates!$H$14))+Rates!$H$19+Rates!$H$22+Rates!$H$23</f>
        <v>6624.6892862399964</v>
      </c>
      <c r="E580" s="66">
        <f t="shared" si="32"/>
        <v>-234.82034999999996</v>
      </c>
      <c r="F580" s="67">
        <f t="shared" si="33"/>
        <v>-3.4232818736692594E-2</v>
      </c>
      <c r="G580" s="71">
        <f>'NEG Commercial'!E578</f>
        <v>2</v>
      </c>
      <c r="H580" s="68">
        <f t="shared" si="34"/>
        <v>1.9283427822129663E-5</v>
      </c>
      <c r="I580" s="68">
        <f t="shared" si="35"/>
        <v>0.99498630876624772</v>
      </c>
    </row>
    <row r="581" spans="2:9" x14ac:dyDescent="0.2">
      <c r="B581" s="71">
        <f>'NEG Commercial'!C579</f>
        <v>11499</v>
      </c>
      <c r="C581" s="65">
        <f>B581*(Rates!$G$9+Rates!$G$11)+Rates!$G$19+SUM(Rates!$G$22:$G$27)</f>
        <v>6871.4259697816633</v>
      </c>
      <c r="D581" s="65">
        <f>IF('NEG Commercial Win'!B581&gt;40,40*(Rates!$H$9+Rates!$H$14)+('NEG Commercial Win'!B581-40)*(Rates!$H$9+Rates!$H$17),'NEG Commercial Win'!B581*(Rates!$H$9+Rates!$H$14))+Rates!$H$19+Rates!$H$22+Rates!$H$23</f>
        <v>6636.1566197816637</v>
      </c>
      <c r="E581" s="66">
        <f t="shared" si="32"/>
        <v>-235.26934999999958</v>
      </c>
      <c r="F581" s="67">
        <f t="shared" si="33"/>
        <v>-3.4238795707708859E-2</v>
      </c>
      <c r="G581" s="71">
        <f>'NEG Commercial'!E579</f>
        <v>3</v>
      </c>
      <c r="H581" s="68">
        <f t="shared" si="34"/>
        <v>2.8925141733194491E-5</v>
      </c>
      <c r="I581" s="68">
        <f t="shared" si="35"/>
        <v>0.99501523390798097</v>
      </c>
    </row>
    <row r="582" spans="2:9" x14ac:dyDescent="0.2">
      <c r="B582" s="71">
        <f>'NEG Commercial'!C580</f>
        <v>11519</v>
      </c>
      <c r="C582" s="65">
        <f>B582*(Rates!$G$9+Rates!$G$11)+Rates!$G$19+SUM(Rates!$G$22:$G$27)</f>
        <v>6883.3423033233312</v>
      </c>
      <c r="D582" s="65">
        <f>IF('NEG Commercial Win'!B582&gt;40,40*(Rates!$H$9+Rates!$H$14)+('NEG Commercial Win'!B582-40)*(Rates!$H$9+Rates!$H$17),'NEG Commercial Win'!B582*(Rates!$H$9+Rates!$H$14))+Rates!$H$19+Rates!$H$22+Rates!$H$23</f>
        <v>6647.6239533233311</v>
      </c>
      <c r="E582" s="66">
        <f t="shared" si="32"/>
        <v>-235.7183500000001</v>
      </c>
      <c r="F582" s="67">
        <f t="shared" si="33"/>
        <v>-3.4244751984249491E-2</v>
      </c>
      <c r="G582" s="71">
        <f>'NEG Commercial'!E580</f>
        <v>4</v>
      </c>
      <c r="H582" s="68">
        <f t="shared" si="34"/>
        <v>3.8566855644259326E-5</v>
      </c>
      <c r="I582" s="68">
        <f t="shared" si="35"/>
        <v>0.99505380076362526</v>
      </c>
    </row>
    <row r="583" spans="2:9" x14ac:dyDescent="0.2">
      <c r="B583" s="71">
        <f>'NEG Commercial'!C581</f>
        <v>11539</v>
      </c>
      <c r="C583" s="65">
        <f>B583*(Rates!$G$9+Rates!$G$11)+Rates!$G$19+SUM(Rates!$G$22:$G$27)</f>
        <v>6895.2586368649982</v>
      </c>
      <c r="D583" s="65">
        <f>IF('NEG Commercial Win'!B583&gt;40,40*(Rates!$H$9+Rates!$H$14)+('NEG Commercial Win'!B583-40)*(Rates!$H$9+Rates!$H$17),'NEG Commercial Win'!B583*(Rates!$H$9+Rates!$H$14))+Rates!$H$19+Rates!$H$22+Rates!$H$23</f>
        <v>6659.0912868649984</v>
      </c>
      <c r="E583" s="66">
        <f t="shared" ref="E583:E646" si="36">D583-C583</f>
        <v>-236.16734999999971</v>
      </c>
      <c r="F583" s="67">
        <f t="shared" ref="F583:F646" si="37">E583/C583</f>
        <v>-3.4250687673606353E-2</v>
      </c>
      <c r="G583" s="71">
        <f>'NEG Commercial'!E581</f>
        <v>2</v>
      </c>
      <c r="H583" s="68">
        <f t="shared" ref="H583:H646" si="38">G583/SUM($G$6:$G$950)</f>
        <v>1.9283427822129663E-5</v>
      </c>
      <c r="I583" s="68">
        <f t="shared" si="35"/>
        <v>0.99507308419144735</v>
      </c>
    </row>
    <row r="584" spans="2:9" x14ac:dyDescent="0.2">
      <c r="B584" s="71">
        <f>'NEG Commercial'!C582</f>
        <v>11559</v>
      </c>
      <c r="C584" s="65">
        <f>B584*(Rates!$G$9+Rates!$G$11)+Rates!$G$19+SUM(Rates!$G$22:$G$27)</f>
        <v>6907.1749704066651</v>
      </c>
      <c r="D584" s="65">
        <f>IF('NEG Commercial Win'!B584&gt;40,40*(Rates!$H$9+Rates!$H$14)+('NEG Commercial Win'!B584-40)*(Rates!$H$9+Rates!$H$17),'NEG Commercial Win'!B584*(Rates!$H$9+Rates!$H$14))+Rates!$H$19+Rates!$H$22+Rates!$H$23</f>
        <v>6670.5586204066658</v>
      </c>
      <c r="E584" s="66">
        <f t="shared" si="36"/>
        <v>-236.61634999999933</v>
      </c>
      <c r="F584" s="67">
        <f t="shared" si="37"/>
        <v>-3.4256602882331268E-2</v>
      </c>
      <c r="G584" s="71">
        <f>'NEG Commercial'!E582</f>
        <v>2</v>
      </c>
      <c r="H584" s="68">
        <f t="shared" si="38"/>
        <v>1.9283427822129663E-5</v>
      </c>
      <c r="I584" s="68">
        <f t="shared" ref="I584:I647" si="39">H584+I583</f>
        <v>0.99509236761926945</v>
      </c>
    </row>
    <row r="585" spans="2:9" x14ac:dyDescent="0.2">
      <c r="B585" s="71">
        <f>'NEG Commercial'!C583</f>
        <v>11599</v>
      </c>
      <c r="C585" s="65">
        <f>B585*(Rates!$G$9+Rates!$G$11)+Rates!$G$19+SUM(Rates!$G$22:$G$27)</f>
        <v>6931.00763749</v>
      </c>
      <c r="D585" s="65">
        <f>IF('NEG Commercial Win'!B585&gt;40,40*(Rates!$H$9+Rates!$H$14)+('NEG Commercial Win'!B585-40)*(Rates!$H$9+Rates!$H$17),'NEG Commercial Win'!B585*(Rates!$H$9+Rates!$H$14))+Rates!$H$19+Rates!$H$22+Rates!$H$23</f>
        <v>6693.4932874900005</v>
      </c>
      <c r="E585" s="66">
        <f t="shared" si="36"/>
        <v>-237.51434999999947</v>
      </c>
      <c r="F585" s="67">
        <f t="shared" si="37"/>
        <v>-3.4268372280428346E-2</v>
      </c>
      <c r="G585" s="71">
        <f>'NEG Commercial'!E583</f>
        <v>5</v>
      </c>
      <c r="H585" s="68">
        <f t="shared" si="38"/>
        <v>4.8208569555324151E-5</v>
      </c>
      <c r="I585" s="68">
        <f t="shared" si="39"/>
        <v>0.99514057618882479</v>
      </c>
    </row>
    <row r="586" spans="2:9" x14ac:dyDescent="0.2">
      <c r="B586" s="71">
        <f>'NEG Commercial'!C584</f>
        <v>11619</v>
      </c>
      <c r="C586" s="65">
        <f>B586*(Rates!$G$9+Rates!$G$11)+Rates!$G$19+SUM(Rates!$G$22:$G$27)</f>
        <v>6942.9239710316679</v>
      </c>
      <c r="D586" s="65">
        <f>IF('NEG Commercial Win'!B586&gt;40,40*(Rates!$H$9+Rates!$H$14)+('NEG Commercial Win'!B586-40)*(Rates!$H$9+Rates!$H$17),'NEG Commercial Win'!B586*(Rates!$H$9+Rates!$H$14))+Rates!$H$19+Rates!$H$22+Rates!$H$23</f>
        <v>6704.9606210316679</v>
      </c>
      <c r="E586" s="66">
        <f t="shared" si="36"/>
        <v>-237.96334999999999</v>
      </c>
      <c r="F586" s="67">
        <f t="shared" si="37"/>
        <v>-3.4274226679258939E-2</v>
      </c>
      <c r="G586" s="71">
        <f>'NEG Commercial'!E584</f>
        <v>1</v>
      </c>
      <c r="H586" s="68">
        <f t="shared" si="38"/>
        <v>9.6417139110648316E-6</v>
      </c>
      <c r="I586" s="68">
        <f t="shared" si="39"/>
        <v>0.99515021790273583</v>
      </c>
    </row>
    <row r="587" spans="2:9" x14ac:dyDescent="0.2">
      <c r="B587" s="71">
        <f>'NEG Commercial'!C585</f>
        <v>11639</v>
      </c>
      <c r="C587" s="65">
        <f>B587*(Rates!$G$9+Rates!$G$11)+Rates!$G$19+SUM(Rates!$G$22:$G$27)</f>
        <v>6954.8403045733348</v>
      </c>
      <c r="D587" s="65">
        <f>IF('NEG Commercial Win'!B587&gt;40,40*(Rates!$H$9+Rates!$H$14)+('NEG Commercial Win'!B587-40)*(Rates!$H$9+Rates!$H$17),'NEG Commercial Win'!B587*(Rates!$H$9+Rates!$H$14))+Rates!$H$19+Rates!$H$22+Rates!$H$23</f>
        <v>6716.4279545733352</v>
      </c>
      <c r="E587" s="66">
        <f t="shared" si="36"/>
        <v>-238.41234999999961</v>
      </c>
      <c r="F587" s="67">
        <f t="shared" si="37"/>
        <v>-3.4280061016386733E-2</v>
      </c>
      <c r="G587" s="71">
        <f>'NEG Commercial'!E585</f>
        <v>2</v>
      </c>
      <c r="H587" s="68">
        <f t="shared" si="38"/>
        <v>1.9283427822129663E-5</v>
      </c>
      <c r="I587" s="68">
        <f t="shared" si="39"/>
        <v>0.99516950133055793</v>
      </c>
    </row>
    <row r="588" spans="2:9" x14ac:dyDescent="0.2">
      <c r="B588" s="71">
        <f>'NEG Commercial'!C586</f>
        <v>11659</v>
      </c>
      <c r="C588" s="65">
        <f>B588*(Rates!$G$9+Rates!$G$11)+Rates!$G$19+SUM(Rates!$G$22:$G$27)</f>
        <v>6966.7566381150027</v>
      </c>
      <c r="D588" s="65">
        <f>IF('NEG Commercial Win'!B588&gt;40,40*(Rates!$H$9+Rates!$H$14)+('NEG Commercial Win'!B588-40)*(Rates!$H$9+Rates!$H$17),'NEG Commercial Win'!B588*(Rates!$H$9+Rates!$H$14))+Rates!$H$19+Rates!$H$22+Rates!$H$23</f>
        <v>6727.8952881150026</v>
      </c>
      <c r="E588" s="66">
        <f t="shared" si="36"/>
        <v>-238.86135000000013</v>
      </c>
      <c r="F588" s="67">
        <f t="shared" si="37"/>
        <v>-3.4285875394755992E-2</v>
      </c>
      <c r="G588" s="71">
        <f>'NEG Commercial'!E586</f>
        <v>2</v>
      </c>
      <c r="H588" s="68">
        <f t="shared" si="38"/>
        <v>1.9283427822129663E-5</v>
      </c>
      <c r="I588" s="68">
        <f t="shared" si="39"/>
        <v>0.99518878475838002</v>
      </c>
    </row>
    <row r="589" spans="2:9" x14ac:dyDescent="0.2">
      <c r="B589" s="71">
        <f>'NEG Commercial'!C587</f>
        <v>11679</v>
      </c>
      <c r="C589" s="65">
        <f>B589*(Rates!$G$9+Rates!$G$11)+Rates!$G$19+SUM(Rates!$G$22:$G$27)</f>
        <v>6978.6729716566697</v>
      </c>
      <c r="D589" s="65">
        <f>IF('NEG Commercial Win'!B589&gt;40,40*(Rates!$H$9+Rates!$H$14)+('NEG Commercial Win'!B589-40)*(Rates!$H$9+Rates!$H$17),'NEG Commercial Win'!B589*(Rates!$H$9+Rates!$H$14))+Rates!$H$19+Rates!$H$22+Rates!$H$23</f>
        <v>6739.3626216566699</v>
      </c>
      <c r="E589" s="66">
        <f t="shared" si="36"/>
        <v>-239.31034999999974</v>
      </c>
      <c r="F589" s="67">
        <f t="shared" si="37"/>
        <v>-3.4291669916607335E-2</v>
      </c>
      <c r="G589" s="71">
        <f>'NEG Commercial'!E587</f>
        <v>2</v>
      </c>
      <c r="H589" s="68">
        <f t="shared" si="38"/>
        <v>1.9283427822129663E-5</v>
      </c>
      <c r="I589" s="68">
        <f t="shared" si="39"/>
        <v>0.99520806818620211</v>
      </c>
    </row>
    <row r="590" spans="2:9" x14ac:dyDescent="0.2">
      <c r="B590" s="71">
        <f>'NEG Commercial'!C588</f>
        <v>11699</v>
      </c>
      <c r="C590" s="65">
        <f>B590*(Rates!$G$9+Rates!$G$11)+Rates!$G$19+SUM(Rates!$G$22:$G$27)</f>
        <v>6990.5893051983376</v>
      </c>
      <c r="D590" s="65">
        <f>IF('NEG Commercial Win'!B590&gt;40,40*(Rates!$H$9+Rates!$H$14)+('NEG Commercial Win'!B590-40)*(Rates!$H$9+Rates!$H$17),'NEG Commercial Win'!B590*(Rates!$H$9+Rates!$H$14))+Rates!$H$19+Rates!$H$22+Rates!$H$23</f>
        <v>6750.8299551983373</v>
      </c>
      <c r="E590" s="66">
        <f t="shared" si="36"/>
        <v>-239.75935000000027</v>
      </c>
      <c r="F590" s="67">
        <f t="shared" si="37"/>
        <v>-3.4297444683484779E-2</v>
      </c>
      <c r="G590" s="71">
        <f>'NEG Commercial'!E588</f>
        <v>1</v>
      </c>
      <c r="H590" s="68">
        <f t="shared" si="38"/>
        <v>9.6417139110648316E-6</v>
      </c>
      <c r="I590" s="68">
        <f t="shared" si="39"/>
        <v>0.99521770990011316</v>
      </c>
    </row>
    <row r="591" spans="2:9" x14ac:dyDescent="0.2">
      <c r="B591" s="71">
        <f>'NEG Commercial'!C589</f>
        <v>11739</v>
      </c>
      <c r="C591" s="65">
        <f>B591*(Rates!$G$9+Rates!$G$11)+Rates!$G$19+SUM(Rates!$G$22:$G$27)</f>
        <v>7014.4219722816724</v>
      </c>
      <c r="D591" s="65">
        <f>IF('NEG Commercial Win'!B591&gt;40,40*(Rates!$H$9+Rates!$H$14)+('NEG Commercial Win'!B591-40)*(Rates!$H$9+Rates!$H$17),'NEG Commercial Win'!B591*(Rates!$H$9+Rates!$H$14))+Rates!$H$19+Rates!$H$22+Rates!$H$23</f>
        <v>6773.7646222816729</v>
      </c>
      <c r="E591" s="66">
        <f t="shared" si="36"/>
        <v>-240.6573499999995</v>
      </c>
      <c r="F591" s="67">
        <f t="shared" si="37"/>
        <v>-3.4308935355042196E-2</v>
      </c>
      <c r="G591" s="71">
        <f>'NEG Commercial'!E589</f>
        <v>2</v>
      </c>
      <c r="H591" s="68">
        <f t="shared" si="38"/>
        <v>1.9283427822129663E-5</v>
      </c>
      <c r="I591" s="68">
        <f t="shared" si="39"/>
        <v>0.99523699332793525</v>
      </c>
    </row>
    <row r="592" spans="2:9" x14ac:dyDescent="0.2">
      <c r="B592" s="71">
        <f>'NEG Commercial'!C590</f>
        <v>11759</v>
      </c>
      <c r="C592" s="65">
        <f>B592*(Rates!$G$9+Rates!$G$11)+Rates!$G$19+SUM(Rates!$G$22:$G$27)</f>
        <v>7026.3383058233394</v>
      </c>
      <c r="D592" s="65">
        <f>IF('NEG Commercial Win'!B592&gt;40,40*(Rates!$H$9+Rates!$H$14)+('NEG Commercial Win'!B592-40)*(Rates!$H$9+Rates!$H$17),'NEG Commercial Win'!B592*(Rates!$H$9+Rates!$H$14))+Rates!$H$19+Rates!$H$22+Rates!$H$23</f>
        <v>6785.2319558233403</v>
      </c>
      <c r="E592" s="66">
        <f t="shared" si="36"/>
        <v>-241.10634999999911</v>
      </c>
      <c r="F592" s="67">
        <f t="shared" si="37"/>
        <v>-3.4314651459377246E-2</v>
      </c>
      <c r="G592" s="71">
        <f>'NEG Commercial'!E590</f>
        <v>2</v>
      </c>
      <c r="H592" s="68">
        <f t="shared" si="38"/>
        <v>1.9283427822129663E-5</v>
      </c>
      <c r="I592" s="68">
        <f t="shared" si="39"/>
        <v>0.99525627675575734</v>
      </c>
    </row>
    <row r="593" spans="2:9" x14ac:dyDescent="0.2">
      <c r="B593" s="71">
        <f>'NEG Commercial'!C591</f>
        <v>11779</v>
      </c>
      <c r="C593" s="65">
        <f>B593*(Rates!$G$9+Rates!$G$11)+Rates!$G$19+SUM(Rates!$G$22:$G$27)</f>
        <v>7038.2546393650064</v>
      </c>
      <c r="D593" s="65">
        <f>IF('NEG Commercial Win'!B593&gt;40,40*(Rates!$H$9+Rates!$H$14)+('NEG Commercial Win'!B593-40)*(Rates!$H$9+Rates!$H$17),'NEG Commercial Win'!B593*(Rates!$H$9+Rates!$H$14))+Rates!$H$19+Rates!$H$22+Rates!$H$23</f>
        <v>6796.6992893650076</v>
      </c>
      <c r="E593" s="66">
        <f t="shared" si="36"/>
        <v>-241.55534999999873</v>
      </c>
      <c r="F593" s="67">
        <f t="shared" si="37"/>
        <v>-3.4320348208059709E-2</v>
      </c>
      <c r="G593" s="71">
        <f>'NEG Commercial'!E591</f>
        <v>2</v>
      </c>
      <c r="H593" s="68">
        <f t="shared" si="38"/>
        <v>1.9283427822129663E-5</v>
      </c>
      <c r="I593" s="68">
        <f t="shared" si="39"/>
        <v>0.99527556018357943</v>
      </c>
    </row>
    <row r="594" spans="2:9" x14ac:dyDescent="0.2">
      <c r="B594" s="71">
        <f>'NEG Commercial'!C592</f>
        <v>11839</v>
      </c>
      <c r="C594" s="65">
        <f>B594*(Rates!$G$9+Rates!$G$11)+Rates!$G$19+SUM(Rates!$G$22:$G$27)</f>
        <v>7074.0036399900091</v>
      </c>
      <c r="D594" s="65">
        <f>IF('NEG Commercial Win'!B594&gt;40,40*(Rates!$H$9+Rates!$H$14)+('NEG Commercial Win'!B594-40)*(Rates!$H$9+Rates!$H$17),'NEG Commercial Win'!B594*(Rates!$H$9+Rates!$H$14))+Rates!$H$19+Rates!$H$22+Rates!$H$23</f>
        <v>6831.1012899900097</v>
      </c>
      <c r="E594" s="66">
        <f t="shared" si="36"/>
        <v>-242.90234999999939</v>
      </c>
      <c r="F594" s="67">
        <f t="shared" si="37"/>
        <v>-3.4337323298344026E-2</v>
      </c>
      <c r="G594" s="71">
        <f>'NEG Commercial'!E592</f>
        <v>1</v>
      </c>
      <c r="H594" s="68">
        <f t="shared" si="38"/>
        <v>9.6417139110648316E-6</v>
      </c>
      <c r="I594" s="68">
        <f t="shared" si="39"/>
        <v>0.99528520189749048</v>
      </c>
    </row>
    <row r="595" spans="2:9" x14ac:dyDescent="0.2">
      <c r="B595" s="71">
        <f>'NEG Commercial'!C593</f>
        <v>11859</v>
      </c>
      <c r="C595" s="65">
        <f>B595*(Rates!$G$9+Rates!$G$11)+Rates!$G$19+SUM(Rates!$G$22:$G$27)</f>
        <v>7085.9199735316761</v>
      </c>
      <c r="D595" s="65">
        <f>IF('NEG Commercial Win'!B595&gt;40,40*(Rates!$H$9+Rates!$H$14)+('NEG Commercial Win'!B595-40)*(Rates!$H$9+Rates!$H$17),'NEG Commercial Win'!B595*(Rates!$H$9+Rates!$H$14))+Rates!$H$19+Rates!$H$22+Rates!$H$23</f>
        <v>6842.5686235316771</v>
      </c>
      <c r="E595" s="66">
        <f t="shared" si="36"/>
        <v>-243.351349999999</v>
      </c>
      <c r="F595" s="67">
        <f t="shared" si="37"/>
        <v>-3.4342943599278447E-2</v>
      </c>
      <c r="G595" s="71">
        <f>'NEG Commercial'!E593</f>
        <v>1</v>
      </c>
      <c r="H595" s="68">
        <f t="shared" si="38"/>
        <v>9.6417139110648316E-6</v>
      </c>
      <c r="I595" s="68">
        <f t="shared" si="39"/>
        <v>0.99529484361140153</v>
      </c>
    </row>
    <row r="596" spans="2:9" x14ac:dyDescent="0.2">
      <c r="B596" s="71">
        <f>'NEG Commercial'!C594</f>
        <v>11879</v>
      </c>
      <c r="C596" s="65">
        <f>B596*(Rates!$G$9+Rates!$G$11)+Rates!$G$19+SUM(Rates!$G$22:$G$27)</f>
        <v>7097.836307073344</v>
      </c>
      <c r="D596" s="65">
        <f>IF('NEG Commercial Win'!B596&gt;40,40*(Rates!$H$9+Rates!$H$14)+('NEG Commercial Win'!B596-40)*(Rates!$H$9+Rates!$H$17),'NEG Commercial Win'!B596*(Rates!$H$9+Rates!$H$14))+Rates!$H$19+Rates!$H$22+Rates!$H$23</f>
        <v>6854.0359570733444</v>
      </c>
      <c r="E596" s="66">
        <f t="shared" si="36"/>
        <v>-243.80034999999953</v>
      </c>
      <c r="F596" s="67">
        <f t="shared" si="37"/>
        <v>-3.4348545028720999E-2</v>
      </c>
      <c r="G596" s="71">
        <f>'NEG Commercial'!E594</f>
        <v>2</v>
      </c>
      <c r="H596" s="68">
        <f t="shared" si="38"/>
        <v>1.9283427822129663E-5</v>
      </c>
      <c r="I596" s="68">
        <f t="shared" si="39"/>
        <v>0.99531412703922362</v>
      </c>
    </row>
    <row r="597" spans="2:9" x14ac:dyDescent="0.2">
      <c r="B597" s="71">
        <f>'NEG Commercial'!C595</f>
        <v>11899</v>
      </c>
      <c r="C597" s="65">
        <f>B597*(Rates!$G$9+Rates!$G$11)+Rates!$G$19+SUM(Rates!$G$22:$G$27)</f>
        <v>7109.7526406150109</v>
      </c>
      <c r="D597" s="65">
        <f>IF('NEG Commercial Win'!B597&gt;40,40*(Rates!$H$9+Rates!$H$14)+('NEG Commercial Win'!B597-40)*(Rates!$H$9+Rates!$H$17),'NEG Commercial Win'!B597*(Rates!$H$9+Rates!$H$14))+Rates!$H$19+Rates!$H$22+Rates!$H$23</f>
        <v>6865.5032906150118</v>
      </c>
      <c r="E597" s="66">
        <f t="shared" si="36"/>
        <v>-244.24934999999914</v>
      </c>
      <c r="F597" s="67">
        <f t="shared" si="37"/>
        <v>-3.4354127681560376E-2</v>
      </c>
      <c r="G597" s="71">
        <f>'NEG Commercial'!E595</f>
        <v>1</v>
      </c>
      <c r="H597" s="68">
        <f t="shared" si="38"/>
        <v>9.6417139110648316E-6</v>
      </c>
      <c r="I597" s="68">
        <f t="shared" si="39"/>
        <v>0.99532376875313466</v>
      </c>
    </row>
    <row r="598" spans="2:9" x14ac:dyDescent="0.2">
      <c r="B598" s="71">
        <f>'NEG Commercial'!C596</f>
        <v>11919</v>
      </c>
      <c r="C598" s="65">
        <f>B598*(Rates!$G$9+Rates!$G$11)+Rates!$G$19+SUM(Rates!$G$22:$G$27)</f>
        <v>7121.6689741566788</v>
      </c>
      <c r="D598" s="65">
        <f>IF('NEG Commercial Win'!B598&gt;40,40*(Rates!$H$9+Rates!$H$14)+('NEG Commercial Win'!B598-40)*(Rates!$H$9+Rates!$H$17),'NEG Commercial Win'!B598*(Rates!$H$9+Rates!$H$14))+Rates!$H$19+Rates!$H$22+Rates!$H$23</f>
        <v>6876.9706241566792</v>
      </c>
      <c r="E598" s="66">
        <f t="shared" si="36"/>
        <v>-244.69834999999966</v>
      </c>
      <c r="F598" s="67">
        <f t="shared" si="37"/>
        <v>-3.4359691652050696E-2</v>
      </c>
      <c r="G598" s="71">
        <f>'NEG Commercial'!E596</f>
        <v>2</v>
      </c>
      <c r="H598" s="68">
        <f t="shared" si="38"/>
        <v>1.9283427822129663E-5</v>
      </c>
      <c r="I598" s="68">
        <f t="shared" si="39"/>
        <v>0.99534305218095676</v>
      </c>
    </row>
    <row r="599" spans="2:9" x14ac:dyDescent="0.2">
      <c r="B599" s="71">
        <f>'NEG Commercial'!C597</f>
        <v>11959</v>
      </c>
      <c r="C599" s="65">
        <f>B599*(Rates!$G$9+Rates!$G$11)+Rates!$G$19+SUM(Rates!$G$22:$G$27)</f>
        <v>7145.5016412400137</v>
      </c>
      <c r="D599" s="65">
        <f>IF('NEG Commercial Win'!B599&gt;40,40*(Rates!$H$9+Rates!$H$14)+('NEG Commercial Win'!B599-40)*(Rates!$H$9+Rates!$H$17),'NEG Commercial Win'!B599*(Rates!$H$9+Rates!$H$14))+Rates!$H$19+Rates!$H$22+Rates!$H$23</f>
        <v>6899.9052912400139</v>
      </c>
      <c r="E599" s="66">
        <f t="shared" si="36"/>
        <v>-245.5963499999998</v>
      </c>
      <c r="F599" s="67">
        <f t="shared" si="37"/>
        <v>-3.4370763919855399E-2</v>
      </c>
      <c r="G599" s="71">
        <f>'NEG Commercial'!E597</f>
        <v>1</v>
      </c>
      <c r="H599" s="68">
        <f t="shared" si="38"/>
        <v>9.6417139110648316E-6</v>
      </c>
      <c r="I599" s="68">
        <f t="shared" si="39"/>
        <v>0.9953526938948678</v>
      </c>
    </row>
    <row r="600" spans="2:9" x14ac:dyDescent="0.2">
      <c r="B600" s="71">
        <f>'NEG Commercial'!C598</f>
        <v>11979</v>
      </c>
      <c r="C600" s="65">
        <f>B600*(Rates!$G$9+Rates!$G$11)+Rates!$G$19+SUM(Rates!$G$22:$G$27)</f>
        <v>7157.4179747816806</v>
      </c>
      <c r="D600" s="65">
        <f>IF('NEG Commercial Win'!B600&gt;40,40*(Rates!$H$9+Rates!$H$14)+('NEG Commercial Win'!B600-40)*(Rates!$H$9+Rates!$H$17),'NEG Commercial Win'!B600*(Rates!$H$9+Rates!$H$14))+Rates!$H$19+Rates!$H$22+Rates!$H$23</f>
        <v>6911.3726247816812</v>
      </c>
      <c r="E600" s="66">
        <f t="shared" si="36"/>
        <v>-246.04534999999942</v>
      </c>
      <c r="F600" s="67">
        <f t="shared" si="37"/>
        <v>-3.4376272402549528E-2</v>
      </c>
      <c r="G600" s="71">
        <f>'NEG Commercial'!E598</f>
        <v>4</v>
      </c>
      <c r="H600" s="68">
        <f t="shared" si="38"/>
        <v>3.8566855644259326E-5</v>
      </c>
      <c r="I600" s="68">
        <f t="shared" si="39"/>
        <v>0.9953912607505121</v>
      </c>
    </row>
    <row r="601" spans="2:9" x14ac:dyDescent="0.2">
      <c r="B601" s="71">
        <f>'NEG Commercial'!C599</f>
        <v>12039</v>
      </c>
      <c r="C601" s="65">
        <f>B601*(Rates!$G$9+Rates!$G$11)+Rates!$G$19+SUM(Rates!$G$22:$G$27)</f>
        <v>7193.1669754066825</v>
      </c>
      <c r="D601" s="65">
        <f>IF('NEG Commercial Win'!B601&gt;40,40*(Rates!$H$9+Rates!$H$14)+('NEG Commercial Win'!B601-40)*(Rates!$H$9+Rates!$H$17),'NEG Commercial Win'!B601*(Rates!$H$9+Rates!$H$14))+Rates!$H$19+Rates!$H$22+Rates!$H$23</f>
        <v>6945.7746254066833</v>
      </c>
      <c r="E601" s="66">
        <f t="shared" si="36"/>
        <v>-247.39234999999917</v>
      </c>
      <c r="F601" s="67">
        <f t="shared" si="37"/>
        <v>-3.4392688345179459E-2</v>
      </c>
      <c r="G601" s="71">
        <f>'NEG Commercial'!E599</f>
        <v>2</v>
      </c>
      <c r="H601" s="68">
        <f t="shared" si="38"/>
        <v>1.9283427822129663E-5</v>
      </c>
      <c r="I601" s="68">
        <f t="shared" si="39"/>
        <v>0.99541054417833419</v>
      </c>
    </row>
    <row r="602" spans="2:9" x14ac:dyDescent="0.2">
      <c r="B602" s="71">
        <f>'NEG Commercial'!C600</f>
        <v>12059</v>
      </c>
      <c r="C602" s="65">
        <f>B602*(Rates!$G$9+Rates!$G$11)+Rates!$G$19+SUM(Rates!$G$22:$G$27)</f>
        <v>7205.0833089483503</v>
      </c>
      <c r="D602" s="65">
        <f>IF('NEG Commercial Win'!B602&gt;40,40*(Rates!$H$9+Rates!$H$14)+('NEG Commercial Win'!B602-40)*(Rates!$H$9+Rates!$H$17),'NEG Commercial Win'!B602*(Rates!$H$9+Rates!$H$14))+Rates!$H$19+Rates!$H$22+Rates!$H$23</f>
        <v>6957.2419589483507</v>
      </c>
      <c r="E602" s="66">
        <f t="shared" si="36"/>
        <v>-247.84134999999969</v>
      </c>
      <c r="F602" s="67">
        <f t="shared" si="37"/>
        <v>-3.4398124126086539E-2</v>
      </c>
      <c r="G602" s="71">
        <f>'NEG Commercial'!E600</f>
        <v>4</v>
      </c>
      <c r="H602" s="68">
        <f t="shared" si="38"/>
        <v>3.8566855644259326E-5</v>
      </c>
      <c r="I602" s="68">
        <f t="shared" si="39"/>
        <v>0.99544911103397848</v>
      </c>
    </row>
    <row r="603" spans="2:9" x14ac:dyDescent="0.2">
      <c r="B603" s="71">
        <f>'NEG Commercial'!C601</f>
        <v>12079</v>
      </c>
      <c r="C603" s="65">
        <f>B603*(Rates!$G$9+Rates!$G$11)+Rates!$G$19+SUM(Rates!$G$22:$G$27)</f>
        <v>7216.9996424900173</v>
      </c>
      <c r="D603" s="65">
        <f>IF('NEG Commercial Win'!B603&gt;40,40*(Rates!$H$9+Rates!$H$14)+('NEG Commercial Win'!B603-40)*(Rates!$H$9+Rates!$H$17),'NEG Commercial Win'!B603*(Rates!$H$9+Rates!$H$14))+Rates!$H$19+Rates!$H$22+Rates!$H$23</f>
        <v>6968.709292490018</v>
      </c>
      <c r="E603" s="66">
        <f t="shared" si="36"/>
        <v>-248.29034999999931</v>
      </c>
      <c r="F603" s="67">
        <f t="shared" si="37"/>
        <v>-3.4403541956437439E-2</v>
      </c>
      <c r="G603" s="71">
        <f>'NEG Commercial'!E601</f>
        <v>2</v>
      </c>
      <c r="H603" s="68">
        <f t="shared" si="38"/>
        <v>1.9283427822129663E-5</v>
      </c>
      <c r="I603" s="68">
        <f t="shared" si="39"/>
        <v>0.99546839446180058</v>
      </c>
    </row>
    <row r="604" spans="2:9" x14ac:dyDescent="0.2">
      <c r="B604" s="71">
        <f>'NEG Commercial'!C602</f>
        <v>12119</v>
      </c>
      <c r="C604" s="65">
        <f>B604*(Rates!$G$9+Rates!$G$11)+Rates!$G$19+SUM(Rates!$G$22:$G$27)</f>
        <v>7240.8323095733522</v>
      </c>
      <c r="D604" s="65">
        <f>IF('NEG Commercial Win'!B604&gt;40,40*(Rates!$H$9+Rates!$H$14)+('NEG Commercial Win'!B604-40)*(Rates!$H$9+Rates!$H$17),'NEG Commercial Win'!B604*(Rates!$H$9+Rates!$H$14))+Rates!$H$19+Rates!$H$22+Rates!$H$23</f>
        <v>6991.6439595733527</v>
      </c>
      <c r="E604" s="66">
        <f t="shared" si="36"/>
        <v>-249.18834999999945</v>
      </c>
      <c r="F604" s="67">
        <f t="shared" si="37"/>
        <v>-3.4414324119968781E-2</v>
      </c>
      <c r="G604" s="71">
        <f>'NEG Commercial'!E602</f>
        <v>3</v>
      </c>
      <c r="H604" s="68">
        <f t="shared" si="38"/>
        <v>2.8925141733194491E-5</v>
      </c>
      <c r="I604" s="68">
        <f t="shared" si="39"/>
        <v>0.99549731960353383</v>
      </c>
    </row>
    <row r="605" spans="2:9" x14ac:dyDescent="0.2">
      <c r="B605" s="71">
        <f>'NEG Commercial'!C603</f>
        <v>12159</v>
      </c>
      <c r="C605" s="65">
        <f>B605*(Rates!$G$9+Rates!$G$11)+Rates!$G$19+SUM(Rates!$G$22:$G$27)</f>
        <v>7264.664976656687</v>
      </c>
      <c r="D605" s="65">
        <f>IF('NEG Commercial Win'!B605&gt;40,40*(Rates!$H$9+Rates!$H$14)+('NEG Commercial Win'!B605-40)*(Rates!$H$9+Rates!$H$17),'NEG Commercial Win'!B605*(Rates!$H$9+Rates!$H$14))+Rates!$H$19+Rates!$H$22+Rates!$H$23</f>
        <v>7014.5786266566874</v>
      </c>
      <c r="E605" s="66">
        <f t="shared" si="36"/>
        <v>-250.08634999999958</v>
      </c>
      <c r="F605" s="67">
        <f t="shared" si="37"/>
        <v>-3.4425035538953819E-2</v>
      </c>
      <c r="G605" s="71">
        <f>'NEG Commercial'!E603</f>
        <v>2</v>
      </c>
      <c r="H605" s="68">
        <f t="shared" si="38"/>
        <v>1.9283427822129663E-5</v>
      </c>
      <c r="I605" s="68">
        <f t="shared" si="39"/>
        <v>0.99551660303135592</v>
      </c>
    </row>
    <row r="606" spans="2:9" x14ac:dyDescent="0.2">
      <c r="B606" s="71">
        <f>'NEG Commercial'!C604</f>
        <v>12179</v>
      </c>
      <c r="C606" s="65">
        <f>B606*(Rates!$G$9+Rates!$G$11)+Rates!$G$19+SUM(Rates!$G$22:$G$27)</f>
        <v>7276.5813101983549</v>
      </c>
      <c r="D606" s="65">
        <f>IF('NEG Commercial Win'!B606&gt;40,40*(Rates!$H$9+Rates!$H$14)+('NEG Commercial Win'!B606-40)*(Rates!$H$9+Rates!$H$17),'NEG Commercial Win'!B606*(Rates!$H$9+Rates!$H$14))+Rates!$H$19+Rates!$H$22+Rates!$H$23</f>
        <v>7026.0459601983548</v>
      </c>
      <c r="E606" s="66">
        <f t="shared" si="36"/>
        <v>-250.53535000000011</v>
      </c>
      <c r="F606" s="67">
        <f t="shared" si="37"/>
        <v>-3.4430364936466389E-2</v>
      </c>
      <c r="G606" s="71">
        <f>'NEG Commercial'!E604</f>
        <v>2</v>
      </c>
      <c r="H606" s="68">
        <f t="shared" si="38"/>
        <v>1.9283427822129663E-5</v>
      </c>
      <c r="I606" s="68">
        <f t="shared" si="39"/>
        <v>0.99553588645917801</v>
      </c>
    </row>
    <row r="607" spans="2:9" x14ac:dyDescent="0.2">
      <c r="B607" s="71">
        <f>'NEG Commercial'!C605</f>
        <v>12219</v>
      </c>
      <c r="C607" s="65">
        <f>B607*(Rates!$G$9+Rates!$G$11)+Rates!$G$19+SUM(Rates!$G$22:$G$27)</f>
        <v>7300.4139772816889</v>
      </c>
      <c r="D607" s="65">
        <f>IF('NEG Commercial Win'!B607&gt;40,40*(Rates!$H$9+Rates!$H$14)+('NEG Commercial Win'!B607-40)*(Rates!$H$9+Rates!$H$17),'NEG Commercial Win'!B607*(Rates!$H$9+Rates!$H$14))+Rates!$H$19+Rates!$H$22+Rates!$H$23</f>
        <v>7048.9806272816895</v>
      </c>
      <c r="E607" s="66">
        <f t="shared" si="36"/>
        <v>-251.43334999999934</v>
      </c>
      <c r="F607" s="67">
        <f t="shared" si="37"/>
        <v>-3.4440971537016946E-2</v>
      </c>
      <c r="G607" s="71">
        <f>'NEG Commercial'!E605</f>
        <v>1</v>
      </c>
      <c r="H607" s="68">
        <f t="shared" si="38"/>
        <v>9.6417139110648316E-6</v>
      </c>
      <c r="I607" s="68">
        <f t="shared" si="39"/>
        <v>0.99554552817308906</v>
      </c>
    </row>
    <row r="608" spans="2:9" x14ac:dyDescent="0.2">
      <c r="B608" s="71">
        <f>'NEG Commercial'!C606</f>
        <v>12239</v>
      </c>
      <c r="C608" s="65">
        <f>B608*(Rates!$G$9+Rates!$G$11)+Rates!$G$19+SUM(Rates!$G$22:$G$27)</f>
        <v>7312.3303108233567</v>
      </c>
      <c r="D608" s="65">
        <f>IF('NEG Commercial Win'!B608&gt;40,40*(Rates!$H$9+Rates!$H$14)+('NEG Commercial Win'!B608-40)*(Rates!$H$9+Rates!$H$17),'NEG Commercial Win'!B608*(Rates!$H$9+Rates!$H$14))+Rates!$H$19+Rates!$H$22+Rates!$H$23</f>
        <v>7060.4479608233569</v>
      </c>
      <c r="E608" s="66">
        <f t="shared" si="36"/>
        <v>-251.88234999999986</v>
      </c>
      <c r="F608" s="67">
        <f t="shared" si="37"/>
        <v>-3.4446248910169695E-2</v>
      </c>
      <c r="G608" s="71">
        <f>'NEG Commercial'!E606</f>
        <v>5</v>
      </c>
      <c r="H608" s="68">
        <f t="shared" si="38"/>
        <v>4.8208569555324151E-5</v>
      </c>
      <c r="I608" s="68">
        <f t="shared" si="39"/>
        <v>0.9955937367426444</v>
      </c>
    </row>
    <row r="609" spans="2:9" x14ac:dyDescent="0.2">
      <c r="B609" s="71">
        <f>'NEG Commercial'!C607</f>
        <v>12259</v>
      </c>
      <c r="C609" s="65">
        <f>B609*(Rates!$G$9+Rates!$G$11)+Rates!$G$19+SUM(Rates!$G$22:$G$27)</f>
        <v>7324.2466443650237</v>
      </c>
      <c r="D609" s="65">
        <f>IF('NEG Commercial Win'!B609&gt;40,40*(Rates!$H$9+Rates!$H$14)+('NEG Commercial Win'!B609-40)*(Rates!$H$9+Rates!$H$17),'NEG Commercial Win'!B609*(Rates!$H$9+Rates!$H$14))+Rates!$H$19+Rates!$H$22+Rates!$H$23</f>
        <v>7071.9152943650242</v>
      </c>
      <c r="E609" s="66">
        <f t="shared" si="36"/>
        <v>-252.33134999999947</v>
      </c>
      <c r="F609" s="67">
        <f t="shared" si="37"/>
        <v>-3.4451509111060985E-2</v>
      </c>
      <c r="G609" s="71">
        <f>'NEG Commercial'!E607</f>
        <v>3</v>
      </c>
      <c r="H609" s="68">
        <f t="shared" si="38"/>
        <v>2.8925141733194491E-5</v>
      </c>
      <c r="I609" s="68">
        <f t="shared" si="39"/>
        <v>0.99562266188437765</v>
      </c>
    </row>
    <row r="610" spans="2:9" x14ac:dyDescent="0.2">
      <c r="B610" s="71">
        <f>'NEG Commercial'!C608</f>
        <v>12299</v>
      </c>
      <c r="C610" s="65">
        <f>B610*(Rates!$G$9+Rates!$G$11)+Rates!$G$19+SUM(Rates!$G$22:$G$27)</f>
        <v>7348.0793114483586</v>
      </c>
      <c r="D610" s="65">
        <f>IF('NEG Commercial Win'!B610&gt;40,40*(Rates!$H$9+Rates!$H$14)+('NEG Commercial Win'!B610-40)*(Rates!$H$9+Rates!$H$17),'NEG Commercial Win'!B610*(Rates!$H$9+Rates!$H$14))+Rates!$H$19+Rates!$H$22+Rates!$H$23</f>
        <v>7094.849961448359</v>
      </c>
      <c r="E610" s="66">
        <f t="shared" si="36"/>
        <v>-253.22934999999961</v>
      </c>
      <c r="F610" s="67">
        <f t="shared" si="37"/>
        <v>-3.4461978330237474E-2</v>
      </c>
      <c r="G610" s="71">
        <f>'NEG Commercial'!E608</f>
        <v>2</v>
      </c>
      <c r="H610" s="68">
        <f t="shared" si="38"/>
        <v>1.9283427822129663E-5</v>
      </c>
      <c r="I610" s="68">
        <f t="shared" si="39"/>
        <v>0.99564194531219974</v>
      </c>
    </row>
    <row r="611" spans="2:9" x14ac:dyDescent="0.2">
      <c r="B611" s="71">
        <f>'NEG Commercial'!C609</f>
        <v>12319</v>
      </c>
      <c r="C611" s="65">
        <f>B611*(Rates!$G$9+Rates!$G$11)+Rates!$G$19+SUM(Rates!$G$22:$G$27)</f>
        <v>7359.9956449900264</v>
      </c>
      <c r="D611" s="65">
        <f>IF('NEG Commercial Win'!B611&gt;40,40*(Rates!$H$9+Rates!$H$14)+('NEG Commercial Win'!B611-40)*(Rates!$H$9+Rates!$H$17),'NEG Commercial Win'!B611*(Rates!$H$9+Rates!$H$14))+Rates!$H$19+Rates!$H$22+Rates!$H$23</f>
        <v>7106.3172949900263</v>
      </c>
      <c r="E611" s="66">
        <f t="shared" si="36"/>
        <v>-253.67835000000014</v>
      </c>
      <c r="F611" s="67">
        <f t="shared" si="37"/>
        <v>-3.4467187514258903E-2</v>
      </c>
      <c r="G611" s="71">
        <f>'NEG Commercial'!E609</f>
        <v>3</v>
      </c>
      <c r="H611" s="68">
        <f t="shared" si="38"/>
        <v>2.8925141733194491E-5</v>
      </c>
      <c r="I611" s="68">
        <f t="shared" si="39"/>
        <v>0.99567087045393299</v>
      </c>
    </row>
    <row r="612" spans="2:9" x14ac:dyDescent="0.2">
      <c r="B612" s="71">
        <f>'NEG Commercial'!C610</f>
        <v>12339</v>
      </c>
      <c r="C612" s="65">
        <f>B612*(Rates!$G$9+Rates!$G$11)+Rates!$G$19+SUM(Rates!$G$22:$G$27)</f>
        <v>7371.9119785316934</v>
      </c>
      <c r="D612" s="65">
        <f>IF('NEG Commercial Win'!B612&gt;40,40*(Rates!$H$9+Rates!$H$14)+('NEG Commercial Win'!B612-40)*(Rates!$H$9+Rates!$H$17),'NEG Commercial Win'!B612*(Rates!$H$9+Rates!$H$14))+Rates!$H$19+Rates!$H$22+Rates!$H$23</f>
        <v>7117.7846285316937</v>
      </c>
      <c r="E612" s="66">
        <f t="shared" si="36"/>
        <v>-254.12734999999975</v>
      </c>
      <c r="F612" s="67">
        <f t="shared" si="37"/>
        <v>-3.447237985750011E-2</v>
      </c>
      <c r="G612" s="71">
        <f>'NEG Commercial'!E610</f>
        <v>4</v>
      </c>
      <c r="H612" s="68">
        <f t="shared" si="38"/>
        <v>3.8566855644259326E-5</v>
      </c>
      <c r="I612" s="68">
        <f t="shared" si="39"/>
        <v>0.99570943730957728</v>
      </c>
    </row>
    <row r="613" spans="2:9" x14ac:dyDescent="0.2">
      <c r="B613" s="71">
        <f>'NEG Commercial'!C611</f>
        <v>12359</v>
      </c>
      <c r="C613" s="65">
        <f>B613*(Rates!$G$9+Rates!$G$11)+Rates!$G$19+SUM(Rates!$G$22:$G$27)</f>
        <v>7383.8283120733613</v>
      </c>
      <c r="D613" s="65">
        <f>IF('NEG Commercial Win'!B613&gt;40,40*(Rates!$H$9+Rates!$H$14)+('NEG Commercial Win'!B613-40)*(Rates!$H$9+Rates!$H$17),'NEG Commercial Win'!B613*(Rates!$H$9+Rates!$H$14))+Rates!$H$19+Rates!$H$22+Rates!$H$23</f>
        <v>7129.251962073361</v>
      </c>
      <c r="E613" s="66">
        <f t="shared" si="36"/>
        <v>-254.57635000000028</v>
      </c>
      <c r="F613" s="67">
        <f t="shared" si="37"/>
        <v>-3.4477555441496423E-2</v>
      </c>
      <c r="G613" s="71">
        <f>'NEG Commercial'!E611</f>
        <v>1</v>
      </c>
      <c r="H613" s="68">
        <f t="shared" si="38"/>
        <v>9.6417139110648316E-6</v>
      </c>
      <c r="I613" s="68">
        <f t="shared" si="39"/>
        <v>0.99571907902348833</v>
      </c>
    </row>
    <row r="614" spans="2:9" x14ac:dyDescent="0.2">
      <c r="B614" s="71">
        <f>'NEG Commercial'!C612</f>
        <v>12379</v>
      </c>
      <c r="C614" s="65">
        <f>B614*(Rates!$G$9+Rates!$G$11)+Rates!$G$19+SUM(Rates!$G$22:$G$27)</f>
        <v>7395.7446456150283</v>
      </c>
      <c r="D614" s="65">
        <f>IF('NEG Commercial Win'!B614&gt;40,40*(Rates!$H$9+Rates!$H$14)+('NEG Commercial Win'!B614-40)*(Rates!$H$9+Rates!$H$17),'NEG Commercial Win'!B614*(Rates!$H$9+Rates!$H$14))+Rates!$H$19+Rates!$H$22+Rates!$H$23</f>
        <v>7140.7192956150293</v>
      </c>
      <c r="E614" s="66">
        <f t="shared" si="36"/>
        <v>-255.02534999999898</v>
      </c>
      <c r="F614" s="67">
        <f t="shared" si="37"/>
        <v>-3.4482714347257068E-2</v>
      </c>
      <c r="G614" s="71">
        <f>'NEG Commercial'!E612</f>
        <v>1</v>
      </c>
      <c r="H614" s="68">
        <f t="shared" si="38"/>
        <v>9.6417139110648316E-6</v>
      </c>
      <c r="I614" s="68">
        <f t="shared" si="39"/>
        <v>0.99572872073739938</v>
      </c>
    </row>
    <row r="615" spans="2:9" x14ac:dyDescent="0.2">
      <c r="B615" s="71">
        <f>'NEG Commercial'!C613</f>
        <v>12399</v>
      </c>
      <c r="C615" s="65">
        <f>B615*(Rates!$G$9+Rates!$G$11)+Rates!$G$19+SUM(Rates!$G$22:$G$27)</f>
        <v>7407.6609791566962</v>
      </c>
      <c r="D615" s="65">
        <f>IF('NEG Commercial Win'!B615&gt;40,40*(Rates!$H$9+Rates!$H$14)+('NEG Commercial Win'!B615-40)*(Rates!$H$9+Rates!$H$17),'NEG Commercial Win'!B615*(Rates!$H$9+Rates!$H$14))+Rates!$H$19+Rates!$H$22+Rates!$H$23</f>
        <v>7152.1866291566967</v>
      </c>
      <c r="E615" s="66">
        <f t="shared" si="36"/>
        <v>-255.4743499999995</v>
      </c>
      <c r="F615" s="67">
        <f t="shared" si="37"/>
        <v>-3.4487856655270856E-2</v>
      </c>
      <c r="G615" s="71">
        <f>'NEG Commercial'!E613</f>
        <v>1</v>
      </c>
      <c r="H615" s="68">
        <f t="shared" si="38"/>
        <v>9.6417139110648316E-6</v>
      </c>
      <c r="I615" s="68">
        <f t="shared" si="39"/>
        <v>0.99573836245131042</v>
      </c>
    </row>
    <row r="616" spans="2:9" x14ac:dyDescent="0.2">
      <c r="B616" s="71">
        <f>'NEG Commercial'!C614</f>
        <v>12459</v>
      </c>
      <c r="C616" s="65">
        <f>B616*(Rates!$G$9+Rates!$G$11)+Rates!$G$19+SUM(Rates!$G$22:$G$27)</f>
        <v>7443.409979781698</v>
      </c>
      <c r="D616" s="65">
        <f>IF('NEG Commercial Win'!B616&gt;40,40*(Rates!$H$9+Rates!$H$14)+('NEG Commercial Win'!B616-40)*(Rates!$H$9+Rates!$H$17),'NEG Commercial Win'!B616*(Rates!$H$9+Rates!$H$14))+Rates!$H$19+Rates!$H$22+Rates!$H$23</f>
        <v>7186.5886297816987</v>
      </c>
      <c r="E616" s="66">
        <f t="shared" si="36"/>
        <v>-256.82134999999926</v>
      </c>
      <c r="F616" s="67">
        <f t="shared" si="37"/>
        <v>-3.450318478998135E-2</v>
      </c>
      <c r="G616" s="71">
        <f>'NEG Commercial'!E614</f>
        <v>1</v>
      </c>
      <c r="H616" s="68">
        <f t="shared" si="38"/>
        <v>9.6417139110648316E-6</v>
      </c>
      <c r="I616" s="68">
        <f t="shared" si="39"/>
        <v>0.99574800416522147</v>
      </c>
    </row>
    <row r="617" spans="2:9" x14ac:dyDescent="0.2">
      <c r="B617" s="71">
        <f>'NEG Commercial'!C615</f>
        <v>12479</v>
      </c>
      <c r="C617" s="65">
        <f>B617*(Rates!$G$9+Rates!$G$11)+Rates!$G$19+SUM(Rates!$G$22:$G$27)</f>
        <v>7455.326313323365</v>
      </c>
      <c r="D617" s="65">
        <f>IF('NEG Commercial Win'!B617&gt;40,40*(Rates!$H$9+Rates!$H$14)+('NEG Commercial Win'!B617-40)*(Rates!$H$9+Rates!$H$17),'NEG Commercial Win'!B617*(Rates!$H$9+Rates!$H$14))+Rates!$H$19+Rates!$H$22+Rates!$H$23</f>
        <v>7198.0559633233661</v>
      </c>
      <c r="E617" s="66">
        <f t="shared" si="36"/>
        <v>-257.27034999999887</v>
      </c>
      <c r="F617" s="67">
        <f t="shared" si="37"/>
        <v>-3.4508261501610293E-2</v>
      </c>
      <c r="G617" s="71">
        <f>'NEG Commercial'!E615</f>
        <v>2</v>
      </c>
      <c r="H617" s="68">
        <f t="shared" si="38"/>
        <v>1.9283427822129663E-5</v>
      </c>
      <c r="I617" s="68">
        <f t="shared" si="39"/>
        <v>0.99576728759304356</v>
      </c>
    </row>
    <row r="618" spans="2:9" x14ac:dyDescent="0.2">
      <c r="B618" s="71">
        <f>'NEG Commercial'!C616</f>
        <v>12539</v>
      </c>
      <c r="C618" s="65">
        <f>B618*(Rates!$G$9+Rates!$G$11)+Rates!$G$19+SUM(Rates!$G$22:$G$27)</f>
        <v>7491.0753139483677</v>
      </c>
      <c r="D618" s="65">
        <f>IF('NEG Commercial Win'!B618&gt;40,40*(Rates!$H$9+Rates!$H$14)+('NEG Commercial Win'!B618-40)*(Rates!$H$9+Rates!$H$17),'NEG Commercial Win'!B618*(Rates!$H$9+Rates!$H$14))+Rates!$H$19+Rates!$H$22+Rates!$H$23</f>
        <v>7232.4579639483682</v>
      </c>
      <c r="E618" s="66">
        <f t="shared" si="36"/>
        <v>-258.61734999999953</v>
      </c>
      <c r="F618" s="67">
        <f t="shared" si="37"/>
        <v>-3.4523394727917704E-2</v>
      </c>
      <c r="G618" s="71">
        <f>'NEG Commercial'!E616</f>
        <v>2</v>
      </c>
      <c r="H618" s="68">
        <f t="shared" si="38"/>
        <v>1.9283427822129663E-5</v>
      </c>
      <c r="I618" s="68">
        <f t="shared" si="39"/>
        <v>0.99578657102086565</v>
      </c>
    </row>
    <row r="619" spans="2:9" x14ac:dyDescent="0.2">
      <c r="B619" s="71">
        <f>'NEG Commercial'!C617</f>
        <v>12579</v>
      </c>
      <c r="C619" s="65">
        <f>B619*(Rates!$G$9+Rates!$G$11)+Rates!$G$19+SUM(Rates!$G$22:$G$27)</f>
        <v>7514.9079810317025</v>
      </c>
      <c r="D619" s="65">
        <f>IF('NEG Commercial Win'!B619&gt;40,40*(Rates!$H$9+Rates!$H$14)+('NEG Commercial Win'!B619-40)*(Rates!$H$9+Rates!$H$17),'NEG Commercial Win'!B619*(Rates!$H$9+Rates!$H$14))+Rates!$H$19+Rates!$H$22+Rates!$H$23</f>
        <v>7255.3926310317029</v>
      </c>
      <c r="E619" s="66">
        <f t="shared" si="36"/>
        <v>-259.51534999999967</v>
      </c>
      <c r="F619" s="67">
        <f t="shared" si="37"/>
        <v>-3.4533403556642285E-2</v>
      </c>
      <c r="G619" s="71">
        <f>'NEG Commercial'!E617</f>
        <v>2</v>
      </c>
      <c r="H619" s="68">
        <f t="shared" si="38"/>
        <v>1.9283427822129663E-5</v>
      </c>
      <c r="I619" s="68">
        <f t="shared" si="39"/>
        <v>0.99580585444868774</v>
      </c>
    </row>
    <row r="620" spans="2:9" x14ac:dyDescent="0.2">
      <c r="B620" s="71">
        <f>'NEG Commercial'!C618</f>
        <v>12599</v>
      </c>
      <c r="C620" s="65">
        <f>B620*(Rates!$G$9+Rates!$G$11)+Rates!$G$19+SUM(Rates!$G$22:$G$27)</f>
        <v>7526.8243145733695</v>
      </c>
      <c r="D620" s="65">
        <f>IF('NEG Commercial Win'!B620&gt;40,40*(Rates!$H$9+Rates!$H$14)+('NEG Commercial Win'!B620-40)*(Rates!$H$9+Rates!$H$17),'NEG Commercial Win'!B620*(Rates!$H$9+Rates!$H$14))+Rates!$H$19+Rates!$H$22+Rates!$H$23</f>
        <v>7266.8599645733702</v>
      </c>
      <c r="E620" s="66">
        <f t="shared" si="36"/>
        <v>-259.96434999999929</v>
      </c>
      <c r="F620" s="67">
        <f t="shared" si="37"/>
        <v>-3.453838420230676E-2</v>
      </c>
      <c r="G620" s="71">
        <f>'NEG Commercial'!E618</f>
        <v>3</v>
      </c>
      <c r="H620" s="68">
        <f t="shared" si="38"/>
        <v>2.8925141733194491E-5</v>
      </c>
      <c r="I620" s="68">
        <f t="shared" si="39"/>
        <v>0.99583477959042099</v>
      </c>
    </row>
    <row r="621" spans="2:9" x14ac:dyDescent="0.2">
      <c r="B621" s="71">
        <f>'NEG Commercial'!C619</f>
        <v>12619</v>
      </c>
      <c r="C621" s="65">
        <f>B621*(Rates!$G$9+Rates!$G$11)+Rates!$G$19+SUM(Rates!$G$22:$G$27)</f>
        <v>7538.7406481150374</v>
      </c>
      <c r="D621" s="65">
        <f>IF('NEG Commercial Win'!B621&gt;40,40*(Rates!$H$9+Rates!$H$14)+('NEG Commercial Win'!B621-40)*(Rates!$H$9+Rates!$H$17),'NEG Commercial Win'!B621*(Rates!$H$9+Rates!$H$14))+Rates!$H$19+Rates!$H$22+Rates!$H$23</f>
        <v>7278.3272981150376</v>
      </c>
      <c r="E621" s="66">
        <f t="shared" si="36"/>
        <v>-260.41334999999981</v>
      </c>
      <c r="F621" s="67">
        <f t="shared" si="37"/>
        <v>-3.4543349102361377E-2</v>
      </c>
      <c r="G621" s="71">
        <f>'NEG Commercial'!E619</f>
        <v>1</v>
      </c>
      <c r="H621" s="68">
        <f t="shared" si="38"/>
        <v>9.6417139110648316E-6</v>
      </c>
      <c r="I621" s="68">
        <f t="shared" si="39"/>
        <v>0.99584442130433204</v>
      </c>
    </row>
    <row r="622" spans="2:9" x14ac:dyDescent="0.2">
      <c r="B622" s="71">
        <f>'NEG Commercial'!C620</f>
        <v>12659</v>
      </c>
      <c r="C622" s="65">
        <f>B622*(Rates!$G$9+Rates!$G$11)+Rates!$G$19+SUM(Rates!$G$22:$G$27)</f>
        <v>7562.5733151983713</v>
      </c>
      <c r="D622" s="65">
        <f>IF('NEG Commercial Win'!B622&gt;40,40*(Rates!$H$9+Rates!$H$14)+('NEG Commercial Win'!B622-40)*(Rates!$H$9+Rates!$H$17),'NEG Commercial Win'!B622*(Rates!$H$9+Rates!$H$14))+Rates!$H$19+Rates!$H$22+Rates!$H$23</f>
        <v>7301.2619651983723</v>
      </c>
      <c r="E622" s="66">
        <f t="shared" si="36"/>
        <v>-261.31134999999904</v>
      </c>
      <c r="F622" s="67">
        <f t="shared" si="37"/>
        <v>-3.4553231963364399E-2</v>
      </c>
      <c r="G622" s="71">
        <f>'NEG Commercial'!E620</f>
        <v>2</v>
      </c>
      <c r="H622" s="68">
        <f t="shared" si="38"/>
        <v>1.9283427822129663E-5</v>
      </c>
      <c r="I622" s="68">
        <f t="shared" si="39"/>
        <v>0.99586370473215413</v>
      </c>
    </row>
    <row r="623" spans="2:9" x14ac:dyDescent="0.2">
      <c r="B623" s="71">
        <f>'NEG Commercial'!C621</f>
        <v>12679</v>
      </c>
      <c r="C623" s="65">
        <f>B623*(Rates!$G$9+Rates!$G$11)+Rates!$G$19+SUM(Rates!$G$22:$G$27)</f>
        <v>7574.4896487400392</v>
      </c>
      <c r="D623" s="65">
        <f>IF('NEG Commercial Win'!B623&gt;40,40*(Rates!$H$9+Rates!$H$14)+('NEG Commercial Win'!B623-40)*(Rates!$H$9+Rates!$H$17),'NEG Commercial Win'!B623*(Rates!$H$9+Rates!$H$14))+Rates!$H$19+Rates!$H$22+Rates!$H$23</f>
        <v>7312.7292987400397</v>
      </c>
      <c r="E623" s="66">
        <f t="shared" si="36"/>
        <v>-261.76034999999956</v>
      </c>
      <c r="F623" s="67">
        <f t="shared" si="37"/>
        <v>-3.4558150072004058E-2</v>
      </c>
      <c r="G623" s="71">
        <f>'NEG Commercial'!E621</f>
        <v>1</v>
      </c>
      <c r="H623" s="68">
        <f t="shared" si="38"/>
        <v>9.6417139110648316E-6</v>
      </c>
      <c r="I623" s="68">
        <f t="shared" si="39"/>
        <v>0.99587334644606518</v>
      </c>
    </row>
    <row r="624" spans="2:9" x14ac:dyDescent="0.2">
      <c r="B624" s="71">
        <f>'NEG Commercial'!C622</f>
        <v>12699</v>
      </c>
      <c r="C624" s="65">
        <f>B624*(Rates!$G$9+Rates!$G$11)+Rates!$G$19+SUM(Rates!$G$22:$G$27)</f>
        <v>7586.4059822817062</v>
      </c>
      <c r="D624" s="65">
        <f>IF('NEG Commercial Win'!B624&gt;40,40*(Rates!$H$9+Rates!$H$14)+('NEG Commercial Win'!B624-40)*(Rates!$H$9+Rates!$H$17),'NEG Commercial Win'!B624*(Rates!$H$9+Rates!$H$14))+Rates!$H$19+Rates!$H$22+Rates!$H$23</f>
        <v>7324.196632281707</v>
      </c>
      <c r="E624" s="66">
        <f t="shared" si="36"/>
        <v>-262.20934999999918</v>
      </c>
      <c r="F624" s="67">
        <f t="shared" si="37"/>
        <v>-3.4563052730423011E-2</v>
      </c>
      <c r="G624" s="71">
        <f>'NEG Commercial'!E622</f>
        <v>1</v>
      </c>
      <c r="H624" s="68">
        <f t="shared" si="38"/>
        <v>9.6417139110648316E-6</v>
      </c>
      <c r="I624" s="68">
        <f t="shared" si="39"/>
        <v>0.99588298815997622</v>
      </c>
    </row>
    <row r="625" spans="2:9" x14ac:dyDescent="0.2">
      <c r="B625" s="71">
        <f>'NEG Commercial'!C623</f>
        <v>12719</v>
      </c>
      <c r="C625" s="65">
        <f>B625*(Rates!$G$9+Rates!$G$11)+Rates!$G$19+SUM(Rates!$G$22:$G$27)</f>
        <v>7598.3223158233741</v>
      </c>
      <c r="D625" s="65">
        <f>IF('NEG Commercial Win'!B625&gt;40,40*(Rates!$H$9+Rates!$H$14)+('NEG Commercial Win'!B625-40)*(Rates!$H$9+Rates!$H$17),'NEG Commercial Win'!B625*(Rates!$H$9+Rates!$H$14))+Rates!$H$19+Rates!$H$22+Rates!$H$23</f>
        <v>7335.6639658233744</v>
      </c>
      <c r="E625" s="66">
        <f t="shared" si="36"/>
        <v>-262.6583499999997</v>
      </c>
      <c r="F625" s="67">
        <f t="shared" si="37"/>
        <v>-3.4567940011312533E-2</v>
      </c>
      <c r="G625" s="71">
        <f>'NEG Commercial'!E623</f>
        <v>1</v>
      </c>
      <c r="H625" s="68">
        <f t="shared" si="38"/>
        <v>9.6417139110648316E-6</v>
      </c>
      <c r="I625" s="68">
        <f t="shared" si="39"/>
        <v>0.99589262987388727</v>
      </c>
    </row>
    <row r="626" spans="2:9" x14ac:dyDescent="0.2">
      <c r="B626" s="71">
        <f>'NEG Commercial'!C624</f>
        <v>12759</v>
      </c>
      <c r="C626" s="65">
        <f>B626*(Rates!$G$9+Rates!$G$11)+Rates!$G$19+SUM(Rates!$G$22:$G$27)</f>
        <v>7622.1549829067089</v>
      </c>
      <c r="D626" s="65">
        <f>IF('NEG Commercial Win'!B626&gt;40,40*(Rates!$H$9+Rates!$H$14)+('NEG Commercial Win'!B626-40)*(Rates!$H$9+Rates!$H$17),'NEG Commercial Win'!B626*(Rates!$H$9+Rates!$H$14))+Rates!$H$19+Rates!$H$22+Rates!$H$23</f>
        <v>7358.5986329067091</v>
      </c>
      <c r="E626" s="66">
        <f t="shared" si="36"/>
        <v>-263.55634999999984</v>
      </c>
      <c r="F626" s="67">
        <f t="shared" si="37"/>
        <v>-3.4577668728994093E-2</v>
      </c>
      <c r="G626" s="71">
        <f>'NEG Commercial'!E624</f>
        <v>1</v>
      </c>
      <c r="H626" s="68">
        <f t="shared" si="38"/>
        <v>9.6417139110648316E-6</v>
      </c>
      <c r="I626" s="68">
        <f t="shared" si="39"/>
        <v>0.99590227158779832</v>
      </c>
    </row>
    <row r="627" spans="2:9" x14ac:dyDescent="0.2">
      <c r="B627" s="71">
        <f>'NEG Commercial'!C625</f>
        <v>12779</v>
      </c>
      <c r="C627" s="65">
        <f>B627*(Rates!$G$9+Rates!$G$11)+Rates!$G$19+SUM(Rates!$G$22:$G$27)</f>
        <v>7634.0713164483759</v>
      </c>
      <c r="D627" s="65">
        <f>IF('NEG Commercial Win'!B627&gt;40,40*(Rates!$H$9+Rates!$H$14)+('NEG Commercial Win'!B627-40)*(Rates!$H$9+Rates!$H$17),'NEG Commercial Win'!B627*(Rates!$H$9+Rates!$H$14))+Rates!$H$19+Rates!$H$22+Rates!$H$23</f>
        <v>7370.0659664483765</v>
      </c>
      <c r="E627" s="66">
        <f t="shared" si="36"/>
        <v>-264.00534999999945</v>
      </c>
      <c r="F627" s="67">
        <f t="shared" si="37"/>
        <v>-3.4582510308905988E-2</v>
      </c>
      <c r="G627" s="71">
        <f>'NEG Commercial'!E625</f>
        <v>3</v>
      </c>
      <c r="H627" s="68">
        <f t="shared" si="38"/>
        <v>2.8925141733194491E-5</v>
      </c>
      <c r="I627" s="68">
        <f t="shared" si="39"/>
        <v>0.99593119672953156</v>
      </c>
    </row>
    <row r="628" spans="2:9" x14ac:dyDescent="0.2">
      <c r="B628" s="71">
        <f>'NEG Commercial'!C626</f>
        <v>12799</v>
      </c>
      <c r="C628" s="65">
        <f>B628*(Rates!$G$9+Rates!$G$11)+Rates!$G$19+SUM(Rates!$G$22:$G$27)</f>
        <v>7645.9876499900438</v>
      </c>
      <c r="D628" s="65">
        <f>IF('NEG Commercial Win'!B628&gt;40,40*(Rates!$H$9+Rates!$H$14)+('NEG Commercial Win'!B628-40)*(Rates!$H$9+Rates!$H$17),'NEG Commercial Win'!B628*(Rates!$H$9+Rates!$H$14))+Rates!$H$19+Rates!$H$22+Rates!$H$23</f>
        <v>7381.5332999900438</v>
      </c>
      <c r="E628" s="66">
        <f t="shared" si="36"/>
        <v>-264.45434999999998</v>
      </c>
      <c r="F628" s="67">
        <f t="shared" si="37"/>
        <v>-3.4587336797535152E-2</v>
      </c>
      <c r="G628" s="71">
        <f>'NEG Commercial'!E626</f>
        <v>1</v>
      </c>
      <c r="H628" s="68">
        <f t="shared" si="38"/>
        <v>9.6417139110648316E-6</v>
      </c>
      <c r="I628" s="68">
        <f t="shared" si="39"/>
        <v>0.99594083844344261</v>
      </c>
    </row>
    <row r="629" spans="2:9" x14ac:dyDescent="0.2">
      <c r="B629" s="71">
        <f>'NEG Commercial'!C627</f>
        <v>12819</v>
      </c>
      <c r="C629" s="65">
        <f>B629*(Rates!$G$9+Rates!$G$11)+Rates!$G$19+SUM(Rates!$G$22:$G$27)</f>
        <v>7657.9039835317108</v>
      </c>
      <c r="D629" s="65">
        <f>IF('NEG Commercial Win'!B629&gt;40,40*(Rates!$H$9+Rates!$H$14)+('NEG Commercial Win'!B629-40)*(Rates!$H$9+Rates!$H$17),'NEG Commercial Win'!B629*(Rates!$H$9+Rates!$H$14))+Rates!$H$19+Rates!$H$22+Rates!$H$23</f>
        <v>7393.0006335317112</v>
      </c>
      <c r="E629" s="66">
        <f t="shared" si="36"/>
        <v>-264.90334999999959</v>
      </c>
      <c r="F629" s="67">
        <f t="shared" si="37"/>
        <v>-3.4592148265331232E-2</v>
      </c>
      <c r="G629" s="71">
        <f>'NEG Commercial'!E627</f>
        <v>2</v>
      </c>
      <c r="H629" s="68">
        <f t="shared" si="38"/>
        <v>1.9283427822129663E-5</v>
      </c>
      <c r="I629" s="68">
        <f t="shared" si="39"/>
        <v>0.9959601218712647</v>
      </c>
    </row>
    <row r="630" spans="2:9" x14ac:dyDescent="0.2">
      <c r="B630" s="71">
        <f>'NEG Commercial'!C628</f>
        <v>12839</v>
      </c>
      <c r="C630" s="65">
        <f>B630*(Rates!$G$9+Rates!$G$11)+Rates!$G$19+SUM(Rates!$G$22:$G$27)</f>
        <v>7669.8203170733786</v>
      </c>
      <c r="D630" s="65">
        <f>IF('NEG Commercial Win'!B630&gt;40,40*(Rates!$H$9+Rates!$H$14)+('NEG Commercial Win'!B630-40)*(Rates!$H$9+Rates!$H$17),'NEG Commercial Win'!B630*(Rates!$H$9+Rates!$H$14))+Rates!$H$19+Rates!$H$22+Rates!$H$23</f>
        <v>7404.4679670733785</v>
      </c>
      <c r="E630" s="66">
        <f t="shared" si="36"/>
        <v>-265.35235000000011</v>
      </c>
      <c r="F630" s="67">
        <f t="shared" si="37"/>
        <v>-3.4596944782306488E-2</v>
      </c>
      <c r="G630" s="71">
        <f>'NEG Commercial'!E628</f>
        <v>3</v>
      </c>
      <c r="H630" s="68">
        <f t="shared" si="38"/>
        <v>2.8925141733194491E-5</v>
      </c>
      <c r="I630" s="68">
        <f t="shared" si="39"/>
        <v>0.99598904701299795</v>
      </c>
    </row>
    <row r="631" spans="2:9" x14ac:dyDescent="0.2">
      <c r="B631" s="71">
        <f>'NEG Commercial'!C629</f>
        <v>12859</v>
      </c>
      <c r="C631" s="65">
        <f>B631*(Rates!$G$9+Rates!$G$11)+Rates!$G$19+SUM(Rates!$G$22:$G$27)</f>
        <v>7681.7366506150456</v>
      </c>
      <c r="D631" s="65">
        <f>IF('NEG Commercial Win'!B631&gt;40,40*(Rates!$H$9+Rates!$H$14)+('NEG Commercial Win'!B631-40)*(Rates!$H$9+Rates!$H$17),'NEG Commercial Win'!B631*(Rates!$H$9+Rates!$H$14))+Rates!$H$19+Rates!$H$22+Rates!$H$23</f>
        <v>7415.9353006150459</v>
      </c>
      <c r="E631" s="66">
        <f t="shared" si="36"/>
        <v>-265.80134999999973</v>
      </c>
      <c r="F631" s="67">
        <f t="shared" si="37"/>
        <v>-3.4601726418038305E-2</v>
      </c>
      <c r="G631" s="71">
        <f>'NEG Commercial'!E629</f>
        <v>2</v>
      </c>
      <c r="H631" s="68">
        <f t="shared" si="38"/>
        <v>1.9283427822129663E-5</v>
      </c>
      <c r="I631" s="68">
        <f t="shared" si="39"/>
        <v>0.99600833044082004</v>
      </c>
    </row>
    <row r="632" spans="2:9" x14ac:dyDescent="0.2">
      <c r="B632" s="71">
        <f>'NEG Commercial'!C630</f>
        <v>12879</v>
      </c>
      <c r="C632" s="65">
        <f>B632*(Rates!$G$9+Rates!$G$11)+Rates!$G$19+SUM(Rates!$G$22:$G$27)</f>
        <v>7693.6529841567126</v>
      </c>
      <c r="D632" s="65">
        <f>IF('NEG Commercial Win'!B632&gt;40,40*(Rates!$H$9+Rates!$H$14)+('NEG Commercial Win'!B632-40)*(Rates!$H$9+Rates!$H$17),'NEG Commercial Win'!B632*(Rates!$H$9+Rates!$H$14))+Rates!$H$19+Rates!$H$22+Rates!$H$23</f>
        <v>7427.4026341567132</v>
      </c>
      <c r="E632" s="66">
        <f t="shared" si="36"/>
        <v>-266.25034999999934</v>
      </c>
      <c r="F632" s="67">
        <f t="shared" si="37"/>
        <v>-3.4606493241673357E-2</v>
      </c>
      <c r="G632" s="71">
        <f>'NEG Commercial'!E630</f>
        <v>1</v>
      </c>
      <c r="H632" s="68">
        <f t="shared" si="38"/>
        <v>9.6417139110648316E-6</v>
      </c>
      <c r="I632" s="68">
        <f t="shared" si="39"/>
        <v>0.99601797215473109</v>
      </c>
    </row>
    <row r="633" spans="2:9" x14ac:dyDescent="0.2">
      <c r="B633" s="71">
        <f>'NEG Commercial'!C631</f>
        <v>12899</v>
      </c>
      <c r="C633" s="65">
        <f>B633*(Rates!$G$9+Rates!$G$11)+Rates!$G$19+SUM(Rates!$G$22:$G$27)</f>
        <v>7705.5693176983805</v>
      </c>
      <c r="D633" s="65">
        <f>IF('NEG Commercial Win'!B633&gt;40,40*(Rates!$H$9+Rates!$H$14)+('NEG Commercial Win'!B633-40)*(Rates!$H$9+Rates!$H$17),'NEG Commercial Win'!B633*(Rates!$H$9+Rates!$H$14))+Rates!$H$19+Rates!$H$22+Rates!$H$23</f>
        <v>7438.8699676983806</v>
      </c>
      <c r="E633" s="66">
        <f t="shared" si="36"/>
        <v>-266.69934999999987</v>
      </c>
      <c r="F633" s="67">
        <f t="shared" si="37"/>
        <v>-3.4611245321930578E-2</v>
      </c>
      <c r="G633" s="71">
        <f>'NEG Commercial'!E631</f>
        <v>1</v>
      </c>
      <c r="H633" s="68">
        <f t="shared" si="38"/>
        <v>9.6417139110648316E-6</v>
      </c>
      <c r="I633" s="68">
        <f t="shared" si="39"/>
        <v>0.99602761386864214</v>
      </c>
    </row>
    <row r="634" spans="2:9" x14ac:dyDescent="0.2">
      <c r="B634" s="71">
        <f>'NEG Commercial'!C632</f>
        <v>12939</v>
      </c>
      <c r="C634" s="65">
        <f>B634*(Rates!$G$9+Rates!$G$11)+Rates!$G$19+SUM(Rates!$G$22:$G$27)</f>
        <v>7729.4019847817153</v>
      </c>
      <c r="D634" s="65">
        <f>IF('NEG Commercial Win'!B634&gt;40,40*(Rates!$H$9+Rates!$H$14)+('NEG Commercial Win'!B634-40)*(Rates!$H$9+Rates!$H$17),'NEG Commercial Win'!B634*(Rates!$H$9+Rates!$H$14))+Rates!$H$19+Rates!$H$22+Rates!$H$23</f>
        <v>7461.8046347817153</v>
      </c>
      <c r="E634" s="66">
        <f t="shared" si="36"/>
        <v>-267.59735000000001</v>
      </c>
      <c r="F634" s="67">
        <f t="shared" si="37"/>
        <v>-3.4620705525067498E-2</v>
      </c>
      <c r="G634" s="71">
        <f>'NEG Commercial'!E632</f>
        <v>2</v>
      </c>
      <c r="H634" s="68">
        <f t="shared" si="38"/>
        <v>1.9283427822129663E-5</v>
      </c>
      <c r="I634" s="68">
        <f t="shared" si="39"/>
        <v>0.99604689729646423</v>
      </c>
    </row>
    <row r="635" spans="2:9" x14ac:dyDescent="0.2">
      <c r="B635" s="71">
        <f>'NEG Commercial'!C633</f>
        <v>12979</v>
      </c>
      <c r="C635" s="65">
        <f>B635*(Rates!$G$9+Rates!$G$11)+Rates!$G$19+SUM(Rates!$G$22:$G$27)</f>
        <v>7753.2346518650502</v>
      </c>
      <c r="D635" s="65">
        <f>IF('NEG Commercial Win'!B635&gt;40,40*(Rates!$H$9+Rates!$H$14)+('NEG Commercial Win'!B635-40)*(Rates!$H$9+Rates!$H$17),'NEG Commercial Win'!B635*(Rates!$H$9+Rates!$H$14))+Rates!$H$19+Rates!$H$22+Rates!$H$23</f>
        <v>7484.73930186505</v>
      </c>
      <c r="E635" s="66">
        <f t="shared" si="36"/>
        <v>-268.49535000000014</v>
      </c>
      <c r="F635" s="67">
        <f t="shared" si="37"/>
        <v>-3.4630107568769795E-2</v>
      </c>
      <c r="G635" s="71">
        <f>'NEG Commercial'!E633</f>
        <v>1</v>
      </c>
      <c r="H635" s="68">
        <f t="shared" si="38"/>
        <v>9.6417139110648316E-6</v>
      </c>
      <c r="I635" s="68">
        <f t="shared" si="39"/>
        <v>0.99605653901037527</v>
      </c>
    </row>
    <row r="636" spans="2:9" x14ac:dyDescent="0.2">
      <c r="B636" s="71">
        <f>'NEG Commercial'!C634</f>
        <v>12999</v>
      </c>
      <c r="C636" s="65">
        <f>B636*(Rates!$G$9+Rates!$G$11)+Rates!$G$19+SUM(Rates!$G$22:$G$27)</f>
        <v>7765.1509854067172</v>
      </c>
      <c r="D636" s="65">
        <f>IF('NEG Commercial Win'!B636&gt;40,40*(Rates!$H$9+Rates!$H$14)+('NEG Commercial Win'!B636-40)*(Rates!$H$9+Rates!$H$17),'NEG Commercial Win'!B636*(Rates!$H$9+Rates!$H$14))+Rates!$H$19+Rates!$H$22+Rates!$H$23</f>
        <v>7496.2066354067174</v>
      </c>
      <c r="E636" s="66">
        <f t="shared" si="36"/>
        <v>-268.94434999999976</v>
      </c>
      <c r="F636" s="67">
        <f t="shared" si="37"/>
        <v>-3.4634786948178474E-2</v>
      </c>
      <c r="G636" s="71">
        <f>'NEG Commercial'!E634</f>
        <v>2</v>
      </c>
      <c r="H636" s="68">
        <f t="shared" si="38"/>
        <v>1.9283427822129663E-5</v>
      </c>
      <c r="I636" s="68">
        <f t="shared" si="39"/>
        <v>0.99607582243819737</v>
      </c>
    </row>
    <row r="637" spans="2:9" x14ac:dyDescent="0.2">
      <c r="B637" s="71">
        <f>'NEG Commercial'!C635</f>
        <v>13019</v>
      </c>
      <c r="C637" s="65">
        <f>B637*(Rates!$G$9+Rates!$G$11)+Rates!$G$19+SUM(Rates!$G$22:$G$27)</f>
        <v>7777.067318948385</v>
      </c>
      <c r="D637" s="65">
        <f>IF('NEG Commercial Win'!B637&gt;40,40*(Rates!$H$9+Rates!$H$14)+('NEG Commercial Win'!B637-40)*(Rates!$H$9+Rates!$H$17),'NEG Commercial Win'!B637*(Rates!$H$9+Rates!$H$14))+Rates!$H$19+Rates!$H$22+Rates!$H$23</f>
        <v>7507.6739689483857</v>
      </c>
      <c r="E637" s="66">
        <f t="shared" si="36"/>
        <v>-269.39334999999937</v>
      </c>
      <c r="F637" s="67">
        <f t="shared" si="37"/>
        <v>-3.4639451987722635E-2</v>
      </c>
      <c r="G637" s="71">
        <f>'NEG Commercial'!E635</f>
        <v>1</v>
      </c>
      <c r="H637" s="68">
        <f t="shared" si="38"/>
        <v>9.6417139110648316E-6</v>
      </c>
      <c r="I637" s="68">
        <f t="shared" si="39"/>
        <v>0.99608546415210841</v>
      </c>
    </row>
    <row r="638" spans="2:9" x14ac:dyDescent="0.2">
      <c r="B638" s="71">
        <f>'NEG Commercial'!C636</f>
        <v>13039</v>
      </c>
      <c r="C638" s="65">
        <f>B638*(Rates!$G$9+Rates!$G$11)+Rates!$G$19+SUM(Rates!$G$22:$G$27)</f>
        <v>7788.983652490052</v>
      </c>
      <c r="D638" s="65">
        <f>IF('NEG Commercial Win'!B638&gt;40,40*(Rates!$H$9+Rates!$H$14)+('NEG Commercial Win'!B638-40)*(Rates!$H$9+Rates!$H$17),'NEG Commercial Win'!B638*(Rates!$H$9+Rates!$H$14))+Rates!$H$19+Rates!$H$22+Rates!$H$23</f>
        <v>7519.141302490053</v>
      </c>
      <c r="E638" s="66">
        <f t="shared" si="36"/>
        <v>-269.84234999999899</v>
      </c>
      <c r="F638" s="67">
        <f t="shared" si="37"/>
        <v>-3.464410275321779E-2</v>
      </c>
      <c r="G638" s="71">
        <f>'NEG Commercial'!E636</f>
        <v>2</v>
      </c>
      <c r="H638" s="68">
        <f t="shared" si="38"/>
        <v>1.9283427822129663E-5</v>
      </c>
      <c r="I638" s="68">
        <f t="shared" si="39"/>
        <v>0.99610474757993051</v>
      </c>
    </row>
    <row r="639" spans="2:9" x14ac:dyDescent="0.2">
      <c r="B639" s="71">
        <f>'NEG Commercial'!C637</f>
        <v>13079</v>
      </c>
      <c r="C639" s="65">
        <f>B639*(Rates!$G$9+Rates!$G$11)+Rates!$G$19+SUM(Rates!$G$22:$G$27)</f>
        <v>7812.8163195733869</v>
      </c>
      <c r="D639" s="65">
        <f>IF('NEG Commercial Win'!B639&gt;40,40*(Rates!$H$9+Rates!$H$14)+('NEG Commercial Win'!B639-40)*(Rates!$H$9+Rates!$H$17),'NEG Commercial Win'!B639*(Rates!$H$9+Rates!$H$14))+Rates!$H$19+Rates!$H$22+Rates!$H$23</f>
        <v>7542.0759695733877</v>
      </c>
      <c r="E639" s="66">
        <f t="shared" si="36"/>
        <v>-270.74034999999913</v>
      </c>
      <c r="F639" s="67">
        <f t="shared" si="37"/>
        <v>-3.4653361723315505E-2</v>
      </c>
      <c r="G639" s="71">
        <f>'NEG Commercial'!E637</f>
        <v>1</v>
      </c>
      <c r="H639" s="68">
        <f t="shared" si="38"/>
        <v>9.6417139110648316E-6</v>
      </c>
      <c r="I639" s="68">
        <f t="shared" si="39"/>
        <v>0.99611438929384155</v>
      </c>
    </row>
    <row r="640" spans="2:9" x14ac:dyDescent="0.2">
      <c r="B640" s="71">
        <f>'NEG Commercial'!C638</f>
        <v>13099</v>
      </c>
      <c r="C640" s="65">
        <f>B640*(Rates!$G$9+Rates!$G$11)+Rates!$G$19+SUM(Rates!$G$22:$G$27)</f>
        <v>7824.7326531150538</v>
      </c>
      <c r="D640" s="65">
        <f>IF('NEG Commercial Win'!B640&gt;40,40*(Rates!$H$9+Rates!$H$14)+('NEG Commercial Win'!B640-40)*(Rates!$H$9+Rates!$H$17),'NEG Commercial Win'!B640*(Rates!$H$9+Rates!$H$14))+Rates!$H$19+Rates!$H$22+Rates!$H$23</f>
        <v>7553.5433031150551</v>
      </c>
      <c r="E640" s="66">
        <f t="shared" si="36"/>
        <v>-271.18934999999874</v>
      </c>
      <c r="F640" s="67">
        <f t="shared" si="37"/>
        <v>-3.465797005755044E-2</v>
      </c>
      <c r="G640" s="71">
        <f>'NEG Commercial'!E638</f>
        <v>2</v>
      </c>
      <c r="H640" s="68">
        <f t="shared" si="38"/>
        <v>1.9283427822129663E-5</v>
      </c>
      <c r="I640" s="68">
        <f t="shared" si="39"/>
        <v>0.99613367272166364</v>
      </c>
    </row>
    <row r="641" spans="2:9" x14ac:dyDescent="0.2">
      <c r="B641" s="71">
        <f>'NEG Commercial'!C639</f>
        <v>13159</v>
      </c>
      <c r="C641" s="65">
        <f>B641*(Rates!$G$9+Rates!$G$11)+Rates!$G$19+SUM(Rates!$G$22:$G$27)</f>
        <v>7860.4816537400566</v>
      </c>
      <c r="D641" s="65">
        <f>IF('NEG Commercial Win'!B641&gt;40,40*(Rates!$H$9+Rates!$H$14)+('NEG Commercial Win'!B641-40)*(Rates!$H$9+Rates!$H$17),'NEG Commercial Win'!B641*(Rates!$H$9+Rates!$H$14))+Rates!$H$19+Rates!$H$22+Rates!$H$23</f>
        <v>7587.9453037400572</v>
      </c>
      <c r="E641" s="66">
        <f t="shared" si="36"/>
        <v>-272.5363499999994</v>
      </c>
      <c r="F641" s="67">
        <f t="shared" si="37"/>
        <v>-3.4671711226541092E-2</v>
      </c>
      <c r="G641" s="71">
        <f>'NEG Commercial'!E639</f>
        <v>1</v>
      </c>
      <c r="H641" s="68">
        <f t="shared" si="38"/>
        <v>9.6417139110648316E-6</v>
      </c>
      <c r="I641" s="68">
        <f t="shared" si="39"/>
        <v>0.99614331443557469</v>
      </c>
    </row>
    <row r="642" spans="2:9" x14ac:dyDescent="0.2">
      <c r="B642" s="71">
        <f>'NEG Commercial'!C640</f>
        <v>13179</v>
      </c>
      <c r="C642" s="65">
        <f>B642*(Rates!$G$9+Rates!$G$11)+Rates!$G$19+SUM(Rates!$G$22:$G$27)</f>
        <v>7872.3979872817235</v>
      </c>
      <c r="D642" s="65">
        <f>IF('NEG Commercial Win'!B642&gt;40,40*(Rates!$H$9+Rates!$H$14)+('NEG Commercial Win'!B642-40)*(Rates!$H$9+Rates!$H$17),'NEG Commercial Win'!B642*(Rates!$H$9+Rates!$H$14))+Rates!$H$19+Rates!$H$22+Rates!$H$23</f>
        <v>7599.4126372817245</v>
      </c>
      <c r="E642" s="66">
        <f t="shared" si="36"/>
        <v>-272.98534999999902</v>
      </c>
      <c r="F642" s="67">
        <f t="shared" si="37"/>
        <v>-3.4676263883129554E-2</v>
      </c>
      <c r="G642" s="71">
        <f>'NEG Commercial'!E640</f>
        <v>2</v>
      </c>
      <c r="H642" s="68">
        <f t="shared" si="38"/>
        <v>1.9283427822129663E-5</v>
      </c>
      <c r="I642" s="68">
        <f t="shared" si="39"/>
        <v>0.99616259786339678</v>
      </c>
    </row>
    <row r="643" spans="2:9" x14ac:dyDescent="0.2">
      <c r="B643" s="71">
        <f>'NEG Commercial'!C641</f>
        <v>13199</v>
      </c>
      <c r="C643" s="65">
        <f>B643*(Rates!$G$9+Rates!$G$11)+Rates!$G$19+SUM(Rates!$G$22:$G$27)</f>
        <v>7884.3143208233914</v>
      </c>
      <c r="D643" s="65">
        <f>IF('NEG Commercial Win'!B643&gt;40,40*(Rates!$H$9+Rates!$H$14)+('NEG Commercial Win'!B643-40)*(Rates!$H$9+Rates!$H$17),'NEG Commercial Win'!B643*(Rates!$H$9+Rates!$H$14))+Rates!$H$19+Rates!$H$22+Rates!$H$23</f>
        <v>7610.8799708233919</v>
      </c>
      <c r="E643" s="66">
        <f t="shared" si="36"/>
        <v>-273.43434999999954</v>
      </c>
      <c r="F643" s="67">
        <f t="shared" si="37"/>
        <v>-3.4680802777969873E-2</v>
      </c>
      <c r="G643" s="71">
        <f>'NEG Commercial'!E641</f>
        <v>1</v>
      </c>
      <c r="H643" s="68">
        <f t="shared" si="38"/>
        <v>9.6417139110648316E-6</v>
      </c>
      <c r="I643" s="68">
        <f t="shared" si="39"/>
        <v>0.99617223957730783</v>
      </c>
    </row>
    <row r="644" spans="2:9" x14ac:dyDescent="0.2">
      <c r="B644" s="71">
        <f>'NEG Commercial'!C642</f>
        <v>13319</v>
      </c>
      <c r="C644" s="65">
        <f>B644*(Rates!$G$9+Rates!$G$11)+Rates!$G$19+SUM(Rates!$G$22:$G$27)</f>
        <v>7955.8123220733951</v>
      </c>
      <c r="D644" s="65">
        <f>IF('NEG Commercial Win'!B644&gt;40,40*(Rates!$H$9+Rates!$H$14)+('NEG Commercial Win'!B644-40)*(Rates!$H$9+Rates!$H$17),'NEG Commercial Win'!B644*(Rates!$H$9+Rates!$H$14))+Rates!$H$19+Rates!$H$22+Rates!$H$23</f>
        <v>7679.683972073396</v>
      </c>
      <c r="E644" s="66">
        <f t="shared" si="36"/>
        <v>-276.12834999999905</v>
      </c>
      <c r="F644" s="67">
        <f t="shared" si="37"/>
        <v>-3.4707750613206544E-2</v>
      </c>
      <c r="G644" s="71">
        <f>'NEG Commercial'!E642</f>
        <v>1</v>
      </c>
      <c r="H644" s="68">
        <f t="shared" si="38"/>
        <v>9.6417139110648316E-6</v>
      </c>
      <c r="I644" s="68">
        <f t="shared" si="39"/>
        <v>0.99618188129121887</v>
      </c>
    </row>
    <row r="645" spans="2:9" x14ac:dyDescent="0.2">
      <c r="B645" s="71">
        <f>'NEG Commercial'!C643</f>
        <v>13339</v>
      </c>
      <c r="C645" s="65">
        <f>B645*(Rates!$G$9+Rates!$G$11)+Rates!$G$19+SUM(Rates!$G$22:$G$27)</f>
        <v>7967.728655615063</v>
      </c>
      <c r="D645" s="65">
        <f>IF('NEG Commercial Win'!B645&gt;40,40*(Rates!$H$9+Rates!$H$14)+('NEG Commercial Win'!B645-40)*(Rates!$H$9+Rates!$H$17),'NEG Commercial Win'!B645*(Rates!$H$9+Rates!$H$14))+Rates!$H$19+Rates!$H$22+Rates!$H$23</f>
        <v>7691.1513056150634</v>
      </c>
      <c r="E645" s="66">
        <f t="shared" si="36"/>
        <v>-276.57734999999957</v>
      </c>
      <c r="F645" s="67">
        <f t="shared" si="37"/>
        <v>-3.4712194899494779E-2</v>
      </c>
      <c r="G645" s="71">
        <f>'NEG Commercial'!E643</f>
        <v>1</v>
      </c>
      <c r="H645" s="68">
        <f t="shared" si="38"/>
        <v>9.6417139110648316E-6</v>
      </c>
      <c r="I645" s="68">
        <f t="shared" si="39"/>
        <v>0.99619152300512992</v>
      </c>
    </row>
    <row r="646" spans="2:9" x14ac:dyDescent="0.2">
      <c r="B646" s="71">
        <f>'NEG Commercial'!C644</f>
        <v>13359</v>
      </c>
      <c r="C646" s="65">
        <f>B646*(Rates!$G$9+Rates!$G$11)+Rates!$G$19+SUM(Rates!$G$22:$G$27)</f>
        <v>7979.6449891567299</v>
      </c>
      <c r="D646" s="65">
        <f>IF('NEG Commercial Win'!B646&gt;40,40*(Rates!$H$9+Rates!$H$14)+('NEG Commercial Win'!B646-40)*(Rates!$H$9+Rates!$H$17),'NEG Commercial Win'!B646*(Rates!$H$9+Rates!$H$14))+Rates!$H$19+Rates!$H$22+Rates!$H$23</f>
        <v>7702.6186391567308</v>
      </c>
      <c r="E646" s="66">
        <f t="shared" si="36"/>
        <v>-277.02634999999918</v>
      </c>
      <c r="F646" s="67">
        <f t="shared" si="37"/>
        <v>-3.4716625912110242E-2</v>
      </c>
      <c r="G646" s="71">
        <f>'NEG Commercial'!E644</f>
        <v>2</v>
      </c>
      <c r="H646" s="68">
        <f t="shared" si="38"/>
        <v>1.9283427822129663E-5</v>
      </c>
      <c r="I646" s="68">
        <f t="shared" si="39"/>
        <v>0.99621080643295201</v>
      </c>
    </row>
    <row r="647" spans="2:9" x14ac:dyDescent="0.2">
      <c r="B647" s="71">
        <f>'NEG Commercial'!C645</f>
        <v>13379</v>
      </c>
      <c r="C647" s="65">
        <f>B647*(Rates!$G$9+Rates!$G$11)+Rates!$G$19+SUM(Rates!$G$22:$G$27)</f>
        <v>7991.5613226983978</v>
      </c>
      <c r="D647" s="65">
        <f>IF('NEG Commercial Win'!B647&gt;40,40*(Rates!$H$9+Rates!$H$14)+('NEG Commercial Win'!B647-40)*(Rates!$H$9+Rates!$H$17),'NEG Commercial Win'!B647*(Rates!$H$9+Rates!$H$14))+Rates!$H$19+Rates!$H$22+Rates!$H$23</f>
        <v>7714.0859726983981</v>
      </c>
      <c r="E647" s="66">
        <f t="shared" ref="E647:E710" si="40">D647-C647</f>
        <v>-277.47534999999971</v>
      </c>
      <c r="F647" s="67">
        <f t="shared" ref="F647:F710" si="41">E647/C647</f>
        <v>-3.472104371043086E-2</v>
      </c>
      <c r="G647" s="71">
        <f>'NEG Commercial'!E645</f>
        <v>2</v>
      </c>
      <c r="H647" s="68">
        <f t="shared" ref="H647:H710" si="42">G647/SUM($G$6:$G$950)</f>
        <v>1.9283427822129663E-5</v>
      </c>
      <c r="I647" s="68">
        <f t="shared" si="39"/>
        <v>0.9962300898607741</v>
      </c>
    </row>
    <row r="648" spans="2:9" x14ac:dyDescent="0.2">
      <c r="B648" s="71">
        <f>'NEG Commercial'!C646</f>
        <v>13439</v>
      </c>
      <c r="C648" s="65">
        <f>B648*(Rates!$G$9+Rates!$G$11)+Rates!$G$19+SUM(Rates!$G$22:$G$27)</f>
        <v>8027.3103233233996</v>
      </c>
      <c r="D648" s="65">
        <f>IF('NEG Commercial Win'!B648&gt;40,40*(Rates!$H$9+Rates!$H$14)+('NEG Commercial Win'!B648-40)*(Rates!$H$9+Rates!$H$17),'NEG Commercial Win'!B648*(Rates!$H$9+Rates!$H$14))+Rates!$H$19+Rates!$H$22+Rates!$H$23</f>
        <v>7748.4879733234002</v>
      </c>
      <c r="E648" s="66">
        <f t="shared" si="40"/>
        <v>-278.82234999999946</v>
      </c>
      <c r="F648" s="67">
        <f t="shared" si="41"/>
        <v>-3.4734218408111049E-2</v>
      </c>
      <c r="G648" s="71">
        <f>'NEG Commercial'!E646</f>
        <v>1</v>
      </c>
      <c r="H648" s="68">
        <f t="shared" si="42"/>
        <v>9.6417139110648316E-6</v>
      </c>
      <c r="I648" s="68">
        <f t="shared" ref="I648:I711" si="43">H648+I647</f>
        <v>0.99623973157468515</v>
      </c>
    </row>
    <row r="649" spans="2:9" x14ac:dyDescent="0.2">
      <c r="B649" s="71">
        <f>'NEG Commercial'!C647</f>
        <v>13459</v>
      </c>
      <c r="C649" s="65">
        <f>B649*(Rates!$G$9+Rates!$G$11)+Rates!$G$19+SUM(Rates!$G$22:$G$27)</f>
        <v>8039.2266568650675</v>
      </c>
      <c r="D649" s="65">
        <f>IF('NEG Commercial Win'!B649&gt;40,40*(Rates!$H$9+Rates!$H$14)+('NEG Commercial Win'!B649-40)*(Rates!$H$9+Rates!$H$17),'NEG Commercial Win'!B649*(Rates!$H$9+Rates!$H$14))+Rates!$H$19+Rates!$H$22+Rates!$H$23</f>
        <v>7759.9553068650675</v>
      </c>
      <c r="E649" s="66">
        <f t="shared" si="40"/>
        <v>-279.27134999999998</v>
      </c>
      <c r="F649" s="67">
        <f t="shared" si="41"/>
        <v>-3.4738583935995541E-2</v>
      </c>
      <c r="G649" s="71">
        <f>'NEG Commercial'!E647</f>
        <v>2</v>
      </c>
      <c r="H649" s="68">
        <f t="shared" si="42"/>
        <v>1.9283427822129663E-5</v>
      </c>
      <c r="I649" s="68">
        <f t="shared" si="43"/>
        <v>0.99625901500250724</v>
      </c>
    </row>
    <row r="650" spans="2:9" x14ac:dyDescent="0.2">
      <c r="B650" s="71">
        <f>'NEG Commercial'!C648</f>
        <v>13479</v>
      </c>
      <c r="C650" s="65">
        <f>B650*(Rates!$G$9+Rates!$G$11)+Rates!$G$19+SUM(Rates!$G$22:$G$27)</f>
        <v>8051.1429904067345</v>
      </c>
      <c r="D650" s="65">
        <f>IF('NEG Commercial Win'!B650&gt;40,40*(Rates!$H$9+Rates!$H$14)+('NEG Commercial Win'!B650-40)*(Rates!$H$9+Rates!$H$17),'NEG Commercial Win'!B650*(Rates!$H$9+Rates!$H$14))+Rates!$H$19+Rates!$H$22+Rates!$H$23</f>
        <v>7771.4226404067349</v>
      </c>
      <c r="E650" s="66">
        <f t="shared" si="40"/>
        <v>-279.7203499999996</v>
      </c>
      <c r="F650" s="67">
        <f t="shared" si="41"/>
        <v>-3.4742936541221264E-2</v>
      </c>
      <c r="G650" s="71">
        <f>'NEG Commercial'!E648</f>
        <v>2</v>
      </c>
      <c r="H650" s="68">
        <f t="shared" si="42"/>
        <v>1.9283427822129663E-5</v>
      </c>
      <c r="I650" s="68">
        <f t="shared" si="43"/>
        <v>0.99627829843032933</v>
      </c>
    </row>
    <row r="651" spans="2:9" x14ac:dyDescent="0.2">
      <c r="B651" s="71">
        <f>'NEG Commercial'!C649</f>
        <v>13499</v>
      </c>
      <c r="C651" s="65">
        <f>B651*(Rates!$G$9+Rates!$G$11)+Rates!$G$19+SUM(Rates!$G$22:$G$27)</f>
        <v>8063.0593239484015</v>
      </c>
      <c r="D651" s="65">
        <f>IF('NEG Commercial Win'!B651&gt;40,40*(Rates!$H$9+Rates!$H$14)+('NEG Commercial Win'!B651-40)*(Rates!$H$9+Rates!$H$17),'NEG Commercial Win'!B651*(Rates!$H$9+Rates!$H$14))+Rates!$H$19+Rates!$H$22+Rates!$H$23</f>
        <v>7782.8899739484023</v>
      </c>
      <c r="E651" s="66">
        <f t="shared" si="40"/>
        <v>-280.16934999999921</v>
      </c>
      <c r="F651" s="67">
        <f t="shared" si="41"/>
        <v>-3.474727628108322E-2</v>
      </c>
      <c r="G651" s="71">
        <f>'NEG Commercial'!E649</f>
        <v>2</v>
      </c>
      <c r="H651" s="68">
        <f t="shared" si="42"/>
        <v>1.9283427822129663E-5</v>
      </c>
      <c r="I651" s="68">
        <f t="shared" si="43"/>
        <v>0.99629758185815143</v>
      </c>
    </row>
    <row r="652" spans="2:9" x14ac:dyDescent="0.2">
      <c r="B652" s="71">
        <f>'NEG Commercial'!C650</f>
        <v>13539</v>
      </c>
      <c r="C652" s="65">
        <f>B652*(Rates!$G$9+Rates!$G$11)+Rates!$G$19+SUM(Rates!$G$22:$G$27)</f>
        <v>8086.8919910317363</v>
      </c>
      <c r="D652" s="65">
        <f>IF('NEG Commercial Win'!B652&gt;40,40*(Rates!$H$9+Rates!$H$14)+('NEG Commercial Win'!B652-40)*(Rates!$H$9+Rates!$H$17),'NEG Commercial Win'!B652*(Rates!$H$9+Rates!$H$14))+Rates!$H$19+Rates!$H$22+Rates!$H$23</f>
        <v>7805.824641031737</v>
      </c>
      <c r="E652" s="66">
        <f t="shared" si="40"/>
        <v>-281.06734999999935</v>
      </c>
      <c r="F652" s="67">
        <f t="shared" si="41"/>
        <v>-3.4755917392206993E-2</v>
      </c>
      <c r="G652" s="71">
        <f>'NEG Commercial'!E650</f>
        <v>2</v>
      </c>
      <c r="H652" s="68">
        <f t="shared" si="42"/>
        <v>1.9283427822129663E-5</v>
      </c>
      <c r="I652" s="68">
        <f t="shared" si="43"/>
        <v>0.99631686528597352</v>
      </c>
    </row>
    <row r="653" spans="2:9" x14ac:dyDescent="0.2">
      <c r="B653" s="71">
        <f>'NEG Commercial'!C651</f>
        <v>13579</v>
      </c>
      <c r="C653" s="65">
        <f>B653*(Rates!$G$9+Rates!$G$11)+Rates!$G$19+SUM(Rates!$G$22:$G$27)</f>
        <v>8110.7246581150712</v>
      </c>
      <c r="D653" s="65">
        <f>IF('NEG Commercial Win'!B653&gt;40,40*(Rates!$H$9+Rates!$H$14)+('NEG Commercial Win'!B653-40)*(Rates!$H$9+Rates!$H$17),'NEG Commercial Win'!B653*(Rates!$H$9+Rates!$H$14))+Rates!$H$19+Rates!$H$22+Rates!$H$23</f>
        <v>7828.7593081150717</v>
      </c>
      <c r="E653" s="66">
        <f t="shared" si="40"/>
        <v>-281.96534999999949</v>
      </c>
      <c r="F653" s="67">
        <f t="shared" si="41"/>
        <v>-3.4764507721006539E-2</v>
      </c>
      <c r="G653" s="71">
        <f>'NEG Commercial'!E651</f>
        <v>2</v>
      </c>
      <c r="H653" s="68">
        <f t="shared" si="42"/>
        <v>1.9283427822129663E-5</v>
      </c>
      <c r="I653" s="68">
        <f t="shared" si="43"/>
        <v>0.99633614871379561</v>
      </c>
    </row>
    <row r="654" spans="2:9" x14ac:dyDescent="0.2">
      <c r="B654" s="71">
        <f>'NEG Commercial'!C652</f>
        <v>13599</v>
      </c>
      <c r="C654" s="65">
        <f>B654*(Rates!$G$9+Rates!$G$11)+Rates!$G$19+SUM(Rates!$G$22:$G$27)</f>
        <v>8122.6409916567391</v>
      </c>
      <c r="D654" s="65">
        <f>IF('NEG Commercial Win'!B654&gt;40,40*(Rates!$H$9+Rates!$H$14)+('NEG Commercial Win'!B654-40)*(Rates!$H$9+Rates!$H$17),'NEG Commercial Win'!B654*(Rates!$H$9+Rates!$H$14))+Rates!$H$19+Rates!$H$22+Rates!$H$23</f>
        <v>7840.226641656739</v>
      </c>
      <c r="E654" s="66">
        <f t="shared" si="40"/>
        <v>-282.41435000000001</v>
      </c>
      <c r="F654" s="67">
        <f t="shared" si="41"/>
        <v>-3.4768783981722826E-2</v>
      </c>
      <c r="G654" s="71">
        <f>'NEG Commercial'!E652</f>
        <v>1</v>
      </c>
      <c r="H654" s="68">
        <f t="shared" si="42"/>
        <v>9.6417139110648316E-6</v>
      </c>
      <c r="I654" s="68">
        <f t="shared" si="43"/>
        <v>0.99634579042770666</v>
      </c>
    </row>
    <row r="655" spans="2:9" x14ac:dyDescent="0.2">
      <c r="B655" s="71">
        <f>'NEG Commercial'!C653</f>
        <v>13659</v>
      </c>
      <c r="C655" s="65">
        <f>B655*(Rates!$G$9+Rates!$G$11)+Rates!$G$19+SUM(Rates!$G$22:$G$27)</f>
        <v>8158.3899922817409</v>
      </c>
      <c r="D655" s="65">
        <f>IF('NEG Commercial Win'!B655&gt;40,40*(Rates!$H$9+Rates!$H$14)+('NEG Commercial Win'!B655-40)*(Rates!$H$9+Rates!$H$17),'NEG Commercial Win'!B655*(Rates!$H$9+Rates!$H$14))+Rates!$H$19+Rates!$H$22+Rates!$H$23</f>
        <v>7874.6286422817411</v>
      </c>
      <c r="E655" s="66">
        <f t="shared" si="40"/>
        <v>-283.76134999999977</v>
      </c>
      <c r="F655" s="67">
        <f t="shared" si="41"/>
        <v>-3.4781537811805111E-2</v>
      </c>
      <c r="G655" s="71">
        <f>'NEG Commercial'!E653</f>
        <v>3</v>
      </c>
      <c r="H655" s="68">
        <f t="shared" si="42"/>
        <v>2.8925141733194491E-5</v>
      </c>
      <c r="I655" s="68">
        <f t="shared" si="43"/>
        <v>0.99637471556943991</v>
      </c>
    </row>
    <row r="656" spans="2:9" x14ac:dyDescent="0.2">
      <c r="B656" s="71">
        <f>'NEG Commercial'!C654</f>
        <v>13679</v>
      </c>
      <c r="C656" s="65">
        <f>B656*(Rates!$G$9+Rates!$G$11)+Rates!$G$19+SUM(Rates!$G$22:$G$27)</f>
        <v>8170.3063258234088</v>
      </c>
      <c r="D656" s="65">
        <f>IF('NEG Commercial Win'!B656&gt;40,40*(Rates!$H$9+Rates!$H$14)+('NEG Commercial Win'!B656-40)*(Rates!$H$9+Rates!$H$17),'NEG Commercial Win'!B656*(Rates!$H$9+Rates!$H$14))+Rates!$H$19+Rates!$H$22+Rates!$H$23</f>
        <v>7886.0959758234094</v>
      </c>
      <c r="E656" s="66">
        <f t="shared" si="40"/>
        <v>-284.21034999999938</v>
      </c>
      <c r="F656" s="67">
        <f t="shared" si="41"/>
        <v>-3.4785764286672134E-2</v>
      </c>
      <c r="G656" s="71">
        <f>'NEG Commercial'!E654</f>
        <v>3</v>
      </c>
      <c r="H656" s="68">
        <f t="shared" si="42"/>
        <v>2.8925141733194491E-5</v>
      </c>
      <c r="I656" s="68">
        <f t="shared" si="43"/>
        <v>0.99640364071117316</v>
      </c>
    </row>
    <row r="657" spans="2:9" x14ac:dyDescent="0.2">
      <c r="B657" s="71">
        <f>'NEG Commercial'!C655</f>
        <v>13699</v>
      </c>
      <c r="C657" s="65">
        <f>B657*(Rates!$G$9+Rates!$G$11)+Rates!$G$19+SUM(Rates!$G$22:$G$27)</f>
        <v>8182.2226593650757</v>
      </c>
      <c r="D657" s="65">
        <f>IF('NEG Commercial Win'!B657&gt;40,40*(Rates!$H$9+Rates!$H$14)+('NEG Commercial Win'!B657-40)*(Rates!$H$9+Rates!$H$17),'NEG Commercial Win'!B657*(Rates!$H$9+Rates!$H$14))+Rates!$H$19+Rates!$H$22+Rates!$H$23</f>
        <v>7897.5633093650767</v>
      </c>
      <c r="E657" s="66">
        <f t="shared" si="40"/>
        <v>-284.65934999999899</v>
      </c>
      <c r="F657" s="67">
        <f t="shared" si="41"/>
        <v>-3.478997845092717E-2</v>
      </c>
      <c r="G657" s="71">
        <f>'NEG Commercial'!E655</f>
        <v>1</v>
      </c>
      <c r="H657" s="68">
        <f t="shared" si="42"/>
        <v>9.6417139110648316E-6</v>
      </c>
      <c r="I657" s="68">
        <f t="shared" si="43"/>
        <v>0.9964132824250842</v>
      </c>
    </row>
    <row r="658" spans="2:9" x14ac:dyDescent="0.2">
      <c r="B658" s="71">
        <f>'NEG Commercial'!C656</f>
        <v>13719</v>
      </c>
      <c r="C658" s="65">
        <f>B658*(Rates!$G$9+Rates!$G$11)+Rates!$G$19+SUM(Rates!$G$22:$G$27)</f>
        <v>8194.1389929067427</v>
      </c>
      <c r="D658" s="65">
        <f>IF('NEG Commercial Win'!B658&gt;40,40*(Rates!$H$9+Rates!$H$14)+('NEG Commercial Win'!B658-40)*(Rates!$H$9+Rates!$H$17),'NEG Commercial Win'!B658*(Rates!$H$9+Rates!$H$14))+Rates!$H$19+Rates!$H$22+Rates!$H$23</f>
        <v>7909.0306429067441</v>
      </c>
      <c r="E658" s="66">
        <f t="shared" si="40"/>
        <v>-285.10834999999861</v>
      </c>
      <c r="F658" s="67">
        <f t="shared" si="41"/>
        <v>-3.4794180358278359E-2</v>
      </c>
      <c r="G658" s="71">
        <f>'NEG Commercial'!E656</f>
        <v>2</v>
      </c>
      <c r="H658" s="68">
        <f t="shared" si="42"/>
        <v>1.9283427822129663E-5</v>
      </c>
      <c r="I658" s="68">
        <f t="shared" si="43"/>
        <v>0.99643256585290629</v>
      </c>
    </row>
    <row r="659" spans="2:9" x14ac:dyDescent="0.2">
      <c r="B659" s="71">
        <f>'NEG Commercial'!C657</f>
        <v>13759</v>
      </c>
      <c r="C659" s="65">
        <f>B659*(Rates!$G$9+Rates!$G$11)+Rates!$G$19+SUM(Rates!$G$22:$G$27)</f>
        <v>8217.9716599900767</v>
      </c>
      <c r="D659" s="65">
        <f>IF('NEG Commercial Win'!B659&gt;40,40*(Rates!$H$9+Rates!$H$14)+('NEG Commercial Win'!B659-40)*(Rates!$H$9+Rates!$H$17),'NEG Commercial Win'!B659*(Rates!$H$9+Rates!$H$14))+Rates!$H$19+Rates!$H$22+Rates!$H$23</f>
        <v>7931.9653099900788</v>
      </c>
      <c r="E659" s="66">
        <f t="shared" si="40"/>
        <v>-286.00634999999784</v>
      </c>
      <c r="F659" s="67">
        <f t="shared" si="41"/>
        <v>-3.4802547615544244E-2</v>
      </c>
      <c r="G659" s="71">
        <f>'NEG Commercial'!E657</f>
        <v>1</v>
      </c>
      <c r="H659" s="68">
        <f t="shared" si="42"/>
        <v>9.6417139110648316E-6</v>
      </c>
      <c r="I659" s="68">
        <f t="shared" si="43"/>
        <v>0.99644220756681734</v>
      </c>
    </row>
    <row r="660" spans="2:9" x14ac:dyDescent="0.2">
      <c r="B660" s="71">
        <f>'NEG Commercial'!C658</f>
        <v>13779</v>
      </c>
      <c r="C660" s="65">
        <f>B660*(Rates!$G$9+Rates!$G$11)+Rates!$G$19+SUM(Rates!$G$22:$G$27)</f>
        <v>8229.8879935317436</v>
      </c>
      <c r="D660" s="65">
        <f>IF('NEG Commercial Win'!B660&gt;40,40*(Rates!$H$9+Rates!$H$14)+('NEG Commercial Win'!B660-40)*(Rates!$H$9+Rates!$H$17),'NEG Commercial Win'!B660*(Rates!$H$9+Rates!$H$14))+Rates!$H$19+Rates!$H$22+Rates!$H$23</f>
        <v>7943.4326435317462</v>
      </c>
      <c r="E660" s="66">
        <f t="shared" si="40"/>
        <v>-286.45534999999745</v>
      </c>
      <c r="F660" s="67">
        <f t="shared" si="41"/>
        <v>-3.4806713071324442E-2</v>
      </c>
      <c r="G660" s="71">
        <f>'NEG Commercial'!E658</f>
        <v>4</v>
      </c>
      <c r="H660" s="68">
        <f t="shared" si="42"/>
        <v>3.8566855644259326E-5</v>
      </c>
      <c r="I660" s="68">
        <f t="shared" si="43"/>
        <v>0.99648077442246163</v>
      </c>
    </row>
    <row r="661" spans="2:9" x14ac:dyDescent="0.2">
      <c r="B661" s="71">
        <f>'NEG Commercial'!C659</f>
        <v>13799</v>
      </c>
      <c r="C661" s="65">
        <f>B661*(Rates!$G$9+Rates!$G$11)+Rates!$G$19+SUM(Rates!$G$22:$G$27)</f>
        <v>8241.8043270734124</v>
      </c>
      <c r="D661" s="65">
        <f>IF('NEG Commercial Win'!B661&gt;40,40*(Rates!$H$9+Rates!$H$14)+('NEG Commercial Win'!B661-40)*(Rates!$H$9+Rates!$H$17),'NEG Commercial Win'!B661*(Rates!$H$9+Rates!$H$14))+Rates!$H$19+Rates!$H$22+Rates!$H$23</f>
        <v>7954.8999770734135</v>
      </c>
      <c r="E661" s="66">
        <f t="shared" si="40"/>
        <v>-286.90434999999889</v>
      </c>
      <c r="F661" s="67">
        <f t="shared" si="41"/>
        <v>-3.481086648193648E-2</v>
      </c>
      <c r="G661" s="71">
        <f>'NEG Commercial'!E659</f>
        <v>2</v>
      </c>
      <c r="H661" s="68">
        <f t="shared" si="42"/>
        <v>1.9283427822129663E-5</v>
      </c>
      <c r="I661" s="68">
        <f t="shared" si="43"/>
        <v>0.99650005785028373</v>
      </c>
    </row>
    <row r="662" spans="2:9" x14ac:dyDescent="0.2">
      <c r="B662" s="71">
        <f>'NEG Commercial'!C660</f>
        <v>13819</v>
      </c>
      <c r="C662" s="65">
        <f>B662*(Rates!$G$9+Rates!$G$11)+Rates!$G$19+SUM(Rates!$G$22:$G$27)</f>
        <v>8253.7206606150794</v>
      </c>
      <c r="D662" s="65">
        <f>IF('NEG Commercial Win'!B662&gt;40,40*(Rates!$H$9+Rates!$H$14)+('NEG Commercial Win'!B662-40)*(Rates!$H$9+Rates!$H$17),'NEG Commercial Win'!B662*(Rates!$H$9+Rates!$H$14))+Rates!$H$19+Rates!$H$22+Rates!$H$23</f>
        <v>7966.3673106150809</v>
      </c>
      <c r="E662" s="66">
        <f t="shared" si="40"/>
        <v>-287.3533499999985</v>
      </c>
      <c r="F662" s="67">
        <f t="shared" si="41"/>
        <v>-3.4815007899550665E-2</v>
      </c>
      <c r="G662" s="71">
        <f>'NEG Commercial'!E660</f>
        <v>2</v>
      </c>
      <c r="H662" s="68">
        <f t="shared" si="42"/>
        <v>1.9283427822129663E-5</v>
      </c>
      <c r="I662" s="68">
        <f t="shared" si="43"/>
        <v>0.99651934127810582</v>
      </c>
    </row>
    <row r="663" spans="2:9" x14ac:dyDescent="0.2">
      <c r="B663" s="71">
        <f>'NEG Commercial'!C661</f>
        <v>13879</v>
      </c>
      <c r="C663" s="65">
        <f>B663*(Rates!$G$9+Rates!$G$11)+Rates!$G$19+SUM(Rates!$G$22:$G$27)</f>
        <v>8289.4696612400821</v>
      </c>
      <c r="D663" s="65">
        <f>IF('NEG Commercial Win'!B663&gt;40,40*(Rates!$H$9+Rates!$H$14)+('NEG Commercial Win'!B663-40)*(Rates!$H$9+Rates!$H$17),'NEG Commercial Win'!B663*(Rates!$H$9+Rates!$H$14))+Rates!$H$19+Rates!$H$22+Rates!$H$23</f>
        <v>8000.769311240083</v>
      </c>
      <c r="E663" s="66">
        <f t="shared" si="40"/>
        <v>-288.70034999999916</v>
      </c>
      <c r="F663" s="67">
        <f t="shared" si="41"/>
        <v>-3.482736071161522E-2</v>
      </c>
      <c r="G663" s="71">
        <f>'NEG Commercial'!E661</f>
        <v>1</v>
      </c>
      <c r="H663" s="68">
        <f t="shared" si="42"/>
        <v>9.6417139110648316E-6</v>
      </c>
      <c r="I663" s="68">
        <f t="shared" si="43"/>
        <v>0.99652898299201687</v>
      </c>
    </row>
    <row r="664" spans="2:9" x14ac:dyDescent="0.2">
      <c r="B664" s="71">
        <f>'NEG Commercial'!C662</f>
        <v>13939</v>
      </c>
      <c r="C664" s="65">
        <f>B664*(Rates!$G$9+Rates!$G$11)+Rates!$G$19+SUM(Rates!$G$22:$G$27)</f>
        <v>8325.218661865083</v>
      </c>
      <c r="D664" s="65">
        <f>IF('NEG Commercial Win'!B664&gt;40,40*(Rates!$H$9+Rates!$H$14)+('NEG Commercial Win'!B664-40)*(Rates!$H$9+Rates!$H$17),'NEG Commercial Win'!B664*(Rates!$H$9+Rates!$H$14))+Rates!$H$19+Rates!$H$22+Rates!$H$23</f>
        <v>8035.171311865085</v>
      </c>
      <c r="E664" s="66">
        <f t="shared" si="40"/>
        <v>-290.047349999998</v>
      </c>
      <c r="F664" s="67">
        <f t="shared" si="41"/>
        <v>-3.4839607436211083E-2</v>
      </c>
      <c r="G664" s="71">
        <f>'NEG Commercial'!E662</f>
        <v>1</v>
      </c>
      <c r="H664" s="68">
        <f t="shared" si="42"/>
        <v>9.6417139110648316E-6</v>
      </c>
      <c r="I664" s="68">
        <f t="shared" si="43"/>
        <v>0.99653862470592791</v>
      </c>
    </row>
    <row r="665" spans="2:9" x14ac:dyDescent="0.2">
      <c r="B665" s="71">
        <f>'NEG Commercial'!C663</f>
        <v>13979</v>
      </c>
      <c r="C665" s="65">
        <f>B665*(Rates!$G$9+Rates!$G$11)+Rates!$G$19+SUM(Rates!$G$22:$G$27)</f>
        <v>8349.0513289484188</v>
      </c>
      <c r="D665" s="65">
        <f>IF('NEG Commercial Win'!B665&gt;40,40*(Rates!$H$9+Rates!$H$14)+('NEG Commercial Win'!B665-40)*(Rates!$H$9+Rates!$H$17),'NEG Commercial Win'!B665*(Rates!$H$9+Rates!$H$14))+Rates!$H$19+Rates!$H$22+Rates!$H$23</f>
        <v>8058.1059789484198</v>
      </c>
      <c r="E665" s="66">
        <f t="shared" si="40"/>
        <v>-290.94534999999905</v>
      </c>
      <c r="F665" s="67">
        <f t="shared" si="41"/>
        <v>-3.4847713654749354E-2</v>
      </c>
      <c r="G665" s="71">
        <f>'NEG Commercial'!E663</f>
        <v>2</v>
      </c>
      <c r="H665" s="68">
        <f t="shared" si="42"/>
        <v>1.9283427822129663E-5</v>
      </c>
      <c r="I665" s="68">
        <f t="shared" si="43"/>
        <v>0.99655790813375</v>
      </c>
    </row>
    <row r="666" spans="2:9" x14ac:dyDescent="0.2">
      <c r="B666" s="71">
        <f>'NEG Commercial'!C664</f>
        <v>14019</v>
      </c>
      <c r="C666" s="65">
        <f>B666*(Rates!$G$9+Rates!$G$11)+Rates!$G$19+SUM(Rates!$G$22:$G$27)</f>
        <v>8372.8839960317528</v>
      </c>
      <c r="D666" s="65">
        <f>IF('NEG Commercial Win'!B666&gt;40,40*(Rates!$H$9+Rates!$H$14)+('NEG Commercial Win'!B666-40)*(Rates!$H$9+Rates!$H$17),'NEG Commercial Win'!B666*(Rates!$H$9+Rates!$H$14))+Rates!$H$19+Rates!$H$22+Rates!$H$23</f>
        <v>8081.0406460317545</v>
      </c>
      <c r="E666" s="66">
        <f t="shared" si="40"/>
        <v>-291.84334999999828</v>
      </c>
      <c r="F666" s="67">
        <f t="shared" si="41"/>
        <v>-3.4855773726032109E-2</v>
      </c>
      <c r="G666" s="71">
        <f>'NEG Commercial'!E664</f>
        <v>1</v>
      </c>
      <c r="H666" s="68">
        <f t="shared" si="42"/>
        <v>9.6417139110648316E-6</v>
      </c>
      <c r="I666" s="68">
        <f t="shared" si="43"/>
        <v>0.99656754984766105</v>
      </c>
    </row>
    <row r="667" spans="2:9" x14ac:dyDescent="0.2">
      <c r="B667" s="71">
        <f>'NEG Commercial'!C665</f>
        <v>14039</v>
      </c>
      <c r="C667" s="65">
        <f>B667*(Rates!$G$9+Rates!$G$11)+Rates!$G$19+SUM(Rates!$G$22:$G$27)</f>
        <v>8384.8003295734197</v>
      </c>
      <c r="D667" s="65">
        <f>IF('NEG Commercial Win'!B667&gt;40,40*(Rates!$H$9+Rates!$H$14)+('NEG Commercial Win'!B667-40)*(Rates!$H$9+Rates!$H$17),'NEG Commercial Win'!B667*(Rates!$H$9+Rates!$H$14))+Rates!$H$19+Rates!$H$22+Rates!$H$23</f>
        <v>8092.5079795734218</v>
      </c>
      <c r="E667" s="66">
        <f t="shared" si="40"/>
        <v>-292.2923499999979</v>
      </c>
      <c r="F667" s="67">
        <f t="shared" si="41"/>
        <v>-3.4859786579422146E-2</v>
      </c>
      <c r="G667" s="71">
        <f>'NEG Commercial'!E665</f>
        <v>1</v>
      </c>
      <c r="H667" s="68">
        <f t="shared" si="42"/>
        <v>9.6417139110648316E-6</v>
      </c>
      <c r="I667" s="68">
        <f t="shared" si="43"/>
        <v>0.9965771915615721</v>
      </c>
    </row>
    <row r="668" spans="2:9" x14ac:dyDescent="0.2">
      <c r="B668" s="71">
        <f>'NEG Commercial'!C666</f>
        <v>14059</v>
      </c>
      <c r="C668" s="65">
        <f>B668*(Rates!$G$9+Rates!$G$11)+Rates!$G$19+SUM(Rates!$G$22:$G$27)</f>
        <v>8396.7166631150885</v>
      </c>
      <c r="D668" s="65">
        <f>IF('NEG Commercial Win'!B668&gt;40,40*(Rates!$H$9+Rates!$H$14)+('NEG Commercial Win'!B668-40)*(Rates!$H$9+Rates!$H$17),'NEG Commercial Win'!B668*(Rates!$H$9+Rates!$H$14))+Rates!$H$19+Rates!$H$22+Rates!$H$23</f>
        <v>8103.9753131150892</v>
      </c>
      <c r="E668" s="66">
        <f t="shared" si="40"/>
        <v>-292.74134999999933</v>
      </c>
      <c r="F668" s="67">
        <f t="shared" si="41"/>
        <v>-3.4863788043003413E-2</v>
      </c>
      <c r="G668" s="71">
        <f>'NEG Commercial'!E666</f>
        <v>1</v>
      </c>
      <c r="H668" s="68">
        <f t="shared" si="42"/>
        <v>9.6417139110648316E-6</v>
      </c>
      <c r="I668" s="68">
        <f t="shared" si="43"/>
        <v>0.99658683327548314</v>
      </c>
    </row>
    <row r="669" spans="2:9" x14ac:dyDescent="0.2">
      <c r="B669" s="71">
        <f>'NEG Commercial'!C667</f>
        <v>14139</v>
      </c>
      <c r="C669" s="65">
        <f>B669*(Rates!$G$9+Rates!$G$11)+Rates!$G$19+SUM(Rates!$G$22:$G$27)</f>
        <v>8444.3819972817582</v>
      </c>
      <c r="D669" s="65">
        <f>IF('NEG Commercial Win'!B669&gt;40,40*(Rates!$H$9+Rates!$H$14)+('NEG Commercial Win'!B669-40)*(Rates!$H$9+Rates!$H$17),'NEG Commercial Win'!B669*(Rates!$H$9+Rates!$H$14))+Rates!$H$19+Rates!$H$22+Rates!$H$23</f>
        <v>8149.8446472817586</v>
      </c>
      <c r="E669" s="66">
        <f t="shared" si="40"/>
        <v>-294.53734999999961</v>
      </c>
      <c r="F669" s="67">
        <f t="shared" si="41"/>
        <v>-3.4879680963605275E-2</v>
      </c>
      <c r="G669" s="71">
        <f>'NEG Commercial'!E667</f>
        <v>2</v>
      </c>
      <c r="H669" s="68">
        <f t="shared" si="42"/>
        <v>1.9283427822129663E-5</v>
      </c>
      <c r="I669" s="68">
        <f t="shared" si="43"/>
        <v>0.99660611670330523</v>
      </c>
    </row>
    <row r="670" spans="2:9" x14ac:dyDescent="0.2">
      <c r="B670" s="71">
        <f>'NEG Commercial'!C668</f>
        <v>14159</v>
      </c>
      <c r="C670" s="65">
        <f>B670*(Rates!$G$9+Rates!$G$11)+Rates!$G$19+SUM(Rates!$G$22:$G$27)</f>
        <v>8456.2983308234252</v>
      </c>
      <c r="D670" s="65">
        <f>IF('NEG Commercial Win'!B670&gt;40,40*(Rates!$H$9+Rates!$H$14)+('NEG Commercial Win'!B670-40)*(Rates!$H$9+Rates!$H$17),'NEG Commercial Win'!B670*(Rates!$H$9+Rates!$H$14))+Rates!$H$19+Rates!$H$22+Rates!$H$23</f>
        <v>8161.311980823426</v>
      </c>
      <c r="E670" s="66">
        <f t="shared" si="40"/>
        <v>-294.98634999999922</v>
      </c>
      <c r="F670" s="67">
        <f t="shared" si="41"/>
        <v>-3.4883626199038696E-2</v>
      </c>
      <c r="G670" s="71">
        <f>'NEG Commercial'!E668</f>
        <v>2</v>
      </c>
      <c r="H670" s="68">
        <f t="shared" si="42"/>
        <v>1.9283427822129663E-5</v>
      </c>
      <c r="I670" s="68">
        <f t="shared" si="43"/>
        <v>0.99662540013112733</v>
      </c>
    </row>
    <row r="671" spans="2:9" x14ac:dyDescent="0.2">
      <c r="B671" s="71">
        <f>'NEG Commercial'!C669</f>
        <v>14199</v>
      </c>
      <c r="C671" s="65">
        <f>B671*(Rates!$G$9+Rates!$G$11)+Rates!$G$19+SUM(Rates!$G$22:$G$27)</f>
        <v>8480.1309979067591</v>
      </c>
      <c r="D671" s="65">
        <f>IF('NEG Commercial Win'!B671&gt;40,40*(Rates!$H$9+Rates!$H$14)+('NEG Commercial Win'!B671-40)*(Rates!$H$9+Rates!$H$17),'NEG Commercial Win'!B671*(Rates!$H$9+Rates!$H$14))+Rates!$H$19+Rates!$H$22+Rates!$H$23</f>
        <v>8184.2466479067607</v>
      </c>
      <c r="E671" s="66">
        <f t="shared" si="40"/>
        <v>-295.88434999999845</v>
      </c>
      <c r="F671" s="67">
        <f t="shared" si="41"/>
        <v>-3.4891483406687317E-2</v>
      </c>
      <c r="G671" s="71">
        <f>'NEG Commercial'!E669</f>
        <v>1</v>
      </c>
      <c r="H671" s="68">
        <f t="shared" si="42"/>
        <v>9.6417139110648316E-6</v>
      </c>
      <c r="I671" s="68">
        <f t="shared" si="43"/>
        <v>0.99663504184503837</v>
      </c>
    </row>
    <row r="672" spans="2:9" x14ac:dyDescent="0.2">
      <c r="B672" s="71">
        <f>'NEG Commercial'!C670</f>
        <v>14219</v>
      </c>
      <c r="C672" s="65">
        <f>B672*(Rates!$G$9+Rates!$G$11)+Rates!$G$19+SUM(Rates!$G$22:$G$27)</f>
        <v>8492.0473314484261</v>
      </c>
      <c r="D672" s="65">
        <f>IF('NEG Commercial Win'!B672&gt;40,40*(Rates!$H$9+Rates!$H$14)+('NEG Commercial Win'!B672-40)*(Rates!$H$9+Rates!$H$17),'NEG Commercial Win'!B672*(Rates!$H$9+Rates!$H$14))+Rates!$H$19+Rates!$H$22+Rates!$H$23</f>
        <v>8195.7139814484271</v>
      </c>
      <c r="E672" s="66">
        <f t="shared" si="40"/>
        <v>-296.33334999999897</v>
      </c>
      <c r="F672" s="67">
        <f t="shared" si="41"/>
        <v>-3.4895395472254814E-2</v>
      </c>
      <c r="G672" s="71">
        <f>'NEG Commercial'!E670</f>
        <v>1</v>
      </c>
      <c r="H672" s="68">
        <f t="shared" si="42"/>
        <v>9.6417139110648316E-6</v>
      </c>
      <c r="I672" s="68">
        <f t="shared" si="43"/>
        <v>0.99664468355894942</v>
      </c>
    </row>
    <row r="673" spans="2:9" x14ac:dyDescent="0.2">
      <c r="B673" s="71">
        <f>'NEG Commercial'!C671</f>
        <v>14239</v>
      </c>
      <c r="C673" s="65">
        <f>B673*(Rates!$G$9+Rates!$G$11)+Rates!$G$19+SUM(Rates!$G$22:$G$27)</f>
        <v>8503.9636649900949</v>
      </c>
      <c r="D673" s="65">
        <f>IF('NEG Commercial Win'!B673&gt;40,40*(Rates!$H$9+Rates!$H$14)+('NEG Commercial Win'!B673-40)*(Rates!$H$9+Rates!$H$17),'NEG Commercial Win'!B673*(Rates!$H$9+Rates!$H$14))+Rates!$H$19+Rates!$H$22+Rates!$H$23</f>
        <v>8207.1813149900954</v>
      </c>
      <c r="E673" s="66">
        <f t="shared" si="40"/>
        <v>-296.7823499999995</v>
      </c>
      <c r="F673" s="67">
        <f t="shared" si="41"/>
        <v>-3.4899296574116438E-2</v>
      </c>
      <c r="G673" s="71">
        <f>'NEG Commercial'!E671</f>
        <v>3</v>
      </c>
      <c r="H673" s="68">
        <f t="shared" si="42"/>
        <v>2.8925141733194491E-5</v>
      </c>
      <c r="I673" s="68">
        <f t="shared" si="43"/>
        <v>0.99667360870068267</v>
      </c>
    </row>
    <row r="674" spans="2:9" x14ac:dyDescent="0.2">
      <c r="B674" s="71">
        <f>'NEG Commercial'!C672</f>
        <v>14259</v>
      </c>
      <c r="C674" s="65">
        <f>B674*(Rates!$G$9+Rates!$G$11)+Rates!$G$19+SUM(Rates!$G$22:$G$27)</f>
        <v>8515.8799985317619</v>
      </c>
      <c r="D674" s="65">
        <f>IF('NEG Commercial Win'!B674&gt;40,40*(Rates!$H$9+Rates!$H$14)+('NEG Commercial Win'!B674-40)*(Rates!$H$9+Rates!$H$17),'NEG Commercial Win'!B674*(Rates!$H$9+Rates!$H$14))+Rates!$H$19+Rates!$H$22+Rates!$H$23</f>
        <v>8218.6486485317619</v>
      </c>
      <c r="E674" s="66">
        <f t="shared" si="40"/>
        <v>-297.23135000000002</v>
      </c>
      <c r="F674" s="67">
        <f t="shared" si="41"/>
        <v>-3.4903186758296997E-2</v>
      </c>
      <c r="G674" s="71">
        <f>'NEG Commercial'!E672</f>
        <v>1</v>
      </c>
      <c r="H674" s="68">
        <f t="shared" si="42"/>
        <v>9.6417139110648316E-6</v>
      </c>
      <c r="I674" s="68">
        <f t="shared" si="43"/>
        <v>0.99668325041459371</v>
      </c>
    </row>
    <row r="675" spans="2:9" x14ac:dyDescent="0.2">
      <c r="B675" s="71">
        <f>'NEG Commercial'!C673</f>
        <v>14339</v>
      </c>
      <c r="C675" s="65">
        <f>B675*(Rates!$G$9+Rates!$G$11)+Rates!$G$19+SUM(Rates!$G$22:$G$27)</f>
        <v>8563.5453326984316</v>
      </c>
      <c r="D675" s="65">
        <f>IF('NEG Commercial Win'!B675&gt;40,40*(Rates!$H$9+Rates!$H$14)+('NEG Commercial Win'!B675-40)*(Rates!$H$9+Rates!$H$17),'NEG Commercial Win'!B675*(Rates!$H$9+Rates!$H$14))+Rates!$H$19+Rates!$H$22+Rates!$H$23</f>
        <v>8264.5179826984313</v>
      </c>
      <c r="E675" s="66">
        <f t="shared" si="40"/>
        <v>-299.0273500000003</v>
      </c>
      <c r="F675" s="67">
        <f t="shared" si="41"/>
        <v>-3.4918639229737661E-2</v>
      </c>
      <c r="G675" s="71">
        <f>'NEG Commercial'!E673</f>
        <v>1</v>
      </c>
      <c r="H675" s="68">
        <f t="shared" si="42"/>
        <v>9.6417139110648316E-6</v>
      </c>
      <c r="I675" s="68">
        <f t="shared" si="43"/>
        <v>0.99669289212850476</v>
      </c>
    </row>
    <row r="676" spans="2:9" x14ac:dyDescent="0.2">
      <c r="B676" s="71">
        <f>'NEG Commercial'!C674</f>
        <v>14399</v>
      </c>
      <c r="C676" s="65">
        <f>B676*(Rates!$G$9+Rates!$G$11)+Rates!$G$19+SUM(Rates!$G$22:$G$27)</f>
        <v>8599.2943333234325</v>
      </c>
      <c r="D676" s="65">
        <f>IF('NEG Commercial Win'!B676&gt;40,40*(Rates!$H$9+Rates!$H$14)+('NEG Commercial Win'!B676-40)*(Rates!$H$9+Rates!$H$17),'NEG Commercial Win'!B676*(Rates!$H$9+Rates!$H$14))+Rates!$H$19+Rates!$H$22+Rates!$H$23</f>
        <v>8298.9199833234343</v>
      </c>
      <c r="E676" s="66">
        <f t="shared" si="40"/>
        <v>-300.37434999999823</v>
      </c>
      <c r="F676" s="67">
        <f t="shared" si="41"/>
        <v>-3.49301161649982E-2</v>
      </c>
      <c r="G676" s="71">
        <f>'NEG Commercial'!E674</f>
        <v>2</v>
      </c>
      <c r="H676" s="68">
        <f t="shared" si="42"/>
        <v>1.9283427822129663E-5</v>
      </c>
      <c r="I676" s="68">
        <f t="shared" si="43"/>
        <v>0.99671217555632685</v>
      </c>
    </row>
    <row r="677" spans="2:9" x14ac:dyDescent="0.2">
      <c r="B677" s="71">
        <f>'NEG Commercial'!C675</f>
        <v>14439</v>
      </c>
      <c r="C677" s="65">
        <f>B677*(Rates!$G$9+Rates!$G$11)+Rates!$G$19+SUM(Rates!$G$22:$G$27)</f>
        <v>8623.1270004067683</v>
      </c>
      <c r="D677" s="65">
        <f>IF('NEG Commercial Win'!B677&gt;40,40*(Rates!$H$9+Rates!$H$14)+('NEG Commercial Win'!B677-40)*(Rates!$H$9+Rates!$H$17),'NEG Commercial Win'!B677*(Rates!$H$9+Rates!$H$14))+Rates!$H$19+Rates!$H$22+Rates!$H$23</f>
        <v>8321.854650406769</v>
      </c>
      <c r="E677" s="66">
        <f t="shared" si="40"/>
        <v>-301.27234999999928</v>
      </c>
      <c r="F677" s="67">
        <f t="shared" si="41"/>
        <v>-3.4937714588430362E-2</v>
      </c>
      <c r="G677" s="71">
        <f>'NEG Commercial'!E675</f>
        <v>2</v>
      </c>
      <c r="H677" s="68">
        <f t="shared" si="42"/>
        <v>1.9283427822129663E-5</v>
      </c>
      <c r="I677" s="68">
        <f t="shared" si="43"/>
        <v>0.99673145898414894</v>
      </c>
    </row>
    <row r="678" spans="2:9" x14ac:dyDescent="0.2">
      <c r="B678" s="71">
        <f>'NEG Commercial'!C676</f>
        <v>14479</v>
      </c>
      <c r="C678" s="65">
        <f>B678*(Rates!$G$9+Rates!$G$11)+Rates!$G$19+SUM(Rates!$G$22:$G$27)</f>
        <v>8646.9596674901022</v>
      </c>
      <c r="D678" s="65">
        <f>IF('NEG Commercial Win'!B678&gt;40,40*(Rates!$H$9+Rates!$H$14)+('NEG Commercial Win'!B678-40)*(Rates!$H$9+Rates!$H$17),'NEG Commercial Win'!B678*(Rates!$H$9+Rates!$H$14))+Rates!$H$19+Rates!$H$22+Rates!$H$23</f>
        <v>8344.7893174901037</v>
      </c>
      <c r="E678" s="66">
        <f t="shared" si="40"/>
        <v>-302.17034999999851</v>
      </c>
      <c r="F678" s="67">
        <f t="shared" si="41"/>
        <v>-3.4945271126459128E-2</v>
      </c>
      <c r="G678" s="71">
        <f>'NEG Commercial'!E676</f>
        <v>1</v>
      </c>
      <c r="H678" s="68">
        <f t="shared" si="42"/>
        <v>9.6417139110648316E-6</v>
      </c>
      <c r="I678" s="68">
        <f t="shared" si="43"/>
        <v>0.99674110069805999</v>
      </c>
    </row>
    <row r="679" spans="2:9" x14ac:dyDescent="0.2">
      <c r="B679" s="71">
        <f>'NEG Commercial'!C677</f>
        <v>14499</v>
      </c>
      <c r="C679" s="65">
        <f>B679*(Rates!$G$9+Rates!$G$11)+Rates!$G$19+SUM(Rates!$G$22:$G$27)</f>
        <v>8658.876001031771</v>
      </c>
      <c r="D679" s="65">
        <f>IF('NEG Commercial Win'!B679&gt;40,40*(Rates!$H$9+Rates!$H$14)+('NEG Commercial Win'!B679-40)*(Rates!$H$9+Rates!$H$17),'NEG Commercial Win'!B679*(Rates!$H$9+Rates!$H$14))+Rates!$H$19+Rates!$H$22+Rates!$H$23</f>
        <v>8356.2566510317702</v>
      </c>
      <c r="E679" s="66">
        <f t="shared" si="40"/>
        <v>-302.61935000000085</v>
      </c>
      <c r="F679" s="67">
        <f t="shared" si="41"/>
        <v>-3.494903379652757E-2</v>
      </c>
      <c r="G679" s="71">
        <f>'NEG Commercial'!E677</f>
        <v>2</v>
      </c>
      <c r="H679" s="68">
        <f t="shared" si="42"/>
        <v>1.9283427822129663E-5</v>
      </c>
      <c r="I679" s="68">
        <f t="shared" si="43"/>
        <v>0.99676038412588208</v>
      </c>
    </row>
    <row r="680" spans="2:9" x14ac:dyDescent="0.2">
      <c r="B680" s="71">
        <f>'NEG Commercial'!C678</f>
        <v>14519</v>
      </c>
      <c r="C680" s="65">
        <f>B680*(Rates!$G$9+Rates!$G$11)+Rates!$G$19+SUM(Rates!$G$22:$G$27)</f>
        <v>8670.792334573438</v>
      </c>
      <c r="D680" s="65">
        <f>IF('NEG Commercial Win'!B680&gt;40,40*(Rates!$H$9+Rates!$H$14)+('NEG Commercial Win'!B680-40)*(Rates!$H$9+Rates!$H$17),'NEG Commercial Win'!B680*(Rates!$H$9+Rates!$H$14))+Rates!$H$19+Rates!$H$22+Rates!$H$23</f>
        <v>8367.7239845734384</v>
      </c>
      <c r="E680" s="66">
        <f t="shared" si="40"/>
        <v>-303.06834999999955</v>
      </c>
      <c r="F680" s="67">
        <f t="shared" si="41"/>
        <v>-3.4952786124465417E-2</v>
      </c>
      <c r="G680" s="71">
        <f>'NEG Commercial'!E678</f>
        <v>3</v>
      </c>
      <c r="H680" s="68">
        <f t="shared" si="42"/>
        <v>2.8925141733194491E-5</v>
      </c>
      <c r="I680" s="68">
        <f t="shared" si="43"/>
        <v>0.99678930926761533</v>
      </c>
    </row>
    <row r="681" spans="2:9" x14ac:dyDescent="0.2">
      <c r="B681" s="71">
        <f>'NEG Commercial'!C679</f>
        <v>14559</v>
      </c>
      <c r="C681" s="65">
        <f>B681*(Rates!$G$9+Rates!$G$11)+Rates!$G$19+SUM(Rates!$G$22:$G$27)</f>
        <v>8694.6250016567719</v>
      </c>
      <c r="D681" s="65">
        <f>IF('NEG Commercial Win'!B681&gt;40,40*(Rates!$H$9+Rates!$H$14)+('NEG Commercial Win'!B681-40)*(Rates!$H$9+Rates!$H$17),'NEG Commercial Win'!B681*(Rates!$H$9+Rates!$H$14))+Rates!$H$19+Rates!$H$22+Rates!$H$23</f>
        <v>8390.6586516567731</v>
      </c>
      <c r="E681" s="66">
        <f t="shared" si="40"/>
        <v>-303.96634999999878</v>
      </c>
      <c r="F681" s="67">
        <f t="shared" si="41"/>
        <v>-3.4960259924042454E-2</v>
      </c>
      <c r="G681" s="71">
        <f>'NEG Commercial'!E679</f>
        <v>1</v>
      </c>
      <c r="H681" s="68">
        <f t="shared" si="42"/>
        <v>9.6417139110648316E-6</v>
      </c>
      <c r="I681" s="68">
        <f t="shared" si="43"/>
        <v>0.99679895098152638</v>
      </c>
    </row>
    <row r="682" spans="2:9" x14ac:dyDescent="0.2">
      <c r="B682" s="71">
        <f>'NEG Commercial'!C680</f>
        <v>14639</v>
      </c>
      <c r="C682" s="65">
        <f>B682*(Rates!$G$9+Rates!$G$11)+Rates!$G$19+SUM(Rates!$G$22:$G$27)</f>
        <v>8742.2903358234416</v>
      </c>
      <c r="D682" s="65">
        <f>IF('NEG Commercial Win'!B682&gt;40,40*(Rates!$H$9+Rates!$H$14)+('NEG Commercial Win'!B682-40)*(Rates!$H$9+Rates!$H$17),'NEG Commercial Win'!B682*(Rates!$H$9+Rates!$H$14))+Rates!$H$19+Rates!$H$22+Rates!$H$23</f>
        <v>8436.5279858234426</v>
      </c>
      <c r="E682" s="66">
        <f t="shared" si="40"/>
        <v>-305.76234999999906</v>
      </c>
      <c r="F682" s="67">
        <f t="shared" si="41"/>
        <v>-3.4975085275659533E-2</v>
      </c>
      <c r="G682" s="71">
        <f>'NEG Commercial'!E680</f>
        <v>2</v>
      </c>
      <c r="H682" s="68">
        <f t="shared" si="42"/>
        <v>1.9283427822129663E-5</v>
      </c>
      <c r="I682" s="68">
        <f t="shared" si="43"/>
        <v>0.99681823440934847</v>
      </c>
    </row>
    <row r="683" spans="2:9" x14ac:dyDescent="0.2">
      <c r="B683" s="71">
        <f>'NEG Commercial'!C681</f>
        <v>14659</v>
      </c>
      <c r="C683" s="65">
        <f>B683*(Rates!$G$9+Rates!$G$11)+Rates!$G$19+SUM(Rates!$G$22:$G$27)</f>
        <v>8754.2066693651086</v>
      </c>
      <c r="D683" s="65">
        <f>IF('NEG Commercial Win'!B683&gt;40,40*(Rates!$H$9+Rates!$H$14)+('NEG Commercial Win'!B683-40)*(Rates!$H$9+Rates!$H$17),'NEG Commercial Win'!B683*(Rates!$H$9+Rates!$H$14))+Rates!$H$19+Rates!$H$22+Rates!$H$23</f>
        <v>8447.9953193651108</v>
      </c>
      <c r="E683" s="66">
        <f t="shared" si="40"/>
        <v>-306.21134999999776</v>
      </c>
      <c r="F683" s="67">
        <f t="shared" si="41"/>
        <v>-3.4978766388000467E-2</v>
      </c>
      <c r="G683" s="71">
        <f>'NEG Commercial'!E681</f>
        <v>2</v>
      </c>
      <c r="H683" s="68">
        <f t="shared" si="42"/>
        <v>1.9283427822129663E-5</v>
      </c>
      <c r="I683" s="68">
        <f t="shared" si="43"/>
        <v>0.99683751783717056</v>
      </c>
    </row>
    <row r="684" spans="2:9" x14ac:dyDescent="0.2">
      <c r="B684" s="71">
        <f>'NEG Commercial'!C682</f>
        <v>14739</v>
      </c>
      <c r="C684" s="65">
        <f>B684*(Rates!$G$9+Rates!$G$11)+Rates!$G$19+SUM(Rates!$G$22:$G$27)</f>
        <v>8801.8720035317783</v>
      </c>
      <c r="D684" s="65">
        <f>IF('NEG Commercial Win'!B684&gt;40,40*(Rates!$H$9+Rates!$H$14)+('NEG Commercial Win'!B684-40)*(Rates!$H$9+Rates!$H$17),'NEG Commercial Win'!B684*(Rates!$H$9+Rates!$H$14))+Rates!$H$19+Rates!$H$22+Rates!$H$23</f>
        <v>8493.8646535317803</v>
      </c>
      <c r="E684" s="66">
        <f t="shared" si="40"/>
        <v>-308.00734999999804</v>
      </c>
      <c r="F684" s="67">
        <f t="shared" si="41"/>
        <v>-3.4993391164562397E-2</v>
      </c>
      <c r="G684" s="71">
        <f>'NEG Commercial'!E682</f>
        <v>1</v>
      </c>
      <c r="H684" s="68">
        <f t="shared" si="42"/>
        <v>9.6417139110648316E-6</v>
      </c>
      <c r="I684" s="68">
        <f t="shared" si="43"/>
        <v>0.99684715955108161</v>
      </c>
    </row>
    <row r="685" spans="2:9" x14ac:dyDescent="0.2">
      <c r="B685" s="71">
        <f>'NEG Commercial'!C683</f>
        <v>14759</v>
      </c>
      <c r="C685" s="65">
        <f>B685*(Rates!$G$9+Rates!$G$11)+Rates!$G$19+SUM(Rates!$G$22:$G$27)</f>
        <v>8813.7883370734471</v>
      </c>
      <c r="D685" s="65">
        <f>IF('NEG Commercial Win'!B685&gt;40,40*(Rates!$H$9+Rates!$H$14)+('NEG Commercial Win'!B685-40)*(Rates!$H$9+Rates!$H$17),'NEG Commercial Win'!B685*(Rates!$H$9+Rates!$H$14))+Rates!$H$19+Rates!$H$22+Rates!$H$23</f>
        <v>8505.3319870734467</v>
      </c>
      <c r="E685" s="66">
        <f t="shared" si="40"/>
        <v>-308.45635000000038</v>
      </c>
      <c r="F685" s="67">
        <f t="shared" si="41"/>
        <v>-3.499702264264052E-2</v>
      </c>
      <c r="G685" s="71">
        <f>'NEG Commercial'!E683</f>
        <v>2</v>
      </c>
      <c r="H685" s="68">
        <f t="shared" si="42"/>
        <v>1.9283427822129663E-5</v>
      </c>
      <c r="I685" s="68">
        <f t="shared" si="43"/>
        <v>0.9968664429789037</v>
      </c>
    </row>
    <row r="686" spans="2:9" x14ac:dyDescent="0.2">
      <c r="B686" s="71">
        <f>'NEG Commercial'!C684</f>
        <v>14779</v>
      </c>
      <c r="C686" s="65">
        <f>B686*(Rates!$G$9+Rates!$G$11)+Rates!$G$19+SUM(Rates!$G$22:$G$27)</f>
        <v>8825.7046706151141</v>
      </c>
      <c r="D686" s="65">
        <f>IF('NEG Commercial Win'!B686&gt;40,40*(Rates!$H$9+Rates!$H$14)+('NEG Commercial Win'!B686-40)*(Rates!$H$9+Rates!$H$17),'NEG Commercial Win'!B686*(Rates!$H$9+Rates!$H$14))+Rates!$H$19+Rates!$H$22+Rates!$H$23</f>
        <v>8516.799320615115</v>
      </c>
      <c r="E686" s="66">
        <f t="shared" si="40"/>
        <v>-308.90534999999909</v>
      </c>
      <c r="F686" s="67">
        <f t="shared" si="41"/>
        <v>-3.5000644314384211E-2</v>
      </c>
      <c r="G686" s="71">
        <f>'NEG Commercial'!E684</f>
        <v>1</v>
      </c>
      <c r="H686" s="68">
        <f t="shared" si="42"/>
        <v>9.6417139110648316E-6</v>
      </c>
      <c r="I686" s="68">
        <f t="shared" si="43"/>
        <v>0.99687608469281475</v>
      </c>
    </row>
    <row r="687" spans="2:9" x14ac:dyDescent="0.2">
      <c r="B687" s="71">
        <f>'NEG Commercial'!C685</f>
        <v>14819</v>
      </c>
      <c r="C687" s="65">
        <f>B687*(Rates!$G$9+Rates!$G$11)+Rates!$G$19+SUM(Rates!$G$22:$G$27)</f>
        <v>8849.537337698448</v>
      </c>
      <c r="D687" s="65">
        <f>IF('NEG Commercial Win'!B687&gt;40,40*(Rates!$H$9+Rates!$H$14)+('NEG Commercial Win'!B687-40)*(Rates!$H$9+Rates!$H$17),'NEG Commercial Win'!B687*(Rates!$H$9+Rates!$H$14))+Rates!$H$19+Rates!$H$22+Rates!$H$23</f>
        <v>8539.7339876984497</v>
      </c>
      <c r="E687" s="66">
        <f t="shared" si="40"/>
        <v>-309.80334999999832</v>
      </c>
      <c r="F687" s="67">
        <f t="shared" si="41"/>
        <v>-3.5007858397326196E-2</v>
      </c>
      <c r="G687" s="71">
        <f>'NEG Commercial'!E685</f>
        <v>1</v>
      </c>
      <c r="H687" s="68">
        <f t="shared" si="42"/>
        <v>9.6417139110648316E-6</v>
      </c>
      <c r="I687" s="68">
        <f t="shared" si="43"/>
        <v>0.99688572640672579</v>
      </c>
    </row>
    <row r="688" spans="2:9" x14ac:dyDescent="0.2">
      <c r="B688" s="71">
        <f>'NEG Commercial'!C686</f>
        <v>14839</v>
      </c>
      <c r="C688" s="65">
        <f>B688*(Rates!$G$9+Rates!$G$11)+Rates!$G$19+SUM(Rates!$G$22:$G$27)</f>
        <v>8861.453671240115</v>
      </c>
      <c r="D688" s="65">
        <f>IF('NEG Commercial Win'!B688&gt;40,40*(Rates!$H$9+Rates!$H$14)+('NEG Commercial Win'!B688-40)*(Rates!$H$9+Rates!$H$17),'NEG Commercial Win'!B688*(Rates!$H$9+Rates!$H$14))+Rates!$H$19+Rates!$H$22+Rates!$H$23</f>
        <v>8551.2013212401162</v>
      </c>
      <c r="E688" s="66">
        <f t="shared" si="40"/>
        <v>-310.25234999999884</v>
      </c>
      <c r="F688" s="67">
        <f t="shared" si="41"/>
        <v>-3.5011450887220019E-2</v>
      </c>
      <c r="G688" s="71">
        <f>'NEG Commercial'!E686</f>
        <v>3</v>
      </c>
      <c r="H688" s="68">
        <f t="shared" si="42"/>
        <v>2.8925141733194491E-5</v>
      </c>
      <c r="I688" s="68">
        <f t="shared" si="43"/>
        <v>0.99691465154845904</v>
      </c>
    </row>
    <row r="689" spans="2:9" x14ac:dyDescent="0.2">
      <c r="B689" s="71">
        <f>'NEG Commercial'!C687</f>
        <v>14859</v>
      </c>
      <c r="C689" s="65">
        <f>B689*(Rates!$G$9+Rates!$G$11)+Rates!$G$19+SUM(Rates!$G$22:$G$27)</f>
        <v>8873.3700047817838</v>
      </c>
      <c r="D689" s="65">
        <f>IF('NEG Commercial Win'!B689&gt;40,40*(Rates!$H$9+Rates!$H$14)+('NEG Commercial Win'!B689-40)*(Rates!$H$9+Rates!$H$17),'NEG Commercial Win'!B689*(Rates!$H$9+Rates!$H$14))+Rates!$H$19+Rates!$H$22+Rates!$H$23</f>
        <v>8562.6686547817844</v>
      </c>
      <c r="E689" s="66">
        <f t="shared" si="40"/>
        <v>-310.70134999999937</v>
      </c>
      <c r="F689" s="67">
        <f t="shared" si="41"/>
        <v>-3.5015033728173744E-2</v>
      </c>
      <c r="G689" s="71">
        <f>'NEG Commercial'!E687</f>
        <v>2</v>
      </c>
      <c r="H689" s="68">
        <f t="shared" si="42"/>
        <v>1.9283427822129663E-5</v>
      </c>
      <c r="I689" s="68">
        <f t="shared" si="43"/>
        <v>0.99693393497628113</v>
      </c>
    </row>
    <row r="690" spans="2:9" x14ac:dyDescent="0.2">
      <c r="B690" s="71">
        <f>'NEG Commercial'!C688</f>
        <v>14919</v>
      </c>
      <c r="C690" s="65">
        <f>B690*(Rates!$G$9+Rates!$G$11)+Rates!$G$19+SUM(Rates!$G$22:$G$27)</f>
        <v>8909.1190054067847</v>
      </c>
      <c r="D690" s="65">
        <f>IF('NEG Commercial Win'!B690&gt;40,40*(Rates!$H$9+Rates!$H$14)+('NEG Commercial Win'!B690-40)*(Rates!$H$9+Rates!$H$17),'NEG Commercial Win'!B690*(Rates!$H$9+Rates!$H$14))+Rates!$H$19+Rates!$H$22+Rates!$H$23</f>
        <v>8597.0706554067856</v>
      </c>
      <c r="E690" s="66">
        <f t="shared" si="40"/>
        <v>-312.04834999999912</v>
      </c>
      <c r="F690" s="67">
        <f t="shared" si="41"/>
        <v>-3.5025724744570427E-2</v>
      </c>
      <c r="G690" s="71">
        <f>'NEG Commercial'!E688</f>
        <v>1</v>
      </c>
      <c r="H690" s="68">
        <f t="shared" si="42"/>
        <v>9.6417139110648316E-6</v>
      </c>
      <c r="I690" s="68">
        <f t="shared" si="43"/>
        <v>0.99694357669019218</v>
      </c>
    </row>
    <row r="691" spans="2:9" x14ac:dyDescent="0.2">
      <c r="B691" s="71">
        <f>'NEG Commercial'!C689</f>
        <v>14939</v>
      </c>
      <c r="C691" s="65">
        <f>B691*(Rates!$G$9+Rates!$G$11)+Rates!$G$19+SUM(Rates!$G$22:$G$27)</f>
        <v>8921.0353389484535</v>
      </c>
      <c r="D691" s="65">
        <f>IF('NEG Commercial Win'!B691&gt;40,40*(Rates!$H$9+Rates!$H$14)+('NEG Commercial Win'!B691-40)*(Rates!$H$9+Rates!$H$17),'NEG Commercial Win'!B691*(Rates!$H$9+Rates!$H$14))+Rates!$H$19+Rates!$H$22+Rates!$H$23</f>
        <v>8608.5379889484539</v>
      </c>
      <c r="E691" s="66">
        <f t="shared" si="40"/>
        <v>-312.49734999999964</v>
      </c>
      <c r="F691" s="67">
        <f t="shared" si="41"/>
        <v>-3.5029269375905704E-2</v>
      </c>
      <c r="G691" s="71">
        <f>'NEG Commercial'!E689</f>
        <v>1</v>
      </c>
      <c r="H691" s="68">
        <f t="shared" si="42"/>
        <v>9.6417139110648316E-6</v>
      </c>
      <c r="I691" s="68">
        <f t="shared" si="43"/>
        <v>0.99695321840410323</v>
      </c>
    </row>
    <row r="692" spans="2:9" x14ac:dyDescent="0.2">
      <c r="B692" s="71">
        <f>'NEG Commercial'!C690</f>
        <v>14959</v>
      </c>
      <c r="C692" s="65">
        <f>B692*(Rates!$G$9+Rates!$G$11)+Rates!$G$19+SUM(Rates!$G$22:$G$27)</f>
        <v>8932.9516724901205</v>
      </c>
      <c r="D692" s="65">
        <f>IF('NEG Commercial Win'!B692&gt;40,40*(Rates!$H$9+Rates!$H$14)+('NEG Commercial Win'!B692-40)*(Rates!$H$9+Rates!$H$17),'NEG Commercial Win'!B692*(Rates!$H$9+Rates!$H$14))+Rates!$H$19+Rates!$H$22+Rates!$H$23</f>
        <v>8620.0053224901203</v>
      </c>
      <c r="E692" s="66">
        <f t="shared" si="40"/>
        <v>-312.94635000000017</v>
      </c>
      <c r="F692" s="67">
        <f t="shared" si="41"/>
        <v>-3.5032804550342349E-2</v>
      </c>
      <c r="G692" s="71">
        <f>'NEG Commercial'!E690</f>
        <v>1</v>
      </c>
      <c r="H692" s="68">
        <f t="shared" si="42"/>
        <v>9.6417139110648316E-6</v>
      </c>
      <c r="I692" s="68">
        <f t="shared" si="43"/>
        <v>0.99696286011801427</v>
      </c>
    </row>
    <row r="693" spans="2:9" x14ac:dyDescent="0.2">
      <c r="B693" s="71">
        <f>'NEG Commercial'!C691</f>
        <v>14979</v>
      </c>
      <c r="C693" s="65">
        <f>B693*(Rates!$G$9+Rates!$G$11)+Rates!$G$19+SUM(Rates!$G$22:$G$27)</f>
        <v>8944.8680060317874</v>
      </c>
      <c r="D693" s="65">
        <f>IF('NEG Commercial Win'!B693&gt;40,40*(Rates!$H$9+Rates!$H$14)+('NEG Commercial Win'!B693-40)*(Rates!$H$9+Rates!$H$17),'NEG Commercial Win'!B693*(Rates!$H$9+Rates!$H$14))+Rates!$H$19+Rates!$H$22+Rates!$H$23</f>
        <v>8631.4726560317886</v>
      </c>
      <c r="E693" s="66">
        <f t="shared" si="40"/>
        <v>-313.39534999999887</v>
      </c>
      <c r="F693" s="67">
        <f t="shared" si="41"/>
        <v>-3.5036330305675517E-2</v>
      </c>
      <c r="G693" s="71">
        <f>'NEG Commercial'!E691</f>
        <v>1</v>
      </c>
      <c r="H693" s="68">
        <f t="shared" si="42"/>
        <v>9.6417139110648316E-6</v>
      </c>
      <c r="I693" s="68">
        <f t="shared" si="43"/>
        <v>0.99697250183192532</v>
      </c>
    </row>
    <row r="694" spans="2:9" x14ac:dyDescent="0.2">
      <c r="B694" s="71">
        <f>'NEG Commercial'!C692</f>
        <v>15039</v>
      </c>
      <c r="C694" s="65">
        <f>B694*(Rates!$G$9+Rates!$G$11)+Rates!$G$19+SUM(Rates!$G$22:$G$27)</f>
        <v>8980.6170066567902</v>
      </c>
      <c r="D694" s="65">
        <f>IF('NEG Commercial Win'!B694&gt;40,40*(Rates!$H$9+Rates!$H$14)+('NEG Commercial Win'!B694-40)*(Rates!$H$9+Rates!$H$17),'NEG Commercial Win'!B694*(Rates!$H$9+Rates!$H$14))+Rates!$H$19+Rates!$H$22+Rates!$H$23</f>
        <v>8665.8746566567897</v>
      </c>
      <c r="E694" s="66">
        <f t="shared" si="40"/>
        <v>-314.74235000000044</v>
      </c>
      <c r="F694" s="67">
        <f t="shared" si="41"/>
        <v>-3.5046851432000821E-2</v>
      </c>
      <c r="G694" s="71">
        <f>'NEG Commercial'!E692</f>
        <v>1</v>
      </c>
      <c r="H694" s="68">
        <f t="shared" si="42"/>
        <v>9.6417139110648316E-6</v>
      </c>
      <c r="I694" s="68">
        <f t="shared" si="43"/>
        <v>0.99698214354583636</v>
      </c>
    </row>
    <row r="695" spans="2:9" x14ac:dyDescent="0.2">
      <c r="B695" s="71">
        <f>'NEG Commercial'!C693</f>
        <v>15079</v>
      </c>
      <c r="C695" s="65">
        <f>B695*(Rates!$G$9+Rates!$G$11)+Rates!$G$19+SUM(Rates!$G$22:$G$27)</f>
        <v>9004.4496737401241</v>
      </c>
      <c r="D695" s="65">
        <f>IF('NEG Commercial Win'!B695&gt;40,40*(Rates!$H$9+Rates!$H$14)+('NEG Commercial Win'!B695-40)*(Rates!$H$9+Rates!$H$17),'NEG Commercial Win'!B695*(Rates!$H$9+Rates!$H$14))+Rates!$H$19+Rates!$H$22+Rates!$H$23</f>
        <v>8688.8093237401245</v>
      </c>
      <c r="E695" s="66">
        <f t="shared" si="40"/>
        <v>-315.64034999999967</v>
      </c>
      <c r="F695" s="67">
        <f t="shared" si="41"/>
        <v>-3.505381910462653E-2</v>
      </c>
      <c r="G695" s="71">
        <f>'NEG Commercial'!E693</f>
        <v>1</v>
      </c>
      <c r="H695" s="68">
        <f t="shared" si="42"/>
        <v>9.6417139110648316E-6</v>
      </c>
      <c r="I695" s="68">
        <f t="shared" si="43"/>
        <v>0.99699178525974741</v>
      </c>
    </row>
    <row r="696" spans="2:9" x14ac:dyDescent="0.2">
      <c r="B696" s="71">
        <f>'NEG Commercial'!C694</f>
        <v>15119</v>
      </c>
      <c r="C696" s="65">
        <f>B696*(Rates!$G$9+Rates!$G$11)+Rates!$G$19+SUM(Rates!$G$22:$G$27)</f>
        <v>9028.2823408234599</v>
      </c>
      <c r="D696" s="65">
        <f>IF('NEG Commercial Win'!B696&gt;40,40*(Rates!$H$9+Rates!$H$14)+('NEG Commercial Win'!B696-40)*(Rates!$H$9+Rates!$H$17),'NEG Commercial Win'!B696*(Rates!$H$9+Rates!$H$14))+Rates!$H$19+Rates!$H$22+Rates!$H$23</f>
        <v>8711.7439908234592</v>
      </c>
      <c r="E696" s="66">
        <f t="shared" si="40"/>
        <v>-316.53835000000072</v>
      </c>
      <c r="F696" s="67">
        <f t="shared" si="41"/>
        <v>-3.5060749991025382E-2</v>
      </c>
      <c r="G696" s="71">
        <f>'NEG Commercial'!E694</f>
        <v>2</v>
      </c>
      <c r="H696" s="68">
        <f t="shared" si="42"/>
        <v>1.9283427822129663E-5</v>
      </c>
      <c r="I696" s="68">
        <f t="shared" si="43"/>
        <v>0.9970110686875695</v>
      </c>
    </row>
    <row r="697" spans="2:9" x14ac:dyDescent="0.2">
      <c r="B697" s="71">
        <f>'NEG Commercial'!C695</f>
        <v>15159</v>
      </c>
      <c r="C697" s="65">
        <f>B697*(Rates!$G$9+Rates!$G$11)+Rates!$G$19+SUM(Rates!$G$22:$G$27)</f>
        <v>9052.1150079067938</v>
      </c>
      <c r="D697" s="65">
        <f>IF('NEG Commercial Win'!B697&gt;40,40*(Rates!$H$9+Rates!$H$14)+('NEG Commercial Win'!B697-40)*(Rates!$H$9+Rates!$H$17),'NEG Commercial Win'!B697*(Rates!$H$9+Rates!$H$14))+Rates!$H$19+Rates!$H$22+Rates!$H$23</f>
        <v>8734.6786579067939</v>
      </c>
      <c r="E697" s="66">
        <f t="shared" si="40"/>
        <v>-317.43634999999995</v>
      </c>
      <c r="F697" s="67">
        <f t="shared" si="41"/>
        <v>-3.5067644381752479E-2</v>
      </c>
      <c r="G697" s="71">
        <f>'NEG Commercial'!E695</f>
        <v>1</v>
      </c>
      <c r="H697" s="68">
        <f t="shared" si="42"/>
        <v>9.6417139110648316E-6</v>
      </c>
      <c r="I697" s="68">
        <f t="shared" si="43"/>
        <v>0.99702071040148055</v>
      </c>
    </row>
    <row r="698" spans="2:9" x14ac:dyDescent="0.2">
      <c r="B698" s="71">
        <f>'NEG Commercial'!C696</f>
        <v>15199</v>
      </c>
      <c r="C698" s="65">
        <f>B698*(Rates!$G$9+Rates!$G$11)+Rates!$G$19+SUM(Rates!$G$22:$G$27)</f>
        <v>9075.9476749901296</v>
      </c>
      <c r="D698" s="65">
        <f>IF('NEG Commercial Win'!B698&gt;40,40*(Rates!$H$9+Rates!$H$14)+('NEG Commercial Win'!B698-40)*(Rates!$H$9+Rates!$H$17),'NEG Commercial Win'!B698*(Rates!$H$9+Rates!$H$14))+Rates!$H$19+Rates!$H$22+Rates!$H$23</f>
        <v>8757.6133249901286</v>
      </c>
      <c r="E698" s="66">
        <f t="shared" si="40"/>
        <v>-318.334350000001</v>
      </c>
      <c r="F698" s="67">
        <f t="shared" si="41"/>
        <v>-3.5074502564311799E-2</v>
      </c>
      <c r="G698" s="71">
        <f>'NEG Commercial'!E696</f>
        <v>1</v>
      </c>
      <c r="H698" s="68">
        <f t="shared" si="42"/>
        <v>9.6417139110648316E-6</v>
      </c>
      <c r="I698" s="68">
        <f t="shared" si="43"/>
        <v>0.99703035211539159</v>
      </c>
    </row>
    <row r="699" spans="2:9" x14ac:dyDescent="0.2">
      <c r="B699" s="71">
        <f>'NEG Commercial'!C697</f>
        <v>15219</v>
      </c>
      <c r="C699" s="65">
        <f>B699*(Rates!$G$9+Rates!$G$11)+Rates!$G$19+SUM(Rates!$G$22:$G$27)</f>
        <v>9087.8640085317966</v>
      </c>
      <c r="D699" s="65">
        <f>IF('NEG Commercial Win'!B699&gt;40,40*(Rates!$H$9+Rates!$H$14)+('NEG Commercial Win'!B699-40)*(Rates!$H$9+Rates!$H$17),'NEG Commercial Win'!B699*(Rates!$H$9+Rates!$H$14))+Rates!$H$19+Rates!$H$22+Rates!$H$23</f>
        <v>8769.0806585317969</v>
      </c>
      <c r="E699" s="66">
        <f t="shared" si="40"/>
        <v>-318.7833499999997</v>
      </c>
      <c r="F699" s="67">
        <f t="shared" si="41"/>
        <v>-3.507791816654849E-2</v>
      </c>
      <c r="G699" s="71">
        <f>'NEG Commercial'!E697</f>
        <v>2</v>
      </c>
      <c r="H699" s="68">
        <f t="shared" si="42"/>
        <v>1.9283427822129663E-5</v>
      </c>
      <c r="I699" s="68">
        <f t="shared" si="43"/>
        <v>0.99704963554321369</v>
      </c>
    </row>
    <row r="700" spans="2:9" x14ac:dyDescent="0.2">
      <c r="B700" s="71">
        <f>'NEG Commercial'!C698</f>
        <v>15239</v>
      </c>
      <c r="C700" s="65">
        <f>B700*(Rates!$G$9+Rates!$G$11)+Rates!$G$19+SUM(Rates!$G$22:$G$27)</f>
        <v>9099.7803420734635</v>
      </c>
      <c r="D700" s="65">
        <f>IF('NEG Commercial Win'!B700&gt;40,40*(Rates!$H$9+Rates!$H$14)+('NEG Commercial Win'!B700-40)*(Rates!$H$9+Rates!$H$17),'NEG Commercial Win'!B700*(Rates!$H$9+Rates!$H$14))+Rates!$H$19+Rates!$H$22+Rates!$H$23</f>
        <v>8780.5479920734633</v>
      </c>
      <c r="E700" s="66">
        <f t="shared" si="40"/>
        <v>-319.23235000000022</v>
      </c>
      <c r="F700" s="67">
        <f t="shared" si="41"/>
        <v>-3.5081324823194621E-2</v>
      </c>
      <c r="G700" s="71">
        <f>'NEG Commercial'!E698</f>
        <v>1</v>
      </c>
      <c r="H700" s="68">
        <f t="shared" si="42"/>
        <v>9.6417139110648316E-6</v>
      </c>
      <c r="I700" s="68">
        <f t="shared" si="43"/>
        <v>0.99705927725712473</v>
      </c>
    </row>
    <row r="701" spans="2:9" x14ac:dyDescent="0.2">
      <c r="B701" s="71">
        <f>'NEG Commercial'!C699</f>
        <v>15279</v>
      </c>
      <c r="C701" s="65">
        <f>B701*(Rates!$G$9+Rates!$G$11)+Rates!$G$19+SUM(Rates!$G$22:$G$27)</f>
        <v>9123.6130091567975</v>
      </c>
      <c r="D701" s="65">
        <f>IF('NEG Commercial Win'!B701&gt;40,40*(Rates!$H$9+Rates!$H$14)+('NEG Commercial Win'!B701-40)*(Rates!$H$9+Rates!$H$17),'NEG Commercial Win'!B701*(Rates!$H$9+Rates!$H$14))+Rates!$H$19+Rates!$H$22+Rates!$H$23</f>
        <v>8803.482659156798</v>
      </c>
      <c r="E701" s="66">
        <f t="shared" si="40"/>
        <v>-320.13034999999945</v>
      </c>
      <c r="F701" s="67">
        <f t="shared" si="41"/>
        <v>-3.508811143992021E-2</v>
      </c>
      <c r="G701" s="71">
        <f>'NEG Commercial'!E699</f>
        <v>1</v>
      </c>
      <c r="H701" s="68">
        <f t="shared" si="42"/>
        <v>9.6417139110648316E-6</v>
      </c>
      <c r="I701" s="68">
        <f t="shared" si="43"/>
        <v>0.99706891897103578</v>
      </c>
    </row>
    <row r="702" spans="2:9" x14ac:dyDescent="0.2">
      <c r="B702" s="71">
        <f>'NEG Commercial'!C700</f>
        <v>15319</v>
      </c>
      <c r="C702" s="65">
        <f>B702*(Rates!$G$9+Rates!$G$11)+Rates!$G$19+SUM(Rates!$G$22:$G$27)</f>
        <v>9147.4456762401333</v>
      </c>
      <c r="D702" s="65">
        <f>IF('NEG Commercial Win'!B702&gt;40,40*(Rates!$H$9+Rates!$H$14)+('NEG Commercial Win'!B702-40)*(Rates!$H$9+Rates!$H$17),'NEG Commercial Win'!B702*(Rates!$H$9+Rates!$H$14))+Rates!$H$19+Rates!$H$22+Rates!$H$23</f>
        <v>8826.4173262401346</v>
      </c>
      <c r="E702" s="66">
        <f t="shared" si="40"/>
        <v>-321.02834999999868</v>
      </c>
      <c r="F702" s="67">
        <f t="shared" si="41"/>
        <v>-3.5094862693073756E-2</v>
      </c>
      <c r="G702" s="71">
        <f>'NEG Commercial'!E700</f>
        <v>5</v>
      </c>
      <c r="H702" s="68">
        <f t="shared" si="42"/>
        <v>4.8208569555324151E-5</v>
      </c>
      <c r="I702" s="68">
        <f t="shared" si="43"/>
        <v>0.99711712754059112</v>
      </c>
    </row>
    <row r="703" spans="2:9" x14ac:dyDescent="0.2">
      <c r="B703" s="71">
        <f>'NEG Commercial'!C701</f>
        <v>15339</v>
      </c>
      <c r="C703" s="65">
        <f>B703*(Rates!$G$9+Rates!$G$11)+Rates!$G$19+SUM(Rates!$G$22:$G$27)</f>
        <v>9159.3620097818002</v>
      </c>
      <c r="D703" s="65">
        <f>IF('NEG Commercial Win'!B703&gt;40,40*(Rates!$H$9+Rates!$H$14)+('NEG Commercial Win'!B703-40)*(Rates!$H$9+Rates!$H$17),'NEG Commercial Win'!B703*(Rates!$H$9+Rates!$H$14))+Rates!$H$19+Rates!$H$22+Rates!$H$23</f>
        <v>8837.884659781801</v>
      </c>
      <c r="E703" s="66">
        <f t="shared" si="40"/>
        <v>-321.47734999999921</v>
      </c>
      <c r="F703" s="67">
        <f t="shared" si="41"/>
        <v>-3.509822514457616E-2</v>
      </c>
      <c r="G703" s="71">
        <f>'NEG Commercial'!E701</f>
        <v>1</v>
      </c>
      <c r="H703" s="68">
        <f t="shared" si="42"/>
        <v>9.6417139110648316E-6</v>
      </c>
      <c r="I703" s="68">
        <f t="shared" si="43"/>
        <v>0.99712676925450217</v>
      </c>
    </row>
    <row r="704" spans="2:9" x14ac:dyDescent="0.2">
      <c r="B704" s="71">
        <f>'NEG Commercial'!C702</f>
        <v>15359</v>
      </c>
      <c r="C704" s="65">
        <f>B704*(Rates!$G$9+Rates!$G$11)+Rates!$G$19+SUM(Rates!$G$22:$G$27)</f>
        <v>9171.2783433234672</v>
      </c>
      <c r="D704" s="65">
        <f>IF('NEG Commercial Win'!B704&gt;40,40*(Rates!$H$9+Rates!$H$14)+('NEG Commercial Win'!B704-40)*(Rates!$H$9+Rates!$H$17),'NEG Commercial Win'!B704*(Rates!$H$9+Rates!$H$14))+Rates!$H$19+Rates!$H$22+Rates!$H$23</f>
        <v>8849.3519933234693</v>
      </c>
      <c r="E704" s="66">
        <f t="shared" si="40"/>
        <v>-321.92634999999791</v>
      </c>
      <c r="F704" s="67">
        <f t="shared" si="41"/>
        <v>-3.510157885834473E-2</v>
      </c>
      <c r="G704" s="71">
        <f>'NEG Commercial'!E702</f>
        <v>1</v>
      </c>
      <c r="H704" s="68">
        <f t="shared" si="42"/>
        <v>9.6417139110648316E-6</v>
      </c>
      <c r="I704" s="68">
        <f t="shared" si="43"/>
        <v>0.99713641096841321</v>
      </c>
    </row>
    <row r="705" spans="2:9" x14ac:dyDescent="0.2">
      <c r="B705" s="71">
        <f>'NEG Commercial'!C703</f>
        <v>15379</v>
      </c>
      <c r="C705" s="65">
        <f>B705*(Rates!$G$9+Rates!$G$11)+Rates!$G$19+SUM(Rates!$G$22:$G$27)</f>
        <v>9183.194676865136</v>
      </c>
      <c r="D705" s="65">
        <f>IF('NEG Commercial Win'!B705&gt;40,40*(Rates!$H$9+Rates!$H$14)+('NEG Commercial Win'!B705-40)*(Rates!$H$9+Rates!$H$17),'NEG Commercial Win'!B705*(Rates!$H$9+Rates!$H$14))+Rates!$H$19+Rates!$H$22+Rates!$H$23</f>
        <v>8860.8193268651357</v>
      </c>
      <c r="E705" s="66">
        <f t="shared" si="40"/>
        <v>-322.37535000000025</v>
      </c>
      <c r="F705" s="67">
        <f t="shared" si="41"/>
        <v>-3.5104923868394936E-2</v>
      </c>
      <c r="G705" s="71">
        <f>'NEG Commercial'!E703</f>
        <v>1</v>
      </c>
      <c r="H705" s="68">
        <f t="shared" si="42"/>
        <v>9.6417139110648316E-6</v>
      </c>
      <c r="I705" s="68">
        <f t="shared" si="43"/>
        <v>0.99714605268232426</v>
      </c>
    </row>
    <row r="706" spans="2:9" x14ac:dyDescent="0.2">
      <c r="B706" s="71">
        <f>'NEG Commercial'!C704</f>
        <v>15419</v>
      </c>
      <c r="C706" s="65">
        <f>B706*(Rates!$G$9+Rates!$G$11)+Rates!$G$19+SUM(Rates!$G$22:$G$27)</f>
        <v>9207.0273439484699</v>
      </c>
      <c r="D706" s="65">
        <f>IF('NEG Commercial Win'!B706&gt;40,40*(Rates!$H$9+Rates!$H$14)+('NEG Commercial Win'!B706-40)*(Rates!$H$9+Rates!$H$17),'NEG Commercial Win'!B706*(Rates!$H$9+Rates!$H$14))+Rates!$H$19+Rates!$H$22+Rates!$H$23</f>
        <v>8883.7539939484705</v>
      </c>
      <c r="E706" s="66">
        <f t="shared" si="40"/>
        <v>-323.27334999999948</v>
      </c>
      <c r="F706" s="67">
        <f t="shared" si="41"/>
        <v>-3.5111587912517533E-2</v>
      </c>
      <c r="G706" s="71">
        <f>'NEG Commercial'!E704</f>
        <v>1</v>
      </c>
      <c r="H706" s="68">
        <f t="shared" si="42"/>
        <v>9.6417139110648316E-6</v>
      </c>
      <c r="I706" s="68">
        <f t="shared" si="43"/>
        <v>0.9971556943962353</v>
      </c>
    </row>
    <row r="707" spans="2:9" x14ac:dyDescent="0.2">
      <c r="B707" s="71">
        <f>'NEG Commercial'!C705</f>
        <v>15439</v>
      </c>
      <c r="C707" s="65">
        <f>B707*(Rates!$G$9+Rates!$G$11)+Rates!$G$19+SUM(Rates!$G$22:$G$27)</f>
        <v>9218.9436774901369</v>
      </c>
      <c r="D707" s="65">
        <f>IF('NEG Commercial Win'!B707&gt;40,40*(Rates!$H$9+Rates!$H$14)+('NEG Commercial Win'!B707-40)*(Rates!$H$9+Rates!$H$17),'NEG Commercial Win'!B707*(Rates!$H$9+Rates!$H$14))+Rates!$H$19+Rates!$H$22+Rates!$H$23</f>
        <v>8895.2213274901387</v>
      </c>
      <c r="E707" s="66">
        <f t="shared" si="40"/>
        <v>-323.72234999999819</v>
      </c>
      <c r="F707" s="67">
        <f t="shared" si="41"/>
        <v>-3.5114907013742792E-2</v>
      </c>
      <c r="G707" s="71">
        <f>'NEG Commercial'!E705</f>
        <v>1</v>
      </c>
      <c r="H707" s="68">
        <f t="shared" si="42"/>
        <v>9.6417139110648316E-6</v>
      </c>
      <c r="I707" s="68">
        <f t="shared" si="43"/>
        <v>0.99716533611014635</v>
      </c>
    </row>
    <row r="708" spans="2:9" x14ac:dyDescent="0.2">
      <c r="B708" s="71">
        <f>'NEG Commercial'!C706</f>
        <v>15459</v>
      </c>
      <c r="C708" s="65">
        <f>B708*(Rates!$G$9+Rates!$G$11)+Rates!$G$19+SUM(Rates!$G$22:$G$27)</f>
        <v>9230.8600110318039</v>
      </c>
      <c r="D708" s="65">
        <f>IF('NEG Commercial Win'!B708&gt;40,40*(Rates!$H$9+Rates!$H$14)+('NEG Commercial Win'!B708-40)*(Rates!$H$9+Rates!$H$17),'NEG Commercial Win'!B708*(Rates!$H$9+Rates!$H$14))+Rates!$H$19+Rates!$H$22+Rates!$H$23</f>
        <v>8906.6886610318052</v>
      </c>
      <c r="E708" s="66">
        <f t="shared" si="40"/>
        <v>-324.17134999999871</v>
      </c>
      <c r="F708" s="67">
        <f t="shared" si="41"/>
        <v>-3.511821754555712E-2</v>
      </c>
      <c r="G708" s="71">
        <f>'NEG Commercial'!E706</f>
        <v>3</v>
      </c>
      <c r="H708" s="68">
        <f t="shared" si="42"/>
        <v>2.8925141733194491E-5</v>
      </c>
      <c r="I708" s="68">
        <f t="shared" si="43"/>
        <v>0.9971942612518796</v>
      </c>
    </row>
    <row r="709" spans="2:9" x14ac:dyDescent="0.2">
      <c r="B709" s="71">
        <f>'NEG Commercial'!C707</f>
        <v>15479</v>
      </c>
      <c r="C709" s="65">
        <f>B709*(Rates!$G$9+Rates!$G$11)+Rates!$G$19+SUM(Rates!$G$22:$G$27)</f>
        <v>9242.7763445734727</v>
      </c>
      <c r="D709" s="65">
        <f>IF('NEG Commercial Win'!B709&gt;40,40*(Rates!$H$9+Rates!$H$14)+('NEG Commercial Win'!B709-40)*(Rates!$H$9+Rates!$H$17),'NEG Commercial Win'!B709*(Rates!$H$9+Rates!$H$14))+Rates!$H$19+Rates!$H$22+Rates!$H$23</f>
        <v>8918.1559945734734</v>
      </c>
      <c r="E709" s="66">
        <f t="shared" si="40"/>
        <v>-324.62034999999923</v>
      </c>
      <c r="F709" s="67">
        <f t="shared" si="41"/>
        <v>-3.5121519541104887E-2</v>
      </c>
      <c r="G709" s="71">
        <f>'NEG Commercial'!E707</f>
        <v>1</v>
      </c>
      <c r="H709" s="68">
        <f t="shared" si="42"/>
        <v>9.6417139110648316E-6</v>
      </c>
      <c r="I709" s="68">
        <f t="shared" si="43"/>
        <v>0.99720390296579065</v>
      </c>
    </row>
    <row r="710" spans="2:9" x14ac:dyDescent="0.2">
      <c r="B710" s="71">
        <f>'NEG Commercial'!C708</f>
        <v>15499</v>
      </c>
      <c r="C710" s="65">
        <f>B710*(Rates!$G$9+Rates!$G$11)+Rates!$G$19+SUM(Rates!$G$22:$G$27)</f>
        <v>9254.6926781151396</v>
      </c>
      <c r="D710" s="65">
        <f>IF('NEG Commercial Win'!B710&gt;40,40*(Rates!$H$9+Rates!$H$14)+('NEG Commercial Win'!B710-40)*(Rates!$H$9+Rates!$H$17),'NEG Commercial Win'!B710*(Rates!$H$9+Rates!$H$14))+Rates!$H$19+Rates!$H$22+Rates!$H$23</f>
        <v>8929.6233281151399</v>
      </c>
      <c r="E710" s="66">
        <f t="shared" si="40"/>
        <v>-325.06934999999976</v>
      </c>
      <c r="F710" s="67">
        <f t="shared" si="41"/>
        <v>-3.5124813033359972E-2</v>
      </c>
      <c r="G710" s="71">
        <f>'NEG Commercial'!E708</f>
        <v>3</v>
      </c>
      <c r="H710" s="68">
        <f t="shared" si="42"/>
        <v>2.8925141733194491E-5</v>
      </c>
      <c r="I710" s="68">
        <f t="shared" si="43"/>
        <v>0.99723282810752389</v>
      </c>
    </row>
    <row r="711" spans="2:9" x14ac:dyDescent="0.2">
      <c r="B711" s="71">
        <f>'NEG Commercial'!C709</f>
        <v>15539</v>
      </c>
      <c r="C711" s="65">
        <f>B711*(Rates!$G$9+Rates!$G$11)+Rates!$G$19+SUM(Rates!$G$22:$G$27)</f>
        <v>9278.5253451984736</v>
      </c>
      <c r="D711" s="65">
        <f>IF('NEG Commercial Win'!B711&gt;40,40*(Rates!$H$9+Rates!$H$14)+('NEG Commercial Win'!B711-40)*(Rates!$H$9+Rates!$H$17),'NEG Commercial Win'!B711*(Rates!$H$9+Rates!$H$14))+Rates!$H$19+Rates!$H$22+Rates!$H$23</f>
        <v>8952.5579951984746</v>
      </c>
      <c r="E711" s="66">
        <f t="shared" ref="E711:E774" si="44">D711-C711</f>
        <v>-325.96734999999899</v>
      </c>
      <c r="F711" s="67">
        <f t="shared" ref="F711:F774" si="45">E711/C711</f>
        <v>-3.5131374639040376E-2</v>
      </c>
      <c r="G711" s="71">
        <f>'NEG Commercial'!E709</f>
        <v>1</v>
      </c>
      <c r="H711" s="68">
        <f t="shared" ref="H711:H774" si="46">G711/SUM($G$6:$G$950)</f>
        <v>9.6417139110648316E-6</v>
      </c>
      <c r="I711" s="68">
        <f t="shared" si="43"/>
        <v>0.99724246982143494</v>
      </c>
    </row>
    <row r="712" spans="2:9" x14ac:dyDescent="0.2">
      <c r="B712" s="71">
        <f>'NEG Commercial'!C710</f>
        <v>15619</v>
      </c>
      <c r="C712" s="65">
        <f>B712*(Rates!$G$9+Rates!$G$11)+Rates!$G$19+SUM(Rates!$G$22:$G$27)</f>
        <v>9326.1906793651433</v>
      </c>
      <c r="D712" s="65">
        <f>IF('NEG Commercial Win'!B712&gt;40,40*(Rates!$H$9+Rates!$H$14)+('NEG Commercial Win'!B712-40)*(Rates!$H$9+Rates!$H$17),'NEG Commercial Win'!B712*(Rates!$H$9+Rates!$H$14))+Rates!$H$19+Rates!$H$22+Rates!$H$23</f>
        <v>8998.427329365144</v>
      </c>
      <c r="E712" s="66">
        <f t="shared" si="44"/>
        <v>-327.76334999999926</v>
      </c>
      <c r="F712" s="67">
        <f t="shared" si="45"/>
        <v>-3.5144397243045744E-2</v>
      </c>
      <c r="G712" s="71">
        <f>'NEG Commercial'!E710</f>
        <v>1</v>
      </c>
      <c r="H712" s="68">
        <f t="shared" si="46"/>
        <v>9.6417139110648316E-6</v>
      </c>
      <c r="I712" s="68">
        <f t="shared" ref="I712:I775" si="47">H712+I711</f>
        <v>0.99725211153534599</v>
      </c>
    </row>
    <row r="713" spans="2:9" x14ac:dyDescent="0.2">
      <c r="B713" s="71">
        <f>'NEG Commercial'!C711</f>
        <v>15639</v>
      </c>
      <c r="C713" s="65">
        <f>B713*(Rates!$G$9+Rates!$G$11)+Rates!$G$19+SUM(Rates!$G$22:$G$27)</f>
        <v>9338.1070129068121</v>
      </c>
      <c r="D713" s="65">
        <f>IF('NEG Commercial Win'!B713&gt;40,40*(Rates!$H$9+Rates!$H$14)+('NEG Commercial Win'!B713-40)*(Rates!$H$9+Rates!$H$17),'NEG Commercial Win'!B713*(Rates!$H$9+Rates!$H$14))+Rates!$H$19+Rates!$H$22+Rates!$H$23</f>
        <v>9009.8946629068123</v>
      </c>
      <c r="E713" s="66">
        <f t="shared" si="44"/>
        <v>-328.21234999999979</v>
      </c>
      <c r="F713" s="67">
        <f t="shared" si="45"/>
        <v>-3.5147632121409179E-2</v>
      </c>
      <c r="G713" s="71">
        <f>'NEG Commercial'!E711</f>
        <v>1</v>
      </c>
      <c r="H713" s="68">
        <f t="shared" si="46"/>
        <v>9.6417139110648316E-6</v>
      </c>
      <c r="I713" s="68">
        <f t="shared" si="47"/>
        <v>0.99726175324925703</v>
      </c>
    </row>
    <row r="714" spans="2:9" x14ac:dyDescent="0.2">
      <c r="B714" s="71">
        <f>'NEG Commercial'!C712</f>
        <v>15659</v>
      </c>
      <c r="C714" s="65">
        <f>B714*(Rates!$G$9+Rates!$G$11)+Rates!$G$19+SUM(Rates!$G$22:$G$27)</f>
        <v>9350.0233464484791</v>
      </c>
      <c r="D714" s="65">
        <f>IF('NEG Commercial Win'!B714&gt;40,40*(Rates!$H$9+Rates!$H$14)+('NEG Commercial Win'!B714-40)*(Rates!$H$9+Rates!$H$17),'NEG Commercial Win'!B714*(Rates!$H$9+Rates!$H$14))+Rates!$H$19+Rates!$H$22+Rates!$H$23</f>
        <v>9021.3619964484787</v>
      </c>
      <c r="E714" s="66">
        <f t="shared" si="44"/>
        <v>-328.66135000000031</v>
      </c>
      <c r="F714" s="67">
        <f t="shared" si="45"/>
        <v>-3.5150858754255339E-2</v>
      </c>
      <c r="G714" s="71">
        <f>'NEG Commercial'!E712</f>
        <v>1</v>
      </c>
      <c r="H714" s="68">
        <f t="shared" si="46"/>
        <v>9.6417139110648316E-6</v>
      </c>
      <c r="I714" s="68">
        <f t="shared" si="47"/>
        <v>0.99727139496316808</v>
      </c>
    </row>
    <row r="715" spans="2:9" x14ac:dyDescent="0.2">
      <c r="B715" s="71">
        <f>'NEG Commercial'!C713</f>
        <v>15719</v>
      </c>
      <c r="C715" s="65">
        <f>B715*(Rates!$G$9+Rates!$G$11)+Rates!$G$19+SUM(Rates!$G$22:$G$27)</f>
        <v>9385.77234707348</v>
      </c>
      <c r="D715" s="65">
        <f>IF('NEG Commercial Win'!B715&gt;40,40*(Rates!$H$9+Rates!$H$14)+('NEG Commercial Win'!B715-40)*(Rates!$H$9+Rates!$H$17),'NEG Commercial Win'!B715*(Rates!$H$9+Rates!$H$14))+Rates!$H$19+Rates!$H$22+Rates!$H$23</f>
        <v>9055.7639970734817</v>
      </c>
      <c r="E715" s="66">
        <f t="shared" si="44"/>
        <v>-330.00834999999825</v>
      </c>
      <c r="F715" s="67">
        <f t="shared" si="45"/>
        <v>-3.5160489493749135E-2</v>
      </c>
      <c r="G715" s="71">
        <f>'NEG Commercial'!E713</f>
        <v>2</v>
      </c>
      <c r="H715" s="68">
        <f t="shared" si="46"/>
        <v>1.9283427822129663E-5</v>
      </c>
      <c r="I715" s="68">
        <f t="shared" si="47"/>
        <v>0.99729067839099017</v>
      </c>
    </row>
    <row r="716" spans="2:9" x14ac:dyDescent="0.2">
      <c r="B716" s="71">
        <f>'NEG Commercial'!C714</f>
        <v>15759</v>
      </c>
      <c r="C716" s="65">
        <f>B716*(Rates!$G$9+Rates!$G$11)+Rates!$G$19+SUM(Rates!$G$22:$G$27)</f>
        <v>9409.6050141568157</v>
      </c>
      <c r="D716" s="65">
        <f>IF('NEG Commercial Win'!B716&gt;40,40*(Rates!$H$9+Rates!$H$14)+('NEG Commercial Win'!B716-40)*(Rates!$H$9+Rates!$H$17),'NEG Commercial Win'!B716*(Rates!$H$9+Rates!$H$14))+Rates!$H$19+Rates!$H$22+Rates!$H$23</f>
        <v>9078.6986641568164</v>
      </c>
      <c r="E716" s="66">
        <f t="shared" si="44"/>
        <v>-330.90634999999929</v>
      </c>
      <c r="F716" s="67">
        <f t="shared" si="45"/>
        <v>-3.5166869332150331E-2</v>
      </c>
      <c r="G716" s="71">
        <f>'NEG Commercial'!E714</f>
        <v>2</v>
      </c>
      <c r="H716" s="68">
        <f t="shared" si="46"/>
        <v>1.9283427822129663E-5</v>
      </c>
      <c r="I716" s="68">
        <f t="shared" si="47"/>
        <v>0.99730996181881226</v>
      </c>
    </row>
    <row r="717" spans="2:9" x14ac:dyDescent="0.2">
      <c r="B717" s="71">
        <f>'NEG Commercial'!C715</f>
        <v>15779</v>
      </c>
      <c r="C717" s="65">
        <f>B717*(Rates!$G$9+Rates!$G$11)+Rates!$G$19+SUM(Rates!$G$22:$G$27)</f>
        <v>9421.5213476984827</v>
      </c>
      <c r="D717" s="65">
        <f>IF('NEG Commercial Win'!B717&gt;40,40*(Rates!$H$9+Rates!$H$14)+('NEG Commercial Win'!B717-40)*(Rates!$H$9+Rates!$H$17),'NEG Commercial Win'!B717*(Rates!$H$9+Rates!$H$14))+Rates!$H$19+Rates!$H$22+Rates!$H$23</f>
        <v>9090.1659976984829</v>
      </c>
      <c r="E717" s="66">
        <f t="shared" si="44"/>
        <v>-331.35534999999982</v>
      </c>
      <c r="F717" s="67">
        <f t="shared" si="45"/>
        <v>-3.5170047147528277E-2</v>
      </c>
      <c r="G717" s="71">
        <f>'NEG Commercial'!E715</f>
        <v>1</v>
      </c>
      <c r="H717" s="68">
        <f t="shared" si="46"/>
        <v>9.6417139110648316E-6</v>
      </c>
      <c r="I717" s="68">
        <f t="shared" si="47"/>
        <v>0.99731960353272331</v>
      </c>
    </row>
    <row r="718" spans="2:9" x14ac:dyDescent="0.2">
      <c r="B718" s="71">
        <f>'NEG Commercial'!C716</f>
        <v>15799</v>
      </c>
      <c r="C718" s="65">
        <f>B718*(Rates!$G$9+Rates!$G$11)+Rates!$G$19+SUM(Rates!$G$22:$G$27)</f>
        <v>9433.4376812401497</v>
      </c>
      <c r="D718" s="65">
        <f>IF('NEG Commercial Win'!B718&gt;40,40*(Rates!$H$9+Rates!$H$14)+('NEG Commercial Win'!B718-40)*(Rates!$H$9+Rates!$H$17),'NEG Commercial Win'!B718*(Rates!$H$9+Rates!$H$14))+Rates!$H$19+Rates!$H$22+Rates!$H$23</f>
        <v>9101.6333312401512</v>
      </c>
      <c r="E718" s="66">
        <f t="shared" si="44"/>
        <v>-331.80434999999852</v>
      </c>
      <c r="F718" s="67">
        <f t="shared" si="45"/>
        <v>-3.5173216934463118E-2</v>
      </c>
      <c r="G718" s="71">
        <f>'NEG Commercial'!E716</f>
        <v>2</v>
      </c>
      <c r="H718" s="68">
        <f t="shared" si="46"/>
        <v>1.9283427822129663E-5</v>
      </c>
      <c r="I718" s="68">
        <f t="shared" si="47"/>
        <v>0.9973388869605454</v>
      </c>
    </row>
    <row r="719" spans="2:9" x14ac:dyDescent="0.2">
      <c r="B719" s="71">
        <f>'NEG Commercial'!C717</f>
        <v>15819</v>
      </c>
      <c r="C719" s="65">
        <f>B719*(Rates!$G$9+Rates!$G$11)+Rates!$G$19+SUM(Rates!$G$22:$G$27)</f>
        <v>9445.3540147818185</v>
      </c>
      <c r="D719" s="65">
        <f>IF('NEG Commercial Win'!B719&gt;40,40*(Rates!$H$9+Rates!$H$14)+('NEG Commercial Win'!B719-40)*(Rates!$H$9+Rates!$H$17),'NEG Commercial Win'!B719*(Rates!$H$9+Rates!$H$14))+Rates!$H$19+Rates!$H$22+Rates!$H$23</f>
        <v>9113.1006647818176</v>
      </c>
      <c r="E719" s="66">
        <f t="shared" si="44"/>
        <v>-332.25335000000086</v>
      </c>
      <c r="F719" s="67">
        <f t="shared" si="45"/>
        <v>-3.5176378723341659E-2</v>
      </c>
      <c r="G719" s="71">
        <f>'NEG Commercial'!E717</f>
        <v>2</v>
      </c>
      <c r="H719" s="68">
        <f t="shared" si="46"/>
        <v>1.9283427822129663E-5</v>
      </c>
      <c r="I719" s="68">
        <f t="shared" si="47"/>
        <v>0.99735817038836749</v>
      </c>
    </row>
    <row r="720" spans="2:9" x14ac:dyDescent="0.2">
      <c r="B720" s="71">
        <f>'NEG Commercial'!C718</f>
        <v>15859</v>
      </c>
      <c r="C720" s="65">
        <f>B720*(Rates!$G$9+Rates!$G$11)+Rates!$G$19+SUM(Rates!$G$22:$G$27)</f>
        <v>9469.1866818651524</v>
      </c>
      <c r="D720" s="65">
        <f>IF('NEG Commercial Win'!B720&gt;40,40*(Rates!$H$9+Rates!$H$14)+('NEG Commercial Win'!B720-40)*(Rates!$H$9+Rates!$H$17),'NEG Commercial Win'!B720*(Rates!$H$9+Rates!$H$14))+Rates!$H$19+Rates!$H$22+Rates!$H$23</f>
        <v>9136.0353318651523</v>
      </c>
      <c r="E720" s="66">
        <f t="shared" si="44"/>
        <v>-333.15135000000009</v>
      </c>
      <c r="F720" s="67">
        <f t="shared" si="45"/>
        <v>-3.5182678427708329E-2</v>
      </c>
      <c r="G720" s="71">
        <f>'NEG Commercial'!E718</f>
        <v>1</v>
      </c>
      <c r="H720" s="68">
        <f t="shared" si="46"/>
        <v>9.6417139110648316E-6</v>
      </c>
      <c r="I720" s="68">
        <f t="shared" si="47"/>
        <v>0.99736781210227854</v>
      </c>
    </row>
    <row r="721" spans="2:9" x14ac:dyDescent="0.2">
      <c r="B721" s="71">
        <f>'NEG Commercial'!C719</f>
        <v>15959</v>
      </c>
      <c r="C721" s="65">
        <f>B721*(Rates!$G$9+Rates!$G$11)+Rates!$G$19+SUM(Rates!$G$22:$G$27)</f>
        <v>9528.7683495734891</v>
      </c>
      <c r="D721" s="65">
        <f>IF('NEG Commercial Win'!B721&gt;40,40*(Rates!$H$9+Rates!$H$14)+('NEG Commercial Win'!B721-40)*(Rates!$H$9+Rates!$H$17),'NEG Commercial Win'!B721*(Rates!$H$9+Rates!$H$14))+Rates!$H$19+Rates!$H$22+Rates!$H$23</f>
        <v>9193.37199957349</v>
      </c>
      <c r="E721" s="66">
        <f t="shared" si="44"/>
        <v>-335.39634999999907</v>
      </c>
      <c r="F721" s="67">
        <f t="shared" si="45"/>
        <v>-3.5198289820426949E-2</v>
      </c>
      <c r="G721" s="71">
        <f>'NEG Commercial'!E719</f>
        <v>1</v>
      </c>
      <c r="H721" s="68">
        <f t="shared" si="46"/>
        <v>9.6417139110648316E-6</v>
      </c>
      <c r="I721" s="68">
        <f t="shared" si="47"/>
        <v>0.99737745381618959</v>
      </c>
    </row>
    <row r="722" spans="2:9" x14ac:dyDescent="0.2">
      <c r="B722" s="71">
        <f>'NEG Commercial'!C720</f>
        <v>15979</v>
      </c>
      <c r="C722" s="65">
        <f>B722*(Rates!$G$9+Rates!$G$11)+Rates!$G$19+SUM(Rates!$G$22:$G$27)</f>
        <v>9540.6846831151561</v>
      </c>
      <c r="D722" s="65">
        <f>IF('NEG Commercial Win'!B722&gt;40,40*(Rates!$H$9+Rates!$H$14)+('NEG Commercial Win'!B722-40)*(Rates!$H$9+Rates!$H$17),'NEG Commercial Win'!B722*(Rates!$H$9+Rates!$H$14))+Rates!$H$19+Rates!$H$22+Rates!$H$23</f>
        <v>9204.8393331151583</v>
      </c>
      <c r="E722" s="66">
        <f t="shared" si="44"/>
        <v>-335.84534999999778</v>
      </c>
      <c r="F722" s="67">
        <f t="shared" si="45"/>
        <v>-3.5201388700579081E-2</v>
      </c>
      <c r="G722" s="71">
        <f>'NEG Commercial'!E720</f>
        <v>2</v>
      </c>
      <c r="H722" s="68">
        <f t="shared" si="46"/>
        <v>1.9283427822129663E-5</v>
      </c>
      <c r="I722" s="68">
        <f t="shared" si="47"/>
        <v>0.99739673724401168</v>
      </c>
    </row>
    <row r="723" spans="2:9" x14ac:dyDescent="0.2">
      <c r="B723" s="71">
        <f>'NEG Commercial'!C721</f>
        <v>15999</v>
      </c>
      <c r="C723" s="65">
        <f>B723*(Rates!$G$9+Rates!$G$11)+Rates!$G$19+SUM(Rates!$G$22:$G$27)</f>
        <v>9552.6010166568249</v>
      </c>
      <c r="D723" s="65">
        <f>IF('NEG Commercial Win'!B723&gt;40,40*(Rates!$H$9+Rates!$H$14)+('NEG Commercial Win'!B723-40)*(Rates!$H$9+Rates!$H$17),'NEG Commercial Win'!B723*(Rates!$H$9+Rates!$H$14))+Rates!$H$19+Rates!$H$22+Rates!$H$23</f>
        <v>9216.3066666568247</v>
      </c>
      <c r="E723" s="66">
        <f t="shared" si="44"/>
        <v>-336.29435000000012</v>
      </c>
      <c r="F723" s="67">
        <f t="shared" si="45"/>
        <v>-3.5204479849373513E-2</v>
      </c>
      <c r="G723" s="71">
        <f>'NEG Commercial'!E721</f>
        <v>1</v>
      </c>
      <c r="H723" s="68">
        <f t="shared" si="46"/>
        <v>9.6417139110648316E-6</v>
      </c>
      <c r="I723" s="68">
        <f t="shared" si="47"/>
        <v>0.99740637895792272</v>
      </c>
    </row>
    <row r="724" spans="2:9" x14ac:dyDescent="0.2">
      <c r="B724" s="71">
        <f>'NEG Commercial'!C722</f>
        <v>16039</v>
      </c>
      <c r="C724" s="65">
        <f>B724*(Rates!$G$9+Rates!$G$11)+Rates!$G$19+SUM(Rates!$G$22:$G$27)</f>
        <v>9576.4336837401588</v>
      </c>
      <c r="D724" s="65">
        <f>IF('NEG Commercial Win'!B724&gt;40,40*(Rates!$H$9+Rates!$H$14)+('NEG Commercial Win'!B724-40)*(Rates!$H$9+Rates!$H$17),'NEG Commercial Win'!B724*(Rates!$H$9+Rates!$H$14))+Rates!$H$19+Rates!$H$22+Rates!$H$23</f>
        <v>9239.2413337401595</v>
      </c>
      <c r="E724" s="66">
        <f t="shared" si="44"/>
        <v>-337.19234999999935</v>
      </c>
      <c r="F724" s="67">
        <f t="shared" si="45"/>
        <v>-3.5210639068332793E-2</v>
      </c>
      <c r="G724" s="71">
        <f>'NEG Commercial'!E722</f>
        <v>1</v>
      </c>
      <c r="H724" s="68">
        <f t="shared" si="46"/>
        <v>9.6417139110648316E-6</v>
      </c>
      <c r="I724" s="68">
        <f t="shared" si="47"/>
        <v>0.99741602067183377</v>
      </c>
    </row>
    <row r="725" spans="2:9" x14ac:dyDescent="0.2">
      <c r="B725" s="71">
        <f>'NEG Commercial'!C723</f>
        <v>16059</v>
      </c>
      <c r="C725" s="65">
        <f>B725*(Rates!$G$9+Rates!$G$11)+Rates!$G$19+SUM(Rates!$G$22:$G$27)</f>
        <v>9588.3500172818258</v>
      </c>
      <c r="D725" s="65">
        <f>IF('NEG Commercial Win'!B725&gt;40,40*(Rates!$H$9+Rates!$H$14)+('NEG Commercial Win'!B725-40)*(Rates!$H$9+Rates!$H$17),'NEG Commercial Win'!B725*(Rates!$H$9+Rates!$H$14))+Rates!$H$19+Rates!$H$22+Rates!$H$23</f>
        <v>9250.7086672818277</v>
      </c>
      <c r="E725" s="66">
        <f t="shared" si="44"/>
        <v>-337.64134999999806</v>
      </c>
      <c r="F725" s="67">
        <f t="shared" si="45"/>
        <v>-3.521370719586174E-2</v>
      </c>
      <c r="G725" s="71">
        <f>'NEG Commercial'!E723</f>
        <v>2</v>
      </c>
      <c r="H725" s="68">
        <f t="shared" si="46"/>
        <v>1.9283427822129663E-5</v>
      </c>
      <c r="I725" s="68">
        <f t="shared" si="47"/>
        <v>0.99743530409965586</v>
      </c>
    </row>
    <row r="726" spans="2:9" x14ac:dyDescent="0.2">
      <c r="B726" s="71">
        <f>'NEG Commercial'!C724</f>
        <v>16099</v>
      </c>
      <c r="C726" s="65">
        <f>B726*(Rates!$G$9+Rates!$G$11)+Rates!$G$19+SUM(Rates!$G$22:$G$27)</f>
        <v>9612.1826843651615</v>
      </c>
      <c r="D726" s="65">
        <f>IF('NEG Commercial Win'!B726&gt;40,40*(Rates!$H$9+Rates!$H$14)+('NEG Commercial Win'!B726-40)*(Rates!$H$9+Rates!$H$17),'NEG Commercial Win'!B726*(Rates!$H$9+Rates!$H$14))+Rates!$H$19+Rates!$H$22+Rates!$H$23</f>
        <v>9273.6433343651624</v>
      </c>
      <c r="E726" s="66">
        <f t="shared" si="44"/>
        <v>-338.5393499999991</v>
      </c>
      <c r="F726" s="67">
        <f t="shared" si="45"/>
        <v>-3.5219820629361874E-2</v>
      </c>
      <c r="G726" s="71">
        <f>'NEG Commercial'!E724</f>
        <v>1</v>
      </c>
      <c r="H726" s="68">
        <f t="shared" si="46"/>
        <v>9.6417139110648316E-6</v>
      </c>
      <c r="I726" s="68">
        <f t="shared" si="47"/>
        <v>0.99744494581356691</v>
      </c>
    </row>
    <row r="727" spans="2:9" x14ac:dyDescent="0.2">
      <c r="B727" s="71">
        <f>'NEG Commercial'!C725</f>
        <v>16139</v>
      </c>
      <c r="C727" s="65">
        <f>B727*(Rates!$G$9+Rates!$G$11)+Rates!$G$19+SUM(Rates!$G$22:$G$27)</f>
        <v>9636.0153514484955</v>
      </c>
      <c r="D727" s="65">
        <f>IF('NEG Commercial Win'!B727&gt;40,40*(Rates!$H$9+Rates!$H$14)+('NEG Commercial Win'!B727-40)*(Rates!$H$9+Rates!$H$17),'NEG Commercial Win'!B727*(Rates!$H$9+Rates!$H$14))+Rates!$H$19+Rates!$H$22+Rates!$H$23</f>
        <v>9296.5780014484972</v>
      </c>
      <c r="E727" s="66">
        <f t="shared" si="44"/>
        <v>-339.43734999999833</v>
      </c>
      <c r="F727" s="67">
        <f t="shared" si="45"/>
        <v>-3.5225903822265474E-2</v>
      </c>
      <c r="G727" s="71">
        <f>'NEG Commercial'!E725</f>
        <v>2</v>
      </c>
      <c r="H727" s="68">
        <f t="shared" si="46"/>
        <v>1.9283427822129663E-5</v>
      </c>
      <c r="I727" s="68">
        <f t="shared" si="47"/>
        <v>0.997464229241389</v>
      </c>
    </row>
    <row r="728" spans="2:9" x14ac:dyDescent="0.2">
      <c r="B728" s="71">
        <f>'NEG Commercial'!C726</f>
        <v>16159</v>
      </c>
      <c r="C728" s="65">
        <f>B728*(Rates!$G$9+Rates!$G$11)+Rates!$G$19+SUM(Rates!$G$22:$G$27)</f>
        <v>9647.9316849901625</v>
      </c>
      <c r="D728" s="65">
        <f>IF('NEG Commercial Win'!B728&gt;40,40*(Rates!$H$9+Rates!$H$14)+('NEG Commercial Win'!B728-40)*(Rates!$H$9+Rates!$H$17),'NEG Commercial Win'!B728*(Rates!$H$9+Rates!$H$14))+Rates!$H$19+Rates!$H$22+Rates!$H$23</f>
        <v>9308.0453349901636</v>
      </c>
      <c r="E728" s="66">
        <f t="shared" si="44"/>
        <v>-339.88634999999886</v>
      </c>
      <c r="F728" s="67">
        <f t="shared" si="45"/>
        <v>-3.5228934148526306E-2</v>
      </c>
      <c r="G728" s="71">
        <f>'NEG Commercial'!E726</f>
        <v>2</v>
      </c>
      <c r="H728" s="68">
        <f t="shared" si="46"/>
        <v>1.9283427822129663E-5</v>
      </c>
      <c r="I728" s="68">
        <f t="shared" si="47"/>
        <v>0.99748351266921109</v>
      </c>
    </row>
    <row r="729" spans="2:9" x14ac:dyDescent="0.2">
      <c r="B729" s="71">
        <f>'NEG Commercial'!C727</f>
        <v>16179</v>
      </c>
      <c r="C729" s="65">
        <f>B729*(Rates!$G$9+Rates!$G$11)+Rates!$G$19+SUM(Rates!$G$22:$G$27)</f>
        <v>9659.8480185318313</v>
      </c>
      <c r="D729" s="65">
        <f>IF('NEG Commercial Win'!B729&gt;40,40*(Rates!$H$9+Rates!$H$14)+('NEG Commercial Win'!B729-40)*(Rates!$H$9+Rates!$H$17),'NEG Commercial Win'!B729*(Rates!$H$9+Rates!$H$14))+Rates!$H$19+Rates!$H$22+Rates!$H$23</f>
        <v>9319.5126685318319</v>
      </c>
      <c r="E729" s="66">
        <f t="shared" si="44"/>
        <v>-340.33534999999938</v>
      </c>
      <c r="F729" s="67">
        <f t="shared" si="45"/>
        <v>-3.5231956998400669E-2</v>
      </c>
      <c r="G729" s="71">
        <f>'NEG Commercial'!E727</f>
        <v>1</v>
      </c>
      <c r="H729" s="68">
        <f t="shared" si="46"/>
        <v>9.6417139110648316E-6</v>
      </c>
      <c r="I729" s="68">
        <f t="shared" si="47"/>
        <v>0.99749315438312214</v>
      </c>
    </row>
    <row r="730" spans="2:9" x14ac:dyDescent="0.2">
      <c r="B730" s="71">
        <f>'NEG Commercial'!C728</f>
        <v>16199</v>
      </c>
      <c r="C730" s="65">
        <f>B730*(Rates!$G$9+Rates!$G$11)+Rates!$G$19+SUM(Rates!$G$22:$G$27)</f>
        <v>9671.7643520734982</v>
      </c>
      <c r="D730" s="65">
        <f>IF('NEG Commercial Win'!B730&gt;40,40*(Rates!$H$9+Rates!$H$14)+('NEG Commercial Win'!B730-40)*(Rates!$H$9+Rates!$H$17),'NEG Commercial Win'!B730*(Rates!$H$9+Rates!$H$14))+Rates!$H$19+Rates!$H$22+Rates!$H$23</f>
        <v>9330.9800020734983</v>
      </c>
      <c r="E730" s="66">
        <f t="shared" si="44"/>
        <v>-340.7843499999999</v>
      </c>
      <c r="F730" s="67">
        <f t="shared" si="45"/>
        <v>-3.5234972399522974E-2</v>
      </c>
      <c r="G730" s="71">
        <f>'NEG Commercial'!E728</f>
        <v>1</v>
      </c>
      <c r="H730" s="68">
        <f t="shared" si="46"/>
        <v>9.6417139110648316E-6</v>
      </c>
      <c r="I730" s="68">
        <f t="shared" si="47"/>
        <v>0.99750279609703318</v>
      </c>
    </row>
    <row r="731" spans="2:9" x14ac:dyDescent="0.2">
      <c r="B731" s="71">
        <f>'NEG Commercial'!C729</f>
        <v>16219</v>
      </c>
      <c r="C731" s="65">
        <f>B731*(Rates!$G$9+Rates!$G$11)+Rates!$G$19+SUM(Rates!$G$22:$G$27)</f>
        <v>9683.6806856151652</v>
      </c>
      <c r="D731" s="65">
        <f>IF('NEG Commercial Win'!B731&gt;40,40*(Rates!$H$9+Rates!$H$14)+('NEG Commercial Win'!B731-40)*(Rates!$H$9+Rates!$H$17),'NEG Commercial Win'!B731*(Rates!$H$9+Rates!$H$14))+Rates!$H$19+Rates!$H$22+Rates!$H$23</f>
        <v>9342.4473356151666</v>
      </c>
      <c r="E731" s="66">
        <f t="shared" si="44"/>
        <v>-341.23334999999861</v>
      </c>
      <c r="F731" s="67">
        <f t="shared" si="45"/>
        <v>-3.5237980379391395E-2</v>
      </c>
      <c r="G731" s="71">
        <f>'NEG Commercial'!E729</f>
        <v>1</v>
      </c>
      <c r="H731" s="68">
        <f t="shared" si="46"/>
        <v>9.6417139110648316E-6</v>
      </c>
      <c r="I731" s="68">
        <f t="shared" si="47"/>
        <v>0.99751243781094423</v>
      </c>
    </row>
    <row r="732" spans="2:9" x14ac:dyDescent="0.2">
      <c r="B732" s="71">
        <f>'NEG Commercial'!C730</f>
        <v>16239</v>
      </c>
      <c r="C732" s="65">
        <f>B732*(Rates!$G$9+Rates!$G$11)+Rates!$G$19+SUM(Rates!$G$22:$G$27)</f>
        <v>9695.5970191568322</v>
      </c>
      <c r="D732" s="65">
        <f>IF('NEG Commercial Win'!B732&gt;40,40*(Rates!$H$9+Rates!$H$14)+('NEG Commercial Win'!B732-40)*(Rates!$H$9+Rates!$H$17),'NEG Commercial Win'!B732*(Rates!$H$9+Rates!$H$14))+Rates!$H$19+Rates!$H$22+Rates!$H$23</f>
        <v>9353.914669156833</v>
      </c>
      <c r="E732" s="66">
        <f t="shared" si="44"/>
        <v>-341.68234999999913</v>
      </c>
      <c r="F732" s="67">
        <f t="shared" si="45"/>
        <v>-3.5240980965369498E-2</v>
      </c>
      <c r="G732" s="71">
        <f>'NEG Commercial'!E730</f>
        <v>1</v>
      </c>
      <c r="H732" s="68">
        <f t="shared" si="46"/>
        <v>9.6417139110648316E-6</v>
      </c>
      <c r="I732" s="68">
        <f t="shared" si="47"/>
        <v>0.99752207952485528</v>
      </c>
    </row>
    <row r="733" spans="2:9" x14ac:dyDescent="0.2">
      <c r="B733" s="71">
        <f>'NEG Commercial'!C731</f>
        <v>16259</v>
      </c>
      <c r="C733" s="65">
        <f>B733*(Rates!$G$9+Rates!$G$11)+Rates!$G$19+SUM(Rates!$G$22:$G$27)</f>
        <v>9707.513352698501</v>
      </c>
      <c r="D733" s="65">
        <f>IF('NEG Commercial Win'!B733&gt;40,40*(Rates!$H$9+Rates!$H$14)+('NEG Commercial Win'!B733-40)*(Rates!$H$9+Rates!$H$17),'NEG Commercial Win'!B733*(Rates!$H$9+Rates!$H$14))+Rates!$H$19+Rates!$H$22+Rates!$H$23</f>
        <v>9365.3820026985013</v>
      </c>
      <c r="E733" s="66">
        <f t="shared" si="44"/>
        <v>-342.13134999999966</v>
      </c>
      <c r="F733" s="67">
        <f t="shared" si="45"/>
        <v>-3.5243974184685903E-2</v>
      </c>
      <c r="G733" s="71">
        <f>'NEG Commercial'!E731</f>
        <v>1</v>
      </c>
      <c r="H733" s="68">
        <f t="shared" si="46"/>
        <v>9.6417139110648316E-6</v>
      </c>
      <c r="I733" s="68">
        <f t="shared" si="47"/>
        <v>0.99753172123876632</v>
      </c>
    </row>
    <row r="734" spans="2:9" x14ac:dyDescent="0.2">
      <c r="B734" s="71">
        <f>'NEG Commercial'!C732</f>
        <v>16299</v>
      </c>
      <c r="C734" s="65">
        <f>B734*(Rates!$G$9+Rates!$G$11)+Rates!$G$19+SUM(Rates!$G$22:$G$27)</f>
        <v>9731.3460197818349</v>
      </c>
      <c r="D734" s="65">
        <f>IF('NEG Commercial Win'!B734&gt;40,40*(Rates!$H$9+Rates!$H$14)+('NEG Commercial Win'!B734-40)*(Rates!$H$9+Rates!$H$17),'NEG Commercial Win'!B734*(Rates!$H$9+Rates!$H$14))+Rates!$H$19+Rates!$H$22+Rates!$H$23</f>
        <v>9388.316669781836</v>
      </c>
      <c r="E734" s="66">
        <f t="shared" si="44"/>
        <v>-343.02934999999889</v>
      </c>
      <c r="F734" s="67">
        <f t="shared" si="45"/>
        <v>-3.5249938631581941E-2</v>
      </c>
      <c r="G734" s="71">
        <f>'NEG Commercial'!E732</f>
        <v>1</v>
      </c>
      <c r="H734" s="68">
        <f t="shared" si="46"/>
        <v>9.6417139110648316E-6</v>
      </c>
      <c r="I734" s="68">
        <f t="shared" si="47"/>
        <v>0.99754136295267737</v>
      </c>
    </row>
    <row r="735" spans="2:9" x14ac:dyDescent="0.2">
      <c r="B735" s="71">
        <f>'NEG Commercial'!C733</f>
        <v>16359</v>
      </c>
      <c r="C735" s="65">
        <f>B735*(Rates!$G$9+Rates!$G$11)+Rates!$G$19+SUM(Rates!$G$22:$G$27)</f>
        <v>9767.0950204068376</v>
      </c>
      <c r="D735" s="65">
        <f>IF('NEG Commercial Win'!B735&gt;40,40*(Rates!$H$9+Rates!$H$14)+('NEG Commercial Win'!B735-40)*(Rates!$H$9+Rates!$H$17),'NEG Commercial Win'!B735*(Rates!$H$9+Rates!$H$14))+Rates!$H$19+Rates!$H$22+Rates!$H$23</f>
        <v>9422.7186704068372</v>
      </c>
      <c r="E735" s="66">
        <f t="shared" si="44"/>
        <v>-344.37635000000046</v>
      </c>
      <c r="F735" s="67">
        <f t="shared" si="45"/>
        <v>-3.5258830725049692E-2</v>
      </c>
      <c r="G735" s="71">
        <f>'NEG Commercial'!E733</f>
        <v>1</v>
      </c>
      <c r="H735" s="68">
        <f t="shared" si="46"/>
        <v>9.6417139110648316E-6</v>
      </c>
      <c r="I735" s="68">
        <f t="shared" si="47"/>
        <v>0.99755100466658841</v>
      </c>
    </row>
    <row r="736" spans="2:9" x14ac:dyDescent="0.2">
      <c r="B736" s="71">
        <f>'NEG Commercial'!C734</f>
        <v>16419</v>
      </c>
      <c r="C736" s="65">
        <f>B736*(Rates!$G$9+Rates!$G$11)+Rates!$G$19+SUM(Rates!$G$22:$G$27)</f>
        <v>9802.8440210318386</v>
      </c>
      <c r="D736" s="65">
        <f>IF('NEG Commercial Win'!B736&gt;40,40*(Rates!$H$9+Rates!$H$14)+('NEG Commercial Win'!B736-40)*(Rates!$H$9+Rates!$H$17),'NEG Commercial Win'!B736*(Rates!$H$9+Rates!$H$14))+Rates!$H$19+Rates!$H$22+Rates!$H$23</f>
        <v>9457.1206710318402</v>
      </c>
      <c r="E736" s="66">
        <f t="shared" si="44"/>
        <v>-345.72334999999839</v>
      </c>
      <c r="F736" s="67">
        <f t="shared" si="45"/>
        <v>-3.5267657963164029E-2</v>
      </c>
      <c r="G736" s="71">
        <f>'NEG Commercial'!E734</f>
        <v>1</v>
      </c>
      <c r="H736" s="68">
        <f t="shared" si="46"/>
        <v>9.6417139110648316E-6</v>
      </c>
      <c r="I736" s="68">
        <f t="shared" si="47"/>
        <v>0.99756064638049946</v>
      </c>
    </row>
    <row r="737" spans="2:9" x14ac:dyDescent="0.2">
      <c r="B737" s="71">
        <f>'NEG Commercial'!C735</f>
        <v>16439</v>
      </c>
      <c r="C737" s="65">
        <f>B737*(Rates!$G$9+Rates!$G$11)+Rates!$G$19+SUM(Rates!$G$22:$G$27)</f>
        <v>9814.7603545735074</v>
      </c>
      <c r="D737" s="65">
        <f>IF('NEG Commercial Win'!B737&gt;40,40*(Rates!$H$9+Rates!$H$14)+('NEG Commercial Win'!B737-40)*(Rates!$H$9+Rates!$H$17),'NEG Commercial Win'!B737*(Rates!$H$9+Rates!$H$14))+Rates!$H$19+Rates!$H$22+Rates!$H$23</f>
        <v>9468.5880045735066</v>
      </c>
      <c r="E737" s="66">
        <f t="shared" si="44"/>
        <v>-346.17235000000073</v>
      </c>
      <c r="F737" s="67">
        <f t="shared" si="45"/>
        <v>-3.5270586086056648E-2</v>
      </c>
      <c r="G737" s="71">
        <f>'NEG Commercial'!E735</f>
        <v>1</v>
      </c>
      <c r="H737" s="68">
        <f t="shared" si="46"/>
        <v>9.6417139110648316E-6</v>
      </c>
      <c r="I737" s="68">
        <f t="shared" si="47"/>
        <v>0.99757028809441051</v>
      </c>
    </row>
    <row r="738" spans="2:9" x14ac:dyDescent="0.2">
      <c r="B738" s="71">
        <f>'NEG Commercial'!C736</f>
        <v>16459</v>
      </c>
      <c r="C738" s="65">
        <f>B738*(Rates!$G$9+Rates!$G$11)+Rates!$G$19+SUM(Rates!$G$22:$G$27)</f>
        <v>9826.6766881151743</v>
      </c>
      <c r="D738" s="65">
        <f>IF('NEG Commercial Win'!B738&gt;40,40*(Rates!$H$9+Rates!$H$14)+('NEG Commercial Win'!B738-40)*(Rates!$H$9+Rates!$H$17),'NEG Commercial Win'!B738*(Rates!$H$9+Rates!$H$14))+Rates!$H$19+Rates!$H$22+Rates!$H$23</f>
        <v>9480.0553381151749</v>
      </c>
      <c r="E738" s="66">
        <f t="shared" si="44"/>
        <v>-346.62134999999944</v>
      </c>
      <c r="F738" s="67">
        <f t="shared" si="45"/>
        <v>-3.5273507107364072E-2</v>
      </c>
      <c r="G738" s="71">
        <f>'NEG Commercial'!E736</f>
        <v>1</v>
      </c>
      <c r="H738" s="68">
        <f t="shared" si="46"/>
        <v>9.6417139110648316E-6</v>
      </c>
      <c r="I738" s="68">
        <f t="shared" si="47"/>
        <v>0.99757992980832155</v>
      </c>
    </row>
    <row r="739" spans="2:9" x14ac:dyDescent="0.2">
      <c r="B739" s="71">
        <f>'NEG Commercial'!C737</f>
        <v>16479</v>
      </c>
      <c r="C739" s="65">
        <f>B739*(Rates!$G$9+Rates!$G$11)+Rates!$G$19+SUM(Rates!$G$22:$G$27)</f>
        <v>9838.5930216568413</v>
      </c>
      <c r="D739" s="65">
        <f>IF('NEG Commercial Win'!B739&gt;40,40*(Rates!$H$9+Rates!$H$14)+('NEG Commercial Win'!B739-40)*(Rates!$H$9+Rates!$H$17),'NEG Commercial Win'!B739*(Rates!$H$9+Rates!$H$14))+Rates!$H$19+Rates!$H$22+Rates!$H$23</f>
        <v>9491.5226716568413</v>
      </c>
      <c r="E739" s="66">
        <f t="shared" si="44"/>
        <v>-347.07034999999996</v>
      </c>
      <c r="F739" s="67">
        <f t="shared" si="45"/>
        <v>-3.5276421052890805E-2</v>
      </c>
      <c r="G739" s="71">
        <f>'NEG Commercial'!E737</f>
        <v>1</v>
      </c>
      <c r="H739" s="68">
        <f t="shared" si="46"/>
        <v>9.6417139110648316E-6</v>
      </c>
      <c r="I739" s="68">
        <f t="shared" si="47"/>
        <v>0.9975895715222326</v>
      </c>
    </row>
    <row r="740" spans="2:9" x14ac:dyDescent="0.2">
      <c r="B740" s="71">
        <f>'NEG Commercial'!C738</f>
        <v>16499</v>
      </c>
      <c r="C740" s="65">
        <f>B740*(Rates!$G$9+Rates!$G$11)+Rates!$G$19+SUM(Rates!$G$22:$G$27)</f>
        <v>9850.5093551985083</v>
      </c>
      <c r="D740" s="65">
        <f>IF('NEG Commercial Win'!B740&gt;40,40*(Rates!$H$9+Rates!$H$14)+('NEG Commercial Win'!B740-40)*(Rates!$H$9+Rates!$H$17),'NEG Commercial Win'!B740*(Rates!$H$9+Rates!$H$14))+Rates!$H$19+Rates!$H$22+Rates!$H$23</f>
        <v>9502.9900051985096</v>
      </c>
      <c r="E740" s="66">
        <f t="shared" si="44"/>
        <v>-347.51934999999867</v>
      </c>
      <c r="F740" s="67">
        <f t="shared" si="45"/>
        <v>-3.5279327948315564E-2</v>
      </c>
      <c r="G740" s="71">
        <f>'NEG Commercial'!E738</f>
        <v>1</v>
      </c>
      <c r="H740" s="68">
        <f t="shared" si="46"/>
        <v>9.6417139110648316E-6</v>
      </c>
      <c r="I740" s="68">
        <f t="shared" si="47"/>
        <v>0.99759921323614364</v>
      </c>
    </row>
    <row r="741" spans="2:9" x14ac:dyDescent="0.2">
      <c r="B741" s="71">
        <f>'NEG Commercial'!C739</f>
        <v>16519</v>
      </c>
      <c r="C741" s="65">
        <f>B741*(Rates!$G$9+Rates!$G$11)+Rates!$G$19+SUM(Rates!$G$22:$G$27)</f>
        <v>9862.4256887401771</v>
      </c>
      <c r="D741" s="65">
        <f>IF('NEG Commercial Win'!B741&gt;40,40*(Rates!$H$9+Rates!$H$14)+('NEG Commercial Win'!B741-40)*(Rates!$H$9+Rates!$H$17),'NEG Commercial Win'!B741*(Rates!$H$9+Rates!$H$14))+Rates!$H$19+Rates!$H$22+Rates!$H$23</f>
        <v>9514.4573387401761</v>
      </c>
      <c r="E741" s="66">
        <f t="shared" si="44"/>
        <v>-347.96835000000101</v>
      </c>
      <c r="F741" s="67">
        <f t="shared" si="45"/>
        <v>-3.5282227819193879E-2</v>
      </c>
      <c r="G741" s="71">
        <f>'NEG Commercial'!E739</f>
        <v>2</v>
      </c>
      <c r="H741" s="68">
        <f t="shared" si="46"/>
        <v>1.9283427822129663E-5</v>
      </c>
      <c r="I741" s="68">
        <f t="shared" si="47"/>
        <v>0.99761849666396574</v>
      </c>
    </row>
    <row r="742" spans="2:9" x14ac:dyDescent="0.2">
      <c r="B742" s="71">
        <f>'NEG Commercial'!C740</f>
        <v>16559</v>
      </c>
      <c r="C742" s="65">
        <f>B742*(Rates!$G$9+Rates!$G$11)+Rates!$G$19+SUM(Rates!$G$22:$G$27)</f>
        <v>9886.258355823511</v>
      </c>
      <c r="D742" s="65">
        <f>IF('NEG Commercial Win'!B742&gt;40,40*(Rates!$H$9+Rates!$H$14)+('NEG Commercial Win'!B742-40)*(Rates!$H$9+Rates!$H$17),'NEG Commercial Win'!B742*(Rates!$H$9+Rates!$H$14))+Rates!$H$19+Rates!$H$22+Rates!$H$23</f>
        <v>9537.3920058235108</v>
      </c>
      <c r="E742" s="66">
        <f t="shared" si="44"/>
        <v>-348.86635000000024</v>
      </c>
      <c r="F742" s="67">
        <f t="shared" si="45"/>
        <v>-3.5288006588913401E-2</v>
      </c>
      <c r="G742" s="71">
        <f>'NEG Commercial'!E740</f>
        <v>1</v>
      </c>
      <c r="H742" s="68">
        <f t="shared" si="46"/>
        <v>9.6417139110648316E-6</v>
      </c>
      <c r="I742" s="68">
        <f t="shared" si="47"/>
        <v>0.99762813837787678</v>
      </c>
    </row>
    <row r="743" spans="2:9" x14ac:dyDescent="0.2">
      <c r="B743" s="71">
        <f>'NEG Commercial'!C741</f>
        <v>16599</v>
      </c>
      <c r="C743" s="65">
        <f>B743*(Rates!$G$9+Rates!$G$11)+Rates!$G$19+SUM(Rates!$G$22:$G$27)</f>
        <v>9910.091022906845</v>
      </c>
      <c r="D743" s="65">
        <f>IF('NEG Commercial Win'!B743&gt;40,40*(Rates!$H$9+Rates!$H$14)+('NEG Commercial Win'!B743-40)*(Rates!$H$9+Rates!$H$17),'NEG Commercial Win'!B743*(Rates!$H$9+Rates!$H$14))+Rates!$H$19+Rates!$H$22+Rates!$H$23</f>
        <v>9560.3266729068473</v>
      </c>
      <c r="E743" s="66">
        <f t="shared" si="44"/>
        <v>-349.76434999999765</v>
      </c>
      <c r="F743" s="67">
        <f t="shared" si="45"/>
        <v>-3.529375756403539E-2</v>
      </c>
      <c r="G743" s="71">
        <f>'NEG Commercial'!E741</f>
        <v>1</v>
      </c>
      <c r="H743" s="68">
        <f t="shared" si="46"/>
        <v>9.6417139110648316E-6</v>
      </c>
      <c r="I743" s="68">
        <f t="shared" si="47"/>
        <v>0.99763778009178783</v>
      </c>
    </row>
    <row r="744" spans="2:9" x14ac:dyDescent="0.2">
      <c r="B744" s="71">
        <f>'NEG Commercial'!C742</f>
        <v>16619</v>
      </c>
      <c r="C744" s="65">
        <f>B744*(Rates!$G$9+Rates!$G$11)+Rates!$G$19+SUM(Rates!$G$22:$G$27)</f>
        <v>9922.0073564485137</v>
      </c>
      <c r="D744" s="65">
        <f>IF('NEG Commercial Win'!B744&gt;40,40*(Rates!$H$9+Rates!$H$14)+('NEG Commercial Win'!B744-40)*(Rates!$H$9+Rates!$H$17),'NEG Commercial Win'!B744*(Rates!$H$9+Rates!$H$14))+Rates!$H$19+Rates!$H$22+Rates!$H$23</f>
        <v>9571.7940064485138</v>
      </c>
      <c r="E744" s="66">
        <f t="shared" si="44"/>
        <v>-350.21334999999999</v>
      </c>
      <c r="F744" s="67">
        <f t="shared" si="45"/>
        <v>-3.5296622691212705E-2</v>
      </c>
      <c r="G744" s="71">
        <f>'NEG Commercial'!E742</f>
        <v>1</v>
      </c>
      <c r="H744" s="68">
        <f t="shared" si="46"/>
        <v>9.6417139110648316E-6</v>
      </c>
      <c r="I744" s="68">
        <f t="shared" si="47"/>
        <v>0.99764742180569888</v>
      </c>
    </row>
    <row r="745" spans="2:9" x14ac:dyDescent="0.2">
      <c r="B745" s="71">
        <f>'NEG Commercial'!C743</f>
        <v>16639</v>
      </c>
      <c r="C745" s="65">
        <f>B745*(Rates!$G$9+Rates!$G$11)+Rates!$G$19+SUM(Rates!$G$22:$G$27)</f>
        <v>9933.9236899901807</v>
      </c>
      <c r="D745" s="65">
        <f>IF('NEG Commercial Win'!B745&gt;40,40*(Rates!$H$9+Rates!$H$14)+('NEG Commercial Win'!B745-40)*(Rates!$H$9+Rates!$H$17),'NEG Commercial Win'!B745*(Rates!$H$9+Rates!$H$14))+Rates!$H$19+Rates!$H$22+Rates!$H$23</f>
        <v>9583.261339990182</v>
      </c>
      <c r="E745" s="66">
        <f t="shared" si="44"/>
        <v>-350.6623499999987</v>
      </c>
      <c r="F745" s="67">
        <f t="shared" si="45"/>
        <v>-3.5299480944608032E-2</v>
      </c>
      <c r="G745" s="71">
        <f>'NEG Commercial'!E743</f>
        <v>2</v>
      </c>
      <c r="H745" s="68">
        <f t="shared" si="46"/>
        <v>1.9283427822129663E-5</v>
      </c>
      <c r="I745" s="68">
        <f t="shared" si="47"/>
        <v>0.99766670523352097</v>
      </c>
    </row>
    <row r="746" spans="2:9" x14ac:dyDescent="0.2">
      <c r="B746" s="71">
        <f>'NEG Commercial'!C744</f>
        <v>16699</v>
      </c>
      <c r="C746" s="65">
        <f>B746*(Rates!$G$9+Rates!$G$11)+Rates!$G$19+SUM(Rates!$G$22:$G$27)</f>
        <v>9969.6726906151835</v>
      </c>
      <c r="D746" s="65">
        <f>IF('NEG Commercial Win'!B746&gt;40,40*(Rates!$H$9+Rates!$H$14)+('NEG Commercial Win'!B746-40)*(Rates!$H$9+Rates!$H$17),'NEG Commercial Win'!B746*(Rates!$H$9+Rates!$H$14))+Rates!$H$19+Rates!$H$22+Rates!$H$23</f>
        <v>9617.6633406151832</v>
      </c>
      <c r="E746" s="66">
        <f t="shared" si="44"/>
        <v>-352.00935000000027</v>
      </c>
      <c r="F746" s="67">
        <f t="shared" si="45"/>
        <v>-3.5308014708583114E-2</v>
      </c>
      <c r="G746" s="71">
        <f>'NEG Commercial'!E744</f>
        <v>1</v>
      </c>
      <c r="H746" s="68">
        <f t="shared" si="46"/>
        <v>9.6417139110648316E-6</v>
      </c>
      <c r="I746" s="68">
        <f t="shared" si="47"/>
        <v>0.99767634694743201</v>
      </c>
    </row>
    <row r="747" spans="2:9" x14ac:dyDescent="0.2">
      <c r="B747" s="71">
        <f>'NEG Commercial'!C745</f>
        <v>16719</v>
      </c>
      <c r="C747" s="65">
        <f>B747*(Rates!$G$9+Rates!$G$11)+Rates!$G$19+SUM(Rates!$G$22:$G$27)</f>
        <v>9981.5890241568504</v>
      </c>
      <c r="D747" s="65">
        <f>IF('NEG Commercial Win'!B747&gt;40,40*(Rates!$H$9+Rates!$H$14)+('NEG Commercial Win'!B747-40)*(Rates!$H$9+Rates!$H$17),'NEG Commercial Win'!B747*(Rates!$H$9+Rates!$H$14))+Rates!$H$19+Rates!$H$22+Rates!$H$23</f>
        <v>9629.1306741568515</v>
      </c>
      <c r="E747" s="66">
        <f t="shared" si="44"/>
        <v>-352.45834999999897</v>
      </c>
      <c r="F747" s="67">
        <f t="shared" si="45"/>
        <v>-3.5310845712741741E-2</v>
      </c>
      <c r="G747" s="71">
        <f>'NEG Commercial'!E745</f>
        <v>2</v>
      </c>
      <c r="H747" s="68">
        <f t="shared" si="46"/>
        <v>1.9283427822129663E-5</v>
      </c>
      <c r="I747" s="68">
        <f t="shared" si="47"/>
        <v>0.99769563037525411</v>
      </c>
    </row>
    <row r="748" spans="2:9" x14ac:dyDescent="0.2">
      <c r="B748" s="71">
        <f>'NEG Commercial'!C746</f>
        <v>16779</v>
      </c>
      <c r="C748" s="65">
        <f>B748*(Rates!$G$9+Rates!$G$11)+Rates!$G$19+SUM(Rates!$G$22:$G$27)</f>
        <v>10017.338024781851</v>
      </c>
      <c r="D748" s="65">
        <f>IF('NEG Commercial Win'!B748&gt;40,40*(Rates!$H$9+Rates!$H$14)+('NEG Commercial Win'!B748-40)*(Rates!$H$9+Rates!$H$17),'NEG Commercial Win'!B748*(Rates!$H$9+Rates!$H$14))+Rates!$H$19+Rates!$H$22+Rates!$H$23</f>
        <v>9663.5326747818526</v>
      </c>
      <c r="E748" s="66">
        <f t="shared" si="44"/>
        <v>-353.80534999999873</v>
      </c>
      <c r="F748" s="67">
        <f t="shared" si="45"/>
        <v>-3.5319298313056934E-2</v>
      </c>
      <c r="G748" s="71">
        <f>'NEG Commercial'!E746</f>
        <v>2</v>
      </c>
      <c r="H748" s="68">
        <f t="shared" si="46"/>
        <v>1.9283427822129663E-5</v>
      </c>
      <c r="I748" s="68">
        <f t="shared" si="47"/>
        <v>0.9977149138030762</v>
      </c>
    </row>
    <row r="749" spans="2:9" x14ac:dyDescent="0.2">
      <c r="B749" s="71">
        <f>'NEG Commercial'!C747</f>
        <v>16799</v>
      </c>
      <c r="C749" s="65">
        <f>B749*(Rates!$G$9+Rates!$G$11)+Rates!$G$19+SUM(Rates!$G$22:$G$27)</f>
        <v>10029.25435832352</v>
      </c>
      <c r="D749" s="65">
        <f>IF('NEG Commercial Win'!B749&gt;40,40*(Rates!$H$9+Rates!$H$14)+('NEG Commercial Win'!B749-40)*(Rates!$H$9+Rates!$H$17),'NEG Commercial Win'!B749*(Rates!$H$9+Rates!$H$14))+Rates!$H$19+Rates!$H$22+Rates!$H$23</f>
        <v>9675.0000083235209</v>
      </c>
      <c r="E749" s="66">
        <f t="shared" si="44"/>
        <v>-354.25434999999925</v>
      </c>
      <c r="F749" s="67">
        <f t="shared" si="45"/>
        <v>-3.5322102455801717E-2</v>
      </c>
      <c r="G749" s="71">
        <f>'NEG Commercial'!E747</f>
        <v>3</v>
      </c>
      <c r="H749" s="68">
        <f t="shared" si="46"/>
        <v>2.8925141733194491E-5</v>
      </c>
      <c r="I749" s="68">
        <f t="shared" si="47"/>
        <v>0.99774383894480945</v>
      </c>
    </row>
    <row r="750" spans="2:9" x14ac:dyDescent="0.2">
      <c r="B750" s="71">
        <f>'NEG Commercial'!C748</f>
        <v>16819</v>
      </c>
      <c r="C750" s="65">
        <f>B750*(Rates!$G$9+Rates!$G$11)+Rates!$G$19+SUM(Rates!$G$22:$G$27)</f>
        <v>10041.170691865187</v>
      </c>
      <c r="D750" s="65">
        <f>IF('NEG Commercial Win'!B750&gt;40,40*(Rates!$H$9+Rates!$H$14)+('NEG Commercial Win'!B750-40)*(Rates!$H$9+Rates!$H$17),'NEG Commercial Win'!B750*(Rates!$H$9+Rates!$H$14))+Rates!$H$19+Rates!$H$22+Rates!$H$23</f>
        <v>9686.4673418651873</v>
      </c>
      <c r="E750" s="66">
        <f t="shared" si="44"/>
        <v>-354.70334999999977</v>
      </c>
      <c r="F750" s="67">
        <f t="shared" si="45"/>
        <v>-3.532489994292809E-2</v>
      </c>
      <c r="G750" s="71">
        <f>'NEG Commercial'!E748</f>
        <v>1</v>
      </c>
      <c r="H750" s="68">
        <f t="shared" si="46"/>
        <v>9.6417139110648316E-6</v>
      </c>
      <c r="I750" s="68">
        <f t="shared" si="47"/>
        <v>0.99775348065872049</v>
      </c>
    </row>
    <row r="751" spans="2:9" x14ac:dyDescent="0.2">
      <c r="B751" s="71">
        <f>'NEG Commercial'!C749</f>
        <v>16859</v>
      </c>
      <c r="C751" s="65">
        <f>B751*(Rates!$G$9+Rates!$G$11)+Rates!$G$19+SUM(Rates!$G$22:$G$27)</f>
        <v>10065.003358948521</v>
      </c>
      <c r="D751" s="65">
        <f>IF('NEG Commercial Win'!B751&gt;40,40*(Rates!$H$9+Rates!$H$14)+('NEG Commercial Win'!B751-40)*(Rates!$H$9+Rates!$H$17),'NEG Commercial Win'!B751*(Rates!$H$9+Rates!$H$14))+Rates!$H$19+Rates!$H$22+Rates!$H$23</f>
        <v>9709.4020089485221</v>
      </c>
      <c r="E751" s="66">
        <f t="shared" si="44"/>
        <v>-355.601349999999</v>
      </c>
      <c r="F751" s="67">
        <f t="shared" si="45"/>
        <v>-3.5330475044883465E-2</v>
      </c>
      <c r="G751" s="71">
        <f>'NEG Commercial'!E749</f>
        <v>1</v>
      </c>
      <c r="H751" s="68">
        <f t="shared" si="46"/>
        <v>9.6417139110648316E-6</v>
      </c>
      <c r="I751" s="68">
        <f t="shared" si="47"/>
        <v>0.99776312237263154</v>
      </c>
    </row>
    <row r="752" spans="2:9" x14ac:dyDescent="0.2">
      <c r="B752" s="71">
        <f>'NEG Commercial'!C750</f>
        <v>16899</v>
      </c>
      <c r="C752" s="65">
        <f>B752*(Rates!$G$9+Rates!$G$11)+Rates!$G$19+SUM(Rates!$G$22:$G$27)</f>
        <v>10088.836026031857</v>
      </c>
      <c r="D752" s="65">
        <f>IF('NEG Commercial Win'!B752&gt;40,40*(Rates!$H$9+Rates!$H$14)+('NEG Commercial Win'!B752-40)*(Rates!$H$9+Rates!$H$17),'NEG Commercial Win'!B752*(Rates!$H$9+Rates!$H$14))+Rates!$H$19+Rates!$H$22+Rates!$H$23</f>
        <v>9732.3366760318568</v>
      </c>
      <c r="E752" s="66">
        <f t="shared" si="44"/>
        <v>-356.49935000000005</v>
      </c>
      <c r="F752" s="67">
        <f t="shared" si="45"/>
        <v>-3.5336023806922599E-2</v>
      </c>
      <c r="G752" s="71">
        <f>'NEG Commercial'!E750</f>
        <v>1</v>
      </c>
      <c r="H752" s="68">
        <f t="shared" si="46"/>
        <v>9.6417139110648316E-6</v>
      </c>
      <c r="I752" s="68">
        <f t="shared" si="47"/>
        <v>0.99777276408654259</v>
      </c>
    </row>
    <row r="753" spans="2:9" x14ac:dyDescent="0.2">
      <c r="B753" s="71">
        <f>'NEG Commercial'!C751</f>
        <v>16919</v>
      </c>
      <c r="C753" s="65">
        <f>B753*(Rates!$G$9+Rates!$G$11)+Rates!$G$19+SUM(Rates!$G$22:$G$27)</f>
        <v>10100.752359573524</v>
      </c>
      <c r="D753" s="65">
        <f>IF('NEG Commercial Win'!B753&gt;40,40*(Rates!$H$9+Rates!$H$14)+('NEG Commercial Win'!B753-40)*(Rates!$H$9+Rates!$H$17),'NEG Commercial Win'!B753*(Rates!$H$9+Rates!$H$14))+Rates!$H$19+Rates!$H$22+Rates!$H$23</f>
        <v>9743.804009573525</v>
      </c>
      <c r="E753" s="66">
        <f t="shared" si="44"/>
        <v>-356.94834999999875</v>
      </c>
      <c r="F753" s="67">
        <f t="shared" si="45"/>
        <v>-3.5338788368737904E-2</v>
      </c>
      <c r="G753" s="71">
        <f>'NEG Commercial'!E751</f>
        <v>1</v>
      </c>
      <c r="H753" s="68">
        <f t="shared" si="46"/>
        <v>9.6417139110648316E-6</v>
      </c>
      <c r="I753" s="68">
        <f t="shared" si="47"/>
        <v>0.99778240580045363</v>
      </c>
    </row>
    <row r="754" spans="2:9" x14ac:dyDescent="0.2">
      <c r="B754" s="71">
        <f>'NEG Commercial'!C752</f>
        <v>16979</v>
      </c>
      <c r="C754" s="65">
        <f>B754*(Rates!$G$9+Rates!$G$11)+Rates!$G$19+SUM(Rates!$G$22:$G$27)</f>
        <v>10136.501360198527</v>
      </c>
      <c r="D754" s="65">
        <f>IF('NEG Commercial Win'!B754&gt;40,40*(Rates!$H$9+Rates!$H$14)+('NEG Commercial Win'!B754-40)*(Rates!$H$9+Rates!$H$17),'NEG Commercial Win'!B754*(Rates!$H$9+Rates!$H$14))+Rates!$H$19+Rates!$H$22+Rates!$H$23</f>
        <v>9778.2060101985262</v>
      </c>
      <c r="E754" s="66">
        <f t="shared" si="44"/>
        <v>-358.29535000000033</v>
      </c>
      <c r="F754" s="67">
        <f t="shared" si="45"/>
        <v>-3.5347043054407778E-2</v>
      </c>
      <c r="G754" s="71">
        <f>'NEG Commercial'!E752</f>
        <v>1</v>
      </c>
      <c r="H754" s="68">
        <f t="shared" si="46"/>
        <v>9.6417139110648316E-6</v>
      </c>
      <c r="I754" s="68">
        <f t="shared" si="47"/>
        <v>0.99779204751436468</v>
      </c>
    </row>
    <row r="755" spans="2:9" x14ac:dyDescent="0.2">
      <c r="B755" s="71">
        <f>'NEG Commercial'!C753</f>
        <v>16999</v>
      </c>
      <c r="C755" s="65">
        <f>B755*(Rates!$G$9+Rates!$G$11)+Rates!$G$19+SUM(Rates!$G$22:$G$27)</f>
        <v>10148.417693740193</v>
      </c>
      <c r="D755" s="65">
        <f>IF('NEG Commercial Win'!B755&gt;40,40*(Rates!$H$9+Rates!$H$14)+('NEG Commercial Win'!B755-40)*(Rates!$H$9+Rates!$H$17),'NEG Commercial Win'!B755*(Rates!$H$9+Rates!$H$14))+Rates!$H$19+Rates!$H$22+Rates!$H$23</f>
        <v>9789.6733437401945</v>
      </c>
      <c r="E755" s="66">
        <f t="shared" si="44"/>
        <v>-358.74434999999903</v>
      </c>
      <c r="F755" s="67">
        <f t="shared" si="45"/>
        <v>-3.5349781692694995E-2</v>
      </c>
      <c r="G755" s="71">
        <f>'NEG Commercial'!E753</f>
        <v>1</v>
      </c>
      <c r="H755" s="68">
        <f t="shared" si="46"/>
        <v>9.6417139110648316E-6</v>
      </c>
      <c r="I755" s="68">
        <f t="shared" si="47"/>
        <v>0.99780168922827572</v>
      </c>
    </row>
    <row r="756" spans="2:9" x14ac:dyDescent="0.2">
      <c r="B756" s="71">
        <f>'NEG Commercial'!C754</f>
        <v>17059</v>
      </c>
      <c r="C756" s="65">
        <f>B756*(Rates!$G$9+Rates!$G$11)+Rates!$G$19+SUM(Rates!$G$22:$G$27)</f>
        <v>10184.166694365196</v>
      </c>
      <c r="D756" s="65">
        <f>IF('NEG Commercial Win'!B756&gt;40,40*(Rates!$H$9+Rates!$H$14)+('NEG Commercial Win'!B756-40)*(Rates!$H$9+Rates!$H$17),'NEG Commercial Win'!B756*(Rates!$H$9+Rates!$H$14))+Rates!$H$19+Rates!$H$22+Rates!$H$23</f>
        <v>9824.0753443651956</v>
      </c>
      <c r="E756" s="66">
        <f t="shared" si="44"/>
        <v>-360.0913500000006</v>
      </c>
      <c r="F756" s="67">
        <f t="shared" si="45"/>
        <v>-3.5357959154305257E-2</v>
      </c>
      <c r="G756" s="71">
        <f>'NEG Commercial'!E754</f>
        <v>1</v>
      </c>
      <c r="H756" s="68">
        <f t="shared" si="46"/>
        <v>9.6417139110648316E-6</v>
      </c>
      <c r="I756" s="68">
        <f t="shared" si="47"/>
        <v>0.99781133094218677</v>
      </c>
    </row>
    <row r="757" spans="2:9" x14ac:dyDescent="0.2">
      <c r="B757" s="71">
        <f>'NEG Commercial'!C755</f>
        <v>17079</v>
      </c>
      <c r="C757" s="65">
        <f>B757*(Rates!$G$9+Rates!$G$11)+Rates!$G$19+SUM(Rates!$G$22:$G$27)</f>
        <v>10196.083027906863</v>
      </c>
      <c r="D757" s="65">
        <f>IF('NEG Commercial Win'!B757&gt;40,40*(Rates!$H$9+Rates!$H$14)+('NEG Commercial Win'!B757-40)*(Rates!$H$9+Rates!$H$17),'NEG Commercial Win'!B757*(Rates!$H$9+Rates!$H$14))+Rates!$H$19+Rates!$H$22+Rates!$H$23</f>
        <v>9835.5426779068639</v>
      </c>
      <c r="E757" s="66">
        <f t="shared" si="44"/>
        <v>-360.54034999999931</v>
      </c>
      <c r="F757" s="67">
        <f t="shared" si="45"/>
        <v>-3.5360672231992803E-2</v>
      </c>
      <c r="G757" s="71">
        <f>'NEG Commercial'!E755</f>
        <v>1</v>
      </c>
      <c r="H757" s="68">
        <f t="shared" si="46"/>
        <v>9.6417139110648316E-6</v>
      </c>
      <c r="I757" s="68">
        <f t="shared" si="47"/>
        <v>0.99782097265609782</v>
      </c>
    </row>
    <row r="758" spans="2:9" x14ac:dyDescent="0.2">
      <c r="B758" s="71">
        <f>'NEG Commercial'!C756</f>
        <v>17119</v>
      </c>
      <c r="C758" s="65">
        <f>B758*(Rates!$G$9+Rates!$G$11)+Rates!$G$19+SUM(Rates!$G$22:$G$27)</f>
        <v>10219.915694990197</v>
      </c>
      <c r="D758" s="65">
        <f>IF('NEG Commercial Win'!B758&gt;40,40*(Rates!$H$9+Rates!$H$14)+('NEG Commercial Win'!B758-40)*(Rates!$H$9+Rates!$H$17),'NEG Commercial Win'!B758*(Rates!$H$9+Rates!$H$14))+Rates!$H$19+Rates!$H$22+Rates!$H$23</f>
        <v>9858.4773449901986</v>
      </c>
      <c r="E758" s="66">
        <f t="shared" si="44"/>
        <v>-361.43834999999854</v>
      </c>
      <c r="F758" s="67">
        <f t="shared" si="45"/>
        <v>-3.5366079406816985E-2</v>
      </c>
      <c r="G758" s="71">
        <f>'NEG Commercial'!E756</f>
        <v>1</v>
      </c>
      <c r="H758" s="68">
        <f t="shared" si="46"/>
        <v>9.6417139110648316E-6</v>
      </c>
      <c r="I758" s="68">
        <f t="shared" si="47"/>
        <v>0.99783061437000886</v>
      </c>
    </row>
    <row r="759" spans="2:9" x14ac:dyDescent="0.2">
      <c r="B759" s="71">
        <f>'NEG Commercial'!C757</f>
        <v>17139</v>
      </c>
      <c r="C759" s="65">
        <f>B759*(Rates!$G$9+Rates!$G$11)+Rates!$G$19+SUM(Rates!$G$22:$G$27)</f>
        <v>10231.832028531866</v>
      </c>
      <c r="D759" s="65">
        <f>IF('NEG Commercial Win'!B759&gt;40,40*(Rates!$H$9+Rates!$H$14)+('NEG Commercial Win'!B759-40)*(Rates!$H$9+Rates!$H$17),'NEG Commercial Win'!B759*(Rates!$H$9+Rates!$H$14))+Rates!$H$19+Rates!$H$22+Rates!$H$23</f>
        <v>9869.9446785318651</v>
      </c>
      <c r="E759" s="66">
        <f t="shared" si="44"/>
        <v>-361.88735000000088</v>
      </c>
      <c r="F759" s="67">
        <f t="shared" si="45"/>
        <v>-3.5368773548164568E-2</v>
      </c>
      <c r="G759" s="71">
        <f>'NEG Commercial'!E757</f>
        <v>1</v>
      </c>
      <c r="H759" s="68">
        <f t="shared" si="46"/>
        <v>9.6417139110648316E-6</v>
      </c>
      <c r="I759" s="68">
        <f t="shared" si="47"/>
        <v>0.99784025608391991</v>
      </c>
    </row>
    <row r="760" spans="2:9" x14ac:dyDescent="0.2">
      <c r="B760" s="71">
        <f>'NEG Commercial'!C758</f>
        <v>17179</v>
      </c>
      <c r="C760" s="65">
        <f>B760*(Rates!$G$9+Rates!$G$11)+Rates!$G$19+SUM(Rates!$G$22:$G$27)</f>
        <v>10255.6646956152</v>
      </c>
      <c r="D760" s="65">
        <f>IF('NEG Commercial Win'!B760&gt;40,40*(Rates!$H$9+Rates!$H$14)+('NEG Commercial Win'!B760-40)*(Rates!$H$9+Rates!$H$17),'NEG Commercial Win'!B760*(Rates!$H$9+Rates!$H$14))+Rates!$H$19+Rates!$H$22+Rates!$H$23</f>
        <v>9892.8793456151998</v>
      </c>
      <c r="E760" s="66">
        <f t="shared" si="44"/>
        <v>-362.78535000000011</v>
      </c>
      <c r="F760" s="67">
        <f t="shared" si="45"/>
        <v>-3.5374143048486038E-2</v>
      </c>
      <c r="G760" s="71">
        <f>'NEG Commercial'!E758</f>
        <v>2</v>
      </c>
      <c r="H760" s="68">
        <f t="shared" si="46"/>
        <v>1.9283427822129663E-5</v>
      </c>
      <c r="I760" s="68">
        <f t="shared" si="47"/>
        <v>0.997859539511742</v>
      </c>
    </row>
    <row r="761" spans="2:9" x14ac:dyDescent="0.2">
      <c r="B761" s="71">
        <f>'NEG Commercial'!C759</f>
        <v>17199</v>
      </c>
      <c r="C761" s="65">
        <f>B761*(Rates!$G$9+Rates!$G$11)+Rates!$G$19+SUM(Rates!$G$22:$G$27)</f>
        <v>10267.581029156867</v>
      </c>
      <c r="D761" s="65">
        <f>IF('NEG Commercial Win'!B761&gt;40,40*(Rates!$H$9+Rates!$H$14)+('NEG Commercial Win'!B761-40)*(Rates!$H$9+Rates!$H$17),'NEG Commercial Win'!B761*(Rates!$H$9+Rates!$H$14))+Rates!$H$19+Rates!$H$22+Rates!$H$23</f>
        <v>9904.346679156868</v>
      </c>
      <c r="E761" s="66">
        <f t="shared" si="44"/>
        <v>-363.23434999999881</v>
      </c>
      <c r="F761" s="67">
        <f t="shared" si="45"/>
        <v>-3.5376818451056939E-2</v>
      </c>
      <c r="G761" s="71">
        <f>'NEG Commercial'!E759</f>
        <v>1</v>
      </c>
      <c r="H761" s="68">
        <f t="shared" si="46"/>
        <v>9.6417139110648316E-6</v>
      </c>
      <c r="I761" s="68">
        <f t="shared" si="47"/>
        <v>0.99786918122565305</v>
      </c>
    </row>
    <row r="762" spans="2:9" x14ac:dyDescent="0.2">
      <c r="B762" s="71">
        <f>'NEG Commercial'!C760</f>
        <v>17239</v>
      </c>
      <c r="C762" s="65">
        <f>B762*(Rates!$G$9+Rates!$G$11)+Rates!$G$19+SUM(Rates!$G$22:$G$27)</f>
        <v>10291.413696240203</v>
      </c>
      <c r="D762" s="65">
        <f>IF('NEG Commercial Win'!B762&gt;40,40*(Rates!$H$9+Rates!$H$14)+('NEG Commercial Win'!B762-40)*(Rates!$H$9+Rates!$H$17),'NEG Commercial Win'!B762*(Rates!$H$9+Rates!$H$14))+Rates!$H$19+Rates!$H$22+Rates!$H$23</f>
        <v>9927.2813462402028</v>
      </c>
      <c r="E762" s="66">
        <f t="shared" si="44"/>
        <v>-364.13234999999986</v>
      </c>
      <c r="F762" s="67">
        <f t="shared" si="45"/>
        <v>-3.5382150669254465E-2</v>
      </c>
      <c r="G762" s="71">
        <f>'NEG Commercial'!E760</f>
        <v>2</v>
      </c>
      <c r="H762" s="68">
        <f t="shared" si="46"/>
        <v>1.9283427822129663E-5</v>
      </c>
      <c r="I762" s="68">
        <f t="shared" si="47"/>
        <v>0.99788846465347514</v>
      </c>
    </row>
    <row r="763" spans="2:9" x14ac:dyDescent="0.2">
      <c r="B763" s="71">
        <f>'NEG Commercial'!C761</f>
        <v>17259</v>
      </c>
      <c r="C763" s="65">
        <f>B763*(Rates!$G$9+Rates!$G$11)+Rates!$G$19+SUM(Rates!$G$22:$G$27)</f>
        <v>10303.33002978187</v>
      </c>
      <c r="D763" s="65">
        <f>IF('NEG Commercial Win'!B763&gt;40,40*(Rates!$H$9+Rates!$H$14)+('NEG Commercial Win'!B763-40)*(Rates!$H$9+Rates!$H$17),'NEG Commercial Win'!B763*(Rates!$H$9+Rates!$H$14))+Rates!$H$19+Rates!$H$22+Rates!$H$23</f>
        <v>9938.748679781871</v>
      </c>
      <c r="E763" s="66">
        <f t="shared" si="44"/>
        <v>-364.58134999999857</v>
      </c>
      <c r="F763" s="67">
        <f t="shared" si="45"/>
        <v>-3.5384807527874276E-2</v>
      </c>
      <c r="G763" s="71">
        <f>'NEG Commercial'!E761</f>
        <v>1</v>
      </c>
      <c r="H763" s="68">
        <f t="shared" si="46"/>
        <v>9.6417139110648316E-6</v>
      </c>
      <c r="I763" s="68">
        <f t="shared" si="47"/>
        <v>0.99789810636738618</v>
      </c>
    </row>
    <row r="764" spans="2:9" x14ac:dyDescent="0.2">
      <c r="B764" s="71">
        <f>'NEG Commercial'!C762</f>
        <v>17279</v>
      </c>
      <c r="C764" s="65">
        <f>B764*(Rates!$G$9+Rates!$G$11)+Rates!$G$19+SUM(Rates!$G$22:$G$27)</f>
        <v>10315.246363323537</v>
      </c>
      <c r="D764" s="65">
        <f>IF('NEG Commercial Win'!B764&gt;40,40*(Rates!$H$9+Rates!$H$14)+('NEG Commercial Win'!B764-40)*(Rates!$H$9+Rates!$H$17),'NEG Commercial Win'!B764*(Rates!$H$9+Rates!$H$14))+Rates!$H$19+Rates!$H$22+Rates!$H$23</f>
        <v>9950.2160133235375</v>
      </c>
      <c r="E764" s="66">
        <f t="shared" si="44"/>
        <v>-365.03034999999909</v>
      </c>
      <c r="F764" s="67">
        <f t="shared" si="45"/>
        <v>-3.5387458248005196E-2</v>
      </c>
      <c r="G764" s="71">
        <f>'NEG Commercial'!E762</f>
        <v>1</v>
      </c>
      <c r="H764" s="68">
        <f t="shared" si="46"/>
        <v>9.6417139110648316E-6</v>
      </c>
      <c r="I764" s="68">
        <f t="shared" si="47"/>
        <v>0.99790774808129723</v>
      </c>
    </row>
    <row r="765" spans="2:9" x14ac:dyDescent="0.2">
      <c r="B765" s="71">
        <f>'NEG Commercial'!C763</f>
        <v>17339</v>
      </c>
      <c r="C765" s="65">
        <f>B765*(Rates!$G$9+Rates!$G$11)+Rates!$G$19+SUM(Rates!$G$22:$G$27)</f>
        <v>10350.995363948539</v>
      </c>
      <c r="D765" s="65">
        <f>IF('NEG Commercial Win'!B765&gt;40,40*(Rates!$H$9+Rates!$H$14)+('NEG Commercial Win'!B765-40)*(Rates!$H$9+Rates!$H$17),'NEG Commercial Win'!B765*(Rates!$H$9+Rates!$H$14))+Rates!$H$19+Rates!$H$22+Rates!$H$23</f>
        <v>9984.6180139485405</v>
      </c>
      <c r="E765" s="66">
        <f t="shared" si="44"/>
        <v>-366.37734999999884</v>
      </c>
      <c r="F765" s="67">
        <f t="shared" si="45"/>
        <v>-3.5395373789467027E-2</v>
      </c>
      <c r="G765" s="71">
        <f>'NEG Commercial'!E763</f>
        <v>1</v>
      </c>
      <c r="H765" s="68">
        <f t="shared" si="46"/>
        <v>9.6417139110648316E-6</v>
      </c>
      <c r="I765" s="68">
        <f t="shared" si="47"/>
        <v>0.99791738979520828</v>
      </c>
    </row>
    <row r="766" spans="2:9" x14ac:dyDescent="0.2">
      <c r="B766" s="71">
        <f>'NEG Commercial'!C764</f>
        <v>17359</v>
      </c>
      <c r="C766" s="65">
        <f>B766*(Rates!$G$9+Rates!$G$11)+Rates!$G$19+SUM(Rates!$G$22:$G$27)</f>
        <v>10362.911697490206</v>
      </c>
      <c r="D766" s="65">
        <f>IF('NEG Commercial Win'!B766&gt;40,40*(Rates!$H$9+Rates!$H$14)+('NEG Commercial Win'!B766-40)*(Rates!$H$9+Rates!$H$17),'NEG Commercial Win'!B766*(Rates!$H$9+Rates!$H$14))+Rates!$H$19+Rates!$H$22+Rates!$H$23</f>
        <v>9996.0853474902069</v>
      </c>
      <c r="E766" s="66">
        <f t="shared" si="44"/>
        <v>-366.82634999999937</v>
      </c>
      <c r="F766" s="67">
        <f t="shared" si="45"/>
        <v>-3.5398000167157752E-2</v>
      </c>
      <c r="G766" s="71">
        <f>'NEG Commercial'!E764</f>
        <v>1</v>
      </c>
      <c r="H766" s="68">
        <f t="shared" si="46"/>
        <v>9.6417139110648316E-6</v>
      </c>
      <c r="I766" s="68">
        <f t="shared" si="47"/>
        <v>0.99792703150911932</v>
      </c>
    </row>
    <row r="767" spans="2:9" x14ac:dyDescent="0.2">
      <c r="B767" s="71">
        <f>'NEG Commercial'!C765</f>
        <v>17519</v>
      </c>
      <c r="C767" s="65">
        <f>B767*(Rates!$G$9+Rates!$G$11)+Rates!$G$19+SUM(Rates!$G$22:$G$27)</f>
        <v>10458.242365823546</v>
      </c>
      <c r="D767" s="65">
        <f>IF('NEG Commercial Win'!B767&gt;40,40*(Rates!$H$9+Rates!$H$14)+('NEG Commercial Win'!B767-40)*(Rates!$H$9+Rates!$H$17),'NEG Commercial Win'!B767*(Rates!$H$9+Rates!$H$14))+Rates!$H$19+Rates!$H$22+Rates!$H$23</f>
        <v>10087.824015823546</v>
      </c>
      <c r="E767" s="66">
        <f t="shared" si="44"/>
        <v>-370.41834999999992</v>
      </c>
      <c r="F767" s="67">
        <f t="shared" si="45"/>
        <v>-3.5418795725225181E-2</v>
      </c>
      <c r="G767" s="71">
        <f>'NEG Commercial'!E765</f>
        <v>1</v>
      </c>
      <c r="H767" s="68">
        <f t="shared" si="46"/>
        <v>9.6417139110648316E-6</v>
      </c>
      <c r="I767" s="68">
        <f t="shared" si="47"/>
        <v>0.99793667322303037</v>
      </c>
    </row>
    <row r="768" spans="2:9" x14ac:dyDescent="0.2">
      <c r="B768" s="71">
        <f>'NEG Commercial'!C766</f>
        <v>17559</v>
      </c>
      <c r="C768" s="65">
        <f>B768*(Rates!$G$9+Rates!$G$11)+Rates!$G$19+SUM(Rates!$G$22:$G$27)</f>
        <v>10482.07503290688</v>
      </c>
      <c r="D768" s="65">
        <f>IF('NEG Commercial Win'!B768&gt;40,40*(Rates!$H$9+Rates!$H$14)+('NEG Commercial Win'!B768-40)*(Rates!$H$9+Rates!$H$17),'NEG Commercial Win'!B768*(Rates!$H$9+Rates!$H$14))+Rates!$H$19+Rates!$H$22+Rates!$H$23</f>
        <v>10110.75868290688</v>
      </c>
      <c r="E768" s="66">
        <f t="shared" si="44"/>
        <v>-371.31634999999915</v>
      </c>
      <c r="F768" s="67">
        <f t="shared" si="45"/>
        <v>-3.5423935512225203E-2</v>
      </c>
      <c r="G768" s="71">
        <f>'NEG Commercial'!E766</f>
        <v>2</v>
      </c>
      <c r="H768" s="68">
        <f t="shared" si="46"/>
        <v>1.9283427822129663E-5</v>
      </c>
      <c r="I768" s="68">
        <f t="shared" si="47"/>
        <v>0.99795595665085246</v>
      </c>
    </row>
    <row r="769" spans="2:9" x14ac:dyDescent="0.2">
      <c r="B769" s="71">
        <f>'NEG Commercial'!C767</f>
        <v>17599</v>
      </c>
      <c r="C769" s="65">
        <f>B769*(Rates!$G$9+Rates!$G$11)+Rates!$G$19+SUM(Rates!$G$22:$G$27)</f>
        <v>10505.907699990215</v>
      </c>
      <c r="D769" s="65">
        <f>IF('NEG Commercial Win'!B769&gt;40,40*(Rates!$H$9+Rates!$H$14)+('NEG Commercial Win'!B769-40)*(Rates!$H$9+Rates!$H$17),'NEG Commercial Win'!B769*(Rates!$H$9+Rates!$H$14))+Rates!$H$19+Rates!$H$22+Rates!$H$23</f>
        <v>10133.693349990215</v>
      </c>
      <c r="E769" s="66">
        <f t="shared" si="44"/>
        <v>-372.21435000000019</v>
      </c>
      <c r="F769" s="67">
        <f t="shared" si="45"/>
        <v>-3.5429051979996629E-2</v>
      </c>
      <c r="G769" s="71">
        <f>'NEG Commercial'!E767</f>
        <v>1</v>
      </c>
      <c r="H769" s="68">
        <f t="shared" si="46"/>
        <v>9.6417139110648316E-6</v>
      </c>
      <c r="I769" s="68">
        <f t="shared" si="47"/>
        <v>0.99796559836476351</v>
      </c>
    </row>
    <row r="770" spans="2:9" x14ac:dyDescent="0.2">
      <c r="B770" s="71">
        <f>'NEG Commercial'!C768</f>
        <v>17619</v>
      </c>
      <c r="C770" s="65">
        <f>B770*(Rates!$G$9+Rates!$G$11)+Rates!$G$19+SUM(Rates!$G$22:$G$27)</f>
        <v>10517.824033531882</v>
      </c>
      <c r="D770" s="65">
        <f>IF('NEG Commercial Win'!B770&gt;40,40*(Rates!$H$9+Rates!$H$14)+('NEG Commercial Win'!B770-40)*(Rates!$H$9+Rates!$H$17),'NEG Commercial Win'!B770*(Rates!$H$9+Rates!$H$14))+Rates!$H$19+Rates!$H$22+Rates!$H$23</f>
        <v>10145.160683531883</v>
      </c>
      <c r="E770" s="66">
        <f t="shared" si="44"/>
        <v>-372.6633499999989</v>
      </c>
      <c r="F770" s="67">
        <f t="shared" si="45"/>
        <v>-3.543160151870868E-2</v>
      </c>
      <c r="G770" s="71">
        <f>'NEG Commercial'!E768</f>
        <v>1</v>
      </c>
      <c r="H770" s="68">
        <f t="shared" si="46"/>
        <v>9.6417139110648316E-6</v>
      </c>
      <c r="I770" s="68">
        <f t="shared" si="47"/>
        <v>0.99797524007867455</v>
      </c>
    </row>
    <row r="771" spans="2:9" x14ac:dyDescent="0.2">
      <c r="B771" s="71">
        <f>'NEG Commercial'!C769</f>
        <v>17659</v>
      </c>
      <c r="C771" s="65">
        <f>B771*(Rates!$G$9+Rates!$G$11)+Rates!$G$19+SUM(Rates!$G$22:$G$27)</f>
        <v>10541.656700615216</v>
      </c>
      <c r="D771" s="65">
        <f>IF('NEG Commercial Win'!B771&gt;40,40*(Rates!$H$9+Rates!$H$14)+('NEG Commercial Win'!B771-40)*(Rates!$H$9+Rates!$H$17),'NEG Commercial Win'!B771*(Rates!$H$9+Rates!$H$14))+Rates!$H$19+Rates!$H$22+Rates!$H$23</f>
        <v>10168.095350615218</v>
      </c>
      <c r="E771" s="66">
        <f t="shared" si="44"/>
        <v>-373.56134999999813</v>
      </c>
      <c r="F771" s="67">
        <f t="shared" si="45"/>
        <v>-3.5436683304076566E-2</v>
      </c>
      <c r="G771" s="71">
        <f>'NEG Commercial'!E769</f>
        <v>2</v>
      </c>
      <c r="H771" s="68">
        <f t="shared" si="46"/>
        <v>1.9283427822129663E-5</v>
      </c>
      <c r="I771" s="68">
        <f t="shared" si="47"/>
        <v>0.99799452350649664</v>
      </c>
    </row>
    <row r="772" spans="2:9" x14ac:dyDescent="0.2">
      <c r="B772" s="71">
        <f>'NEG Commercial'!C770</f>
        <v>17679</v>
      </c>
      <c r="C772" s="65">
        <f>B772*(Rates!$G$9+Rates!$G$11)+Rates!$G$19+SUM(Rates!$G$22:$G$27)</f>
        <v>10553.573034156885</v>
      </c>
      <c r="D772" s="65">
        <f>IF('NEG Commercial Win'!B772&gt;40,40*(Rates!$H$9+Rates!$H$14)+('NEG Commercial Win'!B772-40)*(Rates!$H$9+Rates!$H$17),'NEG Commercial Win'!B772*(Rates!$H$9+Rates!$H$14))+Rates!$H$19+Rates!$H$22+Rates!$H$23</f>
        <v>10179.562684156885</v>
      </c>
      <c r="E772" s="66">
        <f t="shared" si="44"/>
        <v>-374.01035000000047</v>
      </c>
      <c r="F772" s="67">
        <f t="shared" si="45"/>
        <v>-3.5439215589782462E-2</v>
      </c>
      <c r="G772" s="71">
        <f>'NEG Commercial'!E770</f>
        <v>1</v>
      </c>
      <c r="H772" s="68">
        <f t="shared" si="46"/>
        <v>9.6417139110648316E-6</v>
      </c>
      <c r="I772" s="68">
        <f t="shared" si="47"/>
        <v>0.99800416522040769</v>
      </c>
    </row>
    <row r="773" spans="2:9" x14ac:dyDescent="0.2">
      <c r="B773" s="71">
        <f>'NEG Commercial'!C771</f>
        <v>17739</v>
      </c>
      <c r="C773" s="65">
        <f>B773*(Rates!$G$9+Rates!$G$11)+Rates!$G$19+SUM(Rates!$G$22:$G$27)</f>
        <v>10589.322034781886</v>
      </c>
      <c r="D773" s="65">
        <f>IF('NEG Commercial Win'!B773&gt;40,40*(Rates!$H$9+Rates!$H$14)+('NEG Commercial Win'!B773-40)*(Rates!$H$9+Rates!$H$17),'NEG Commercial Win'!B773*(Rates!$H$9+Rates!$H$14))+Rates!$H$19+Rates!$H$22+Rates!$H$23</f>
        <v>10213.964684781888</v>
      </c>
      <c r="E773" s="66">
        <f t="shared" si="44"/>
        <v>-375.35734999999841</v>
      </c>
      <c r="F773" s="67">
        <f t="shared" si="45"/>
        <v>-3.5446778251439763E-2</v>
      </c>
      <c r="G773" s="71">
        <f>'NEG Commercial'!E771</f>
        <v>2</v>
      </c>
      <c r="H773" s="68">
        <f t="shared" si="46"/>
        <v>1.9283427822129663E-5</v>
      </c>
      <c r="I773" s="68">
        <f t="shared" si="47"/>
        <v>0.99802344864822978</v>
      </c>
    </row>
    <row r="774" spans="2:9" x14ac:dyDescent="0.2">
      <c r="B774" s="71">
        <f>'NEG Commercial'!C772</f>
        <v>17779</v>
      </c>
      <c r="C774" s="65">
        <f>B774*(Rates!$G$9+Rates!$G$11)+Rates!$G$19+SUM(Rates!$G$22:$G$27)</f>
        <v>10613.154701865222</v>
      </c>
      <c r="D774" s="65">
        <f>IF('NEG Commercial Win'!B774&gt;40,40*(Rates!$H$9+Rates!$H$14)+('NEG Commercial Win'!B774-40)*(Rates!$H$9+Rates!$H$17),'NEG Commercial Win'!B774*(Rates!$H$9+Rates!$H$14))+Rates!$H$19+Rates!$H$22+Rates!$H$23</f>
        <v>10236.899351865222</v>
      </c>
      <c r="E774" s="66">
        <f t="shared" si="44"/>
        <v>-376.25534999999945</v>
      </c>
      <c r="F774" s="67">
        <f t="shared" si="45"/>
        <v>-3.545179172163334E-2</v>
      </c>
      <c r="G774" s="71">
        <f>'NEG Commercial'!E772</f>
        <v>1</v>
      </c>
      <c r="H774" s="68">
        <f t="shared" si="46"/>
        <v>9.6417139110648316E-6</v>
      </c>
      <c r="I774" s="68">
        <f t="shared" si="47"/>
        <v>0.99803309036214083</v>
      </c>
    </row>
    <row r="775" spans="2:9" x14ac:dyDescent="0.2">
      <c r="B775" s="71">
        <f>'NEG Commercial'!C773</f>
        <v>17799</v>
      </c>
      <c r="C775" s="65">
        <f>B775*(Rates!$G$9+Rates!$G$11)+Rates!$G$19+SUM(Rates!$G$22:$G$27)</f>
        <v>10625.071035406889</v>
      </c>
      <c r="D775" s="65">
        <f>IF('NEG Commercial Win'!B775&gt;40,40*(Rates!$H$9+Rates!$H$14)+('NEG Commercial Win'!B775-40)*(Rates!$H$9+Rates!$H$17),'NEG Commercial Win'!B775*(Rates!$H$9+Rates!$H$14))+Rates!$H$19+Rates!$H$22+Rates!$H$23</f>
        <v>10248.366685406889</v>
      </c>
      <c r="E775" s="66">
        <f t="shared" ref="E775:E838" si="48">D775-C775</f>
        <v>-376.70434999999998</v>
      </c>
      <c r="F775" s="67">
        <f t="shared" ref="F775:F838" si="49">E775/C775</f>
        <v>-3.545429002259598E-2</v>
      </c>
      <c r="G775" s="71">
        <f>'NEG Commercial'!E773</f>
        <v>1</v>
      </c>
      <c r="H775" s="68">
        <f t="shared" ref="H775:H838" si="50">G775/SUM($G$6:$G$950)</f>
        <v>9.6417139110648316E-6</v>
      </c>
      <c r="I775" s="68">
        <f t="shared" si="47"/>
        <v>0.99804273207605188</v>
      </c>
    </row>
    <row r="776" spans="2:9" x14ac:dyDescent="0.2">
      <c r="B776" s="71">
        <f>'NEG Commercial'!C774</f>
        <v>17819</v>
      </c>
      <c r="C776" s="65">
        <f>B776*(Rates!$G$9+Rates!$G$11)+Rates!$G$19+SUM(Rates!$G$22:$G$27)</f>
        <v>10636.987368948556</v>
      </c>
      <c r="D776" s="65">
        <f>IF('NEG Commercial Win'!B776&gt;40,40*(Rates!$H$9+Rates!$H$14)+('NEG Commercial Win'!B776-40)*(Rates!$H$9+Rates!$H$17),'NEG Commercial Win'!B776*(Rates!$H$9+Rates!$H$14))+Rates!$H$19+Rates!$H$22+Rates!$H$23</f>
        <v>10259.834018948557</v>
      </c>
      <c r="E776" s="66">
        <f t="shared" si="48"/>
        <v>-377.15334999999868</v>
      </c>
      <c r="F776" s="67">
        <f t="shared" si="49"/>
        <v>-3.5456782725998434E-2</v>
      </c>
      <c r="G776" s="71">
        <f>'NEG Commercial'!E774</f>
        <v>1</v>
      </c>
      <c r="H776" s="68">
        <f t="shared" si="50"/>
        <v>9.6417139110648316E-6</v>
      </c>
      <c r="I776" s="68">
        <f t="shared" ref="I776:I839" si="51">H776+I775</f>
        <v>0.99805237378996292</v>
      </c>
    </row>
    <row r="777" spans="2:9" x14ac:dyDescent="0.2">
      <c r="B777" s="71">
        <f>'NEG Commercial'!C775</f>
        <v>17839</v>
      </c>
      <c r="C777" s="65">
        <f>B777*(Rates!$G$9+Rates!$G$11)+Rates!$G$19+SUM(Rates!$G$22:$G$27)</f>
        <v>10648.903702490225</v>
      </c>
      <c r="D777" s="65">
        <f>IF('NEG Commercial Win'!B777&gt;40,40*(Rates!$H$9+Rates!$H$14)+('NEG Commercial Win'!B777-40)*(Rates!$H$9+Rates!$H$17),'NEG Commercial Win'!B777*(Rates!$H$9+Rates!$H$14))+Rates!$H$19+Rates!$H$22+Rates!$H$23</f>
        <v>10271.301352490224</v>
      </c>
      <c r="E777" s="66">
        <f t="shared" si="48"/>
        <v>-377.60235000000102</v>
      </c>
      <c r="F777" s="67">
        <f t="shared" si="49"/>
        <v>-3.5459269850632559E-2</v>
      </c>
      <c r="G777" s="71">
        <f>'NEG Commercial'!E775</f>
        <v>1</v>
      </c>
      <c r="H777" s="68">
        <f t="shared" si="50"/>
        <v>9.6417139110648316E-6</v>
      </c>
      <c r="I777" s="68">
        <f t="shared" si="51"/>
        <v>0.99806201550387397</v>
      </c>
    </row>
    <row r="778" spans="2:9" x14ac:dyDescent="0.2">
      <c r="B778" s="71">
        <f>'NEG Commercial'!C776</f>
        <v>17959</v>
      </c>
      <c r="C778" s="65">
        <f>B778*(Rates!$G$9+Rates!$G$11)+Rates!$G$19+SUM(Rates!$G$22:$G$27)</f>
        <v>10720.401703740228</v>
      </c>
      <c r="D778" s="65">
        <f>IF('NEG Commercial Win'!B778&gt;40,40*(Rates!$H$9+Rates!$H$14)+('NEG Commercial Win'!B778-40)*(Rates!$H$9+Rates!$H$17),'NEG Commercial Win'!B778*(Rates!$H$9+Rates!$H$14))+Rates!$H$19+Rates!$H$22+Rates!$H$23</f>
        <v>10340.105353740229</v>
      </c>
      <c r="E778" s="66">
        <f t="shared" si="48"/>
        <v>-380.29634999999871</v>
      </c>
      <c r="F778" s="67">
        <f t="shared" si="49"/>
        <v>-3.5474076486081446E-2</v>
      </c>
      <c r="G778" s="71">
        <f>'NEG Commercial'!E776</f>
        <v>1</v>
      </c>
      <c r="H778" s="68">
        <f t="shared" si="50"/>
        <v>9.6417139110648316E-6</v>
      </c>
      <c r="I778" s="68">
        <f t="shared" si="51"/>
        <v>0.99807165721778501</v>
      </c>
    </row>
    <row r="779" spans="2:9" x14ac:dyDescent="0.2">
      <c r="B779" s="71">
        <f>'NEG Commercial'!C777</f>
        <v>17999</v>
      </c>
      <c r="C779" s="65">
        <f>B779*(Rates!$G$9+Rates!$G$11)+Rates!$G$19+SUM(Rates!$G$22:$G$27)</f>
        <v>10744.234370823562</v>
      </c>
      <c r="D779" s="65">
        <f>IF('NEG Commercial Win'!B779&gt;40,40*(Rates!$H$9+Rates!$H$14)+('NEG Commercial Win'!B779-40)*(Rates!$H$9+Rates!$H$17),'NEG Commercial Win'!B779*(Rates!$H$9+Rates!$H$14))+Rates!$H$19+Rates!$H$22+Rates!$H$23</f>
        <v>10363.040020823564</v>
      </c>
      <c r="E779" s="66">
        <f t="shared" si="48"/>
        <v>-381.19434999999794</v>
      </c>
      <c r="F779" s="67">
        <f t="shared" si="49"/>
        <v>-3.5478968239481802E-2</v>
      </c>
      <c r="G779" s="71">
        <f>'NEG Commercial'!E777</f>
        <v>1</v>
      </c>
      <c r="H779" s="68">
        <f t="shared" si="50"/>
        <v>9.6417139110648316E-6</v>
      </c>
      <c r="I779" s="68">
        <f t="shared" si="51"/>
        <v>0.99808129893169606</v>
      </c>
    </row>
    <row r="780" spans="2:9" x14ac:dyDescent="0.2">
      <c r="B780" s="71">
        <f>'NEG Commercial'!C778</f>
        <v>18039</v>
      </c>
      <c r="C780" s="65">
        <f>B780*(Rates!$G$9+Rates!$G$11)+Rates!$G$19+SUM(Rates!$G$22:$G$27)</f>
        <v>10768.067037906898</v>
      </c>
      <c r="D780" s="65">
        <f>IF('NEG Commercial Win'!B780&gt;40,40*(Rates!$H$9+Rates!$H$14)+('NEG Commercial Win'!B780-40)*(Rates!$H$9+Rates!$H$17),'NEG Commercial Win'!B780*(Rates!$H$9+Rates!$H$14))+Rates!$H$19+Rates!$H$22+Rates!$H$23</f>
        <v>10385.974687906899</v>
      </c>
      <c r="E780" s="66">
        <f t="shared" si="48"/>
        <v>-382.09234999999899</v>
      </c>
      <c r="F780" s="67">
        <f t="shared" si="49"/>
        <v>-3.5483838339315378E-2</v>
      </c>
      <c r="G780" s="71">
        <f>'NEG Commercial'!E778</f>
        <v>1</v>
      </c>
      <c r="H780" s="68">
        <f t="shared" si="50"/>
        <v>9.6417139110648316E-6</v>
      </c>
      <c r="I780" s="68">
        <f t="shared" si="51"/>
        <v>0.99809094064560711</v>
      </c>
    </row>
    <row r="781" spans="2:9" x14ac:dyDescent="0.2">
      <c r="B781" s="71">
        <f>'NEG Commercial'!C779</f>
        <v>18159</v>
      </c>
      <c r="C781" s="65">
        <f>B781*(Rates!$G$9+Rates!$G$11)+Rates!$G$19+SUM(Rates!$G$22:$G$27)</f>
        <v>10839.565039156902</v>
      </c>
      <c r="D781" s="65">
        <f>IF('NEG Commercial Win'!B781&gt;40,40*(Rates!$H$9+Rates!$H$14)+('NEG Commercial Win'!B781-40)*(Rates!$H$9+Rates!$H$17),'NEG Commercial Win'!B781*(Rates!$H$9+Rates!$H$14))+Rates!$H$19+Rates!$H$22+Rates!$H$23</f>
        <v>10454.778689156903</v>
      </c>
      <c r="E781" s="66">
        <f t="shared" si="48"/>
        <v>-384.78634999999849</v>
      </c>
      <c r="F781" s="67">
        <f t="shared" si="49"/>
        <v>-3.5498320145687975E-2</v>
      </c>
      <c r="G781" s="71">
        <f>'NEG Commercial'!E779</f>
        <v>1</v>
      </c>
      <c r="H781" s="68">
        <f t="shared" si="50"/>
        <v>9.6417139110648316E-6</v>
      </c>
      <c r="I781" s="68">
        <f t="shared" si="51"/>
        <v>0.99810058235951815</v>
      </c>
    </row>
    <row r="782" spans="2:9" x14ac:dyDescent="0.2">
      <c r="B782" s="71">
        <f>'NEG Commercial'!C780</f>
        <v>18199</v>
      </c>
      <c r="C782" s="65">
        <f>B782*(Rates!$G$9+Rates!$G$11)+Rates!$G$19+SUM(Rates!$G$22:$G$27)</f>
        <v>10863.397706240237</v>
      </c>
      <c r="D782" s="65">
        <f>IF('NEG Commercial Win'!B782&gt;40,40*(Rates!$H$9+Rates!$H$14)+('NEG Commercial Win'!B782-40)*(Rates!$H$9+Rates!$H$17),'NEG Commercial Win'!B782*(Rates!$H$9+Rates!$H$14))+Rates!$H$19+Rates!$H$22+Rates!$H$23</f>
        <v>10477.713356240238</v>
      </c>
      <c r="E782" s="66">
        <f t="shared" si="48"/>
        <v>-385.68434999999954</v>
      </c>
      <c r="F782" s="67">
        <f t="shared" si="49"/>
        <v>-3.5503105053260799E-2</v>
      </c>
      <c r="G782" s="71">
        <f>'NEG Commercial'!E780</f>
        <v>1</v>
      </c>
      <c r="H782" s="68">
        <f t="shared" si="50"/>
        <v>9.6417139110648316E-6</v>
      </c>
      <c r="I782" s="68">
        <f t="shared" si="51"/>
        <v>0.9981102240734292</v>
      </c>
    </row>
    <row r="783" spans="2:9" x14ac:dyDescent="0.2">
      <c r="B783" s="71">
        <f>'NEG Commercial'!C781</f>
        <v>18219</v>
      </c>
      <c r="C783" s="65">
        <f>B783*(Rates!$G$9+Rates!$G$11)+Rates!$G$19+SUM(Rates!$G$22:$G$27)</f>
        <v>10875.314039781904</v>
      </c>
      <c r="D783" s="65">
        <f>IF('NEG Commercial Win'!B783&gt;40,40*(Rates!$H$9+Rates!$H$14)+('NEG Commercial Win'!B783-40)*(Rates!$H$9+Rates!$H$17),'NEG Commercial Win'!B783*(Rates!$H$9+Rates!$H$14))+Rates!$H$19+Rates!$H$22+Rates!$H$23</f>
        <v>10489.180689781904</v>
      </c>
      <c r="E783" s="66">
        <f t="shared" si="48"/>
        <v>-386.13335000000006</v>
      </c>
      <c r="F783" s="67">
        <f t="shared" si="49"/>
        <v>-3.5505489642646097E-2</v>
      </c>
      <c r="G783" s="71">
        <f>'NEG Commercial'!E781</f>
        <v>1</v>
      </c>
      <c r="H783" s="68">
        <f t="shared" si="50"/>
        <v>9.6417139110648316E-6</v>
      </c>
      <c r="I783" s="68">
        <f t="shared" si="51"/>
        <v>0.99811986578734024</v>
      </c>
    </row>
    <row r="784" spans="2:9" x14ac:dyDescent="0.2">
      <c r="B784" s="71">
        <f>'NEG Commercial'!C782</f>
        <v>18239</v>
      </c>
      <c r="C784" s="65">
        <f>B784*(Rates!$G$9+Rates!$G$11)+Rates!$G$19+SUM(Rates!$G$22:$G$27)</f>
        <v>10887.230373323571</v>
      </c>
      <c r="D784" s="65">
        <f>IF('NEG Commercial Win'!B784&gt;40,40*(Rates!$H$9+Rates!$H$14)+('NEG Commercial Win'!B784-40)*(Rates!$H$9+Rates!$H$17),'NEG Commercial Win'!B784*(Rates!$H$9+Rates!$H$14))+Rates!$H$19+Rates!$H$22+Rates!$H$23</f>
        <v>10500.648023323572</v>
      </c>
      <c r="E784" s="66">
        <f t="shared" si="48"/>
        <v>-386.58234999999877</v>
      </c>
      <c r="F784" s="67">
        <f t="shared" si="49"/>
        <v>-3.5507869012051212E-2</v>
      </c>
      <c r="G784" s="71">
        <f>'NEG Commercial'!E782</f>
        <v>1</v>
      </c>
      <c r="H784" s="68">
        <f t="shared" si="50"/>
        <v>9.6417139110648316E-6</v>
      </c>
      <c r="I784" s="68">
        <f t="shared" si="51"/>
        <v>0.99812950750125129</v>
      </c>
    </row>
    <row r="785" spans="2:9" x14ac:dyDescent="0.2">
      <c r="B785" s="71">
        <f>'NEG Commercial'!C783</f>
        <v>18259</v>
      </c>
      <c r="C785" s="65">
        <f>B785*(Rates!$G$9+Rates!$G$11)+Rates!$G$19+SUM(Rates!$G$22:$G$27)</f>
        <v>10899.146706865238</v>
      </c>
      <c r="D785" s="65">
        <f>IF('NEG Commercial Win'!B785&gt;40,40*(Rates!$H$9+Rates!$H$14)+('NEG Commercial Win'!B785-40)*(Rates!$H$9+Rates!$H$17),'NEG Commercial Win'!B785*(Rates!$H$9+Rates!$H$14))+Rates!$H$19+Rates!$H$22+Rates!$H$23</f>
        <v>10512.115356865239</v>
      </c>
      <c r="E785" s="66">
        <f t="shared" si="48"/>
        <v>-387.03134999999929</v>
      </c>
      <c r="F785" s="67">
        <f t="shared" si="49"/>
        <v>-3.5510243178597918E-2</v>
      </c>
      <c r="G785" s="71">
        <f>'NEG Commercial'!E783</f>
        <v>2</v>
      </c>
      <c r="H785" s="68">
        <f t="shared" si="50"/>
        <v>1.9283427822129663E-5</v>
      </c>
      <c r="I785" s="68">
        <f t="shared" si="51"/>
        <v>0.99814879092907338</v>
      </c>
    </row>
    <row r="786" spans="2:9" x14ac:dyDescent="0.2">
      <c r="B786" s="71">
        <f>'NEG Commercial'!C784</f>
        <v>18279</v>
      </c>
      <c r="C786" s="65">
        <f>B786*(Rates!$G$9+Rates!$G$11)+Rates!$G$19+SUM(Rates!$G$22:$G$27)</f>
        <v>10911.063040406907</v>
      </c>
      <c r="D786" s="65">
        <f>IF('NEG Commercial Win'!B786&gt;40,40*(Rates!$H$9+Rates!$H$14)+('NEG Commercial Win'!B786-40)*(Rates!$H$9+Rates!$H$17),'NEG Commercial Win'!B786*(Rates!$H$9+Rates!$H$14))+Rates!$H$19+Rates!$H$22+Rates!$H$23</f>
        <v>10523.582690406907</v>
      </c>
      <c r="E786" s="66">
        <f t="shared" si="48"/>
        <v>-387.48034999999982</v>
      </c>
      <c r="F786" s="67">
        <f t="shared" si="49"/>
        <v>-3.5512612159332685E-2</v>
      </c>
      <c r="G786" s="71">
        <f>'NEG Commercial'!E784</f>
        <v>1</v>
      </c>
      <c r="H786" s="68">
        <f t="shared" si="50"/>
        <v>9.6417139110648316E-6</v>
      </c>
      <c r="I786" s="68">
        <f t="shared" si="51"/>
        <v>0.99815843264298443</v>
      </c>
    </row>
    <row r="787" spans="2:9" x14ac:dyDescent="0.2">
      <c r="B787" s="71">
        <f>'NEG Commercial'!C785</f>
        <v>18319</v>
      </c>
      <c r="C787" s="65">
        <f>B787*(Rates!$G$9+Rates!$G$11)+Rates!$G$19+SUM(Rates!$G$22:$G$27)</f>
        <v>10934.895707490241</v>
      </c>
      <c r="D787" s="65">
        <f>IF('NEG Commercial Win'!B787&gt;40,40*(Rates!$H$9+Rates!$H$14)+('NEG Commercial Win'!B787-40)*(Rates!$H$9+Rates!$H$17),'NEG Commercial Win'!B787*(Rates!$H$9+Rates!$H$14))+Rates!$H$19+Rates!$H$22+Rates!$H$23</f>
        <v>10546.517357490242</v>
      </c>
      <c r="E787" s="66">
        <f t="shared" si="48"/>
        <v>-388.37834999999905</v>
      </c>
      <c r="F787" s="67">
        <f t="shared" si="49"/>
        <v>-3.5517334631181313E-2</v>
      </c>
      <c r="G787" s="71">
        <f>'NEG Commercial'!E785</f>
        <v>1</v>
      </c>
      <c r="H787" s="68">
        <f t="shared" si="50"/>
        <v>9.6417139110648316E-6</v>
      </c>
      <c r="I787" s="68">
        <f t="shared" si="51"/>
        <v>0.99816807435689547</v>
      </c>
    </row>
    <row r="788" spans="2:9" x14ac:dyDescent="0.2">
      <c r="B788" s="71">
        <f>'NEG Commercial'!C786</f>
        <v>18359</v>
      </c>
      <c r="C788" s="65">
        <f>B788*(Rates!$G$9+Rates!$G$11)+Rates!$G$19+SUM(Rates!$G$22:$G$27)</f>
        <v>10958.728374573575</v>
      </c>
      <c r="D788" s="65">
        <f>IF('NEG Commercial Win'!B788&gt;40,40*(Rates!$H$9+Rates!$H$14)+('NEG Commercial Win'!B788-40)*(Rates!$H$9+Rates!$H$17),'NEG Commercial Win'!B788*(Rates!$H$9+Rates!$H$14))+Rates!$H$19+Rates!$H$22+Rates!$H$23</f>
        <v>10569.452024573577</v>
      </c>
      <c r="E788" s="66">
        <f t="shared" si="48"/>
        <v>-389.27634999999827</v>
      </c>
      <c r="F788" s="67">
        <f t="shared" si="49"/>
        <v>-3.5522036562489923E-2</v>
      </c>
      <c r="G788" s="71">
        <f>'NEG Commercial'!E786</f>
        <v>1</v>
      </c>
      <c r="H788" s="68">
        <f t="shared" si="50"/>
        <v>9.6417139110648316E-6</v>
      </c>
      <c r="I788" s="68">
        <f t="shared" si="51"/>
        <v>0.99817771607080652</v>
      </c>
    </row>
    <row r="789" spans="2:9" x14ac:dyDescent="0.2">
      <c r="B789" s="71">
        <f>'NEG Commercial'!C787</f>
        <v>18419</v>
      </c>
      <c r="C789" s="65">
        <f>B789*(Rates!$G$9+Rates!$G$11)+Rates!$G$19+SUM(Rates!$G$22:$G$27)</f>
        <v>10994.477375198578</v>
      </c>
      <c r="D789" s="65">
        <f>IF('NEG Commercial Win'!B789&gt;40,40*(Rates!$H$9+Rates!$H$14)+('NEG Commercial Win'!B789-40)*(Rates!$H$9+Rates!$H$17),'NEG Commercial Win'!B789*(Rates!$H$9+Rates!$H$14))+Rates!$H$19+Rates!$H$22+Rates!$H$23</f>
        <v>10603.854025198578</v>
      </c>
      <c r="E789" s="66">
        <f t="shared" si="48"/>
        <v>-390.62334999999985</v>
      </c>
      <c r="F789" s="67">
        <f t="shared" si="49"/>
        <v>-3.5529051238139875E-2</v>
      </c>
      <c r="G789" s="71">
        <f>'NEG Commercial'!E787</f>
        <v>1</v>
      </c>
      <c r="H789" s="68">
        <f t="shared" si="50"/>
        <v>9.6417139110648316E-6</v>
      </c>
      <c r="I789" s="68">
        <f t="shared" si="51"/>
        <v>0.99818735778471757</v>
      </c>
    </row>
    <row r="790" spans="2:9" x14ac:dyDescent="0.2">
      <c r="B790" s="71">
        <f>'NEG Commercial'!C788</f>
        <v>18439</v>
      </c>
      <c r="C790" s="65">
        <f>B790*(Rates!$G$9+Rates!$G$11)+Rates!$G$19+SUM(Rates!$G$22:$G$27)</f>
        <v>11006.393708740245</v>
      </c>
      <c r="D790" s="65">
        <f>IF('NEG Commercial Win'!B790&gt;40,40*(Rates!$H$9+Rates!$H$14)+('NEG Commercial Win'!B790-40)*(Rates!$H$9+Rates!$H$17),'NEG Commercial Win'!B790*(Rates!$H$9+Rates!$H$14))+Rates!$H$19+Rates!$H$22+Rates!$H$23</f>
        <v>10615.321358740246</v>
      </c>
      <c r="E790" s="66">
        <f t="shared" si="48"/>
        <v>-391.07234999999855</v>
      </c>
      <c r="F790" s="67">
        <f t="shared" si="49"/>
        <v>-3.5531379337216111E-2</v>
      </c>
      <c r="G790" s="71">
        <f>'NEG Commercial'!E788</f>
        <v>4</v>
      </c>
      <c r="H790" s="68">
        <f t="shared" si="50"/>
        <v>3.8566855644259326E-5</v>
      </c>
      <c r="I790" s="68">
        <f t="shared" si="51"/>
        <v>0.99822592464036186</v>
      </c>
    </row>
    <row r="791" spans="2:9" x14ac:dyDescent="0.2">
      <c r="B791" s="71">
        <f>'NEG Commercial'!C789</f>
        <v>18479</v>
      </c>
      <c r="C791" s="65">
        <f>B791*(Rates!$G$9+Rates!$G$11)+Rates!$G$19+SUM(Rates!$G$22:$G$27)</f>
        <v>11030.22637582358</v>
      </c>
      <c r="D791" s="65">
        <f>IF('NEG Commercial Win'!B791&gt;40,40*(Rates!$H$9+Rates!$H$14)+('NEG Commercial Win'!B791-40)*(Rates!$H$9+Rates!$H$17),'NEG Commercial Win'!B791*(Rates!$H$9+Rates!$H$14))+Rates!$H$19+Rates!$H$22+Rates!$H$23</f>
        <v>10638.256025823581</v>
      </c>
      <c r="E791" s="66">
        <f t="shared" si="48"/>
        <v>-391.9703499999996</v>
      </c>
      <c r="F791" s="67">
        <f t="shared" si="49"/>
        <v>-3.553602044461511E-2</v>
      </c>
      <c r="G791" s="71">
        <f>'NEG Commercial'!E789</f>
        <v>1</v>
      </c>
      <c r="H791" s="68">
        <f t="shared" si="50"/>
        <v>9.6417139110648316E-6</v>
      </c>
      <c r="I791" s="68">
        <f t="shared" si="51"/>
        <v>0.99823556635427291</v>
      </c>
    </row>
    <row r="792" spans="2:9" x14ac:dyDescent="0.2">
      <c r="B792" s="71">
        <f>'NEG Commercial'!C790</f>
        <v>18519</v>
      </c>
      <c r="C792" s="65">
        <f>B792*(Rates!$G$9+Rates!$G$11)+Rates!$G$19+SUM(Rates!$G$22:$G$27)</f>
        <v>11054.059042906914</v>
      </c>
      <c r="D792" s="65">
        <f>IF('NEG Commercial Win'!B792&gt;40,40*(Rates!$H$9+Rates!$H$14)+('NEG Commercial Win'!B792-40)*(Rates!$H$9+Rates!$H$17),'NEG Commercial Win'!B792*(Rates!$H$9+Rates!$H$14))+Rates!$H$19+Rates!$H$22+Rates!$H$23</f>
        <v>10661.190692906916</v>
      </c>
      <c r="E792" s="66">
        <f t="shared" si="48"/>
        <v>-392.86834999999883</v>
      </c>
      <c r="F792" s="67">
        <f t="shared" si="49"/>
        <v>-3.5540641539461619E-2</v>
      </c>
      <c r="G792" s="71">
        <f>'NEG Commercial'!E790</f>
        <v>1</v>
      </c>
      <c r="H792" s="68">
        <f t="shared" si="50"/>
        <v>9.6417139110648316E-6</v>
      </c>
      <c r="I792" s="68">
        <f t="shared" si="51"/>
        <v>0.99824520806818395</v>
      </c>
    </row>
    <row r="793" spans="2:9" x14ac:dyDescent="0.2">
      <c r="B793" s="71">
        <f>'NEG Commercial'!C791</f>
        <v>18579</v>
      </c>
      <c r="C793" s="65">
        <f>B793*(Rates!$G$9+Rates!$G$11)+Rates!$G$19+SUM(Rates!$G$22:$G$27)</f>
        <v>11089.808043531917</v>
      </c>
      <c r="D793" s="65">
        <f>IF('NEG Commercial Win'!B793&gt;40,40*(Rates!$H$9+Rates!$H$14)+('NEG Commercial Win'!B793-40)*(Rates!$H$9+Rates!$H$17),'NEG Commercial Win'!B793*(Rates!$H$9+Rates!$H$14))+Rates!$H$19+Rates!$H$22+Rates!$H$23</f>
        <v>10695.592693531918</v>
      </c>
      <c r="E793" s="66">
        <f t="shared" si="48"/>
        <v>-394.21534999999858</v>
      </c>
      <c r="F793" s="67">
        <f t="shared" si="49"/>
        <v>-3.5547535940437039E-2</v>
      </c>
      <c r="G793" s="71">
        <f>'NEG Commercial'!E791</f>
        <v>1</v>
      </c>
      <c r="H793" s="68">
        <f t="shared" si="50"/>
        <v>9.6417139110648316E-6</v>
      </c>
      <c r="I793" s="68">
        <f t="shared" si="51"/>
        <v>0.998254849782095</v>
      </c>
    </row>
    <row r="794" spans="2:9" x14ac:dyDescent="0.2">
      <c r="B794" s="71">
        <f>'NEG Commercial'!C792</f>
        <v>18599</v>
      </c>
      <c r="C794" s="65">
        <f>B794*(Rates!$G$9+Rates!$G$11)+Rates!$G$19+SUM(Rates!$G$22:$G$27)</f>
        <v>11101.724377073584</v>
      </c>
      <c r="D794" s="65">
        <f>IF('NEG Commercial Win'!B794&gt;40,40*(Rates!$H$9+Rates!$H$14)+('NEG Commercial Win'!B794-40)*(Rates!$H$9+Rates!$H$17),'NEG Commercial Win'!B794*(Rates!$H$9+Rates!$H$14))+Rates!$H$19+Rates!$H$22+Rates!$H$23</f>
        <v>10707.060027073585</v>
      </c>
      <c r="E794" s="66">
        <f t="shared" si="48"/>
        <v>-394.6643499999991</v>
      </c>
      <c r="F794" s="67">
        <f t="shared" si="49"/>
        <v>-3.554982420704203E-2</v>
      </c>
      <c r="G794" s="71">
        <f>'NEG Commercial'!E792</f>
        <v>3</v>
      </c>
      <c r="H794" s="68">
        <f t="shared" si="50"/>
        <v>2.8925141733194491E-5</v>
      </c>
      <c r="I794" s="68">
        <f t="shared" si="51"/>
        <v>0.99828377492382825</v>
      </c>
    </row>
    <row r="795" spans="2:9" x14ac:dyDescent="0.2">
      <c r="B795" s="71">
        <f>'NEG Commercial'!C793</f>
        <v>18659</v>
      </c>
      <c r="C795" s="65">
        <f>B795*(Rates!$G$9+Rates!$G$11)+Rates!$G$19+SUM(Rates!$G$22:$G$27)</f>
        <v>11137.473377698587</v>
      </c>
      <c r="D795" s="65">
        <f>IF('NEG Commercial Win'!B795&gt;40,40*(Rates!$H$9+Rates!$H$14)+('NEG Commercial Win'!B795-40)*(Rates!$H$9+Rates!$H$17),'NEG Commercial Win'!B795*(Rates!$H$9+Rates!$H$14))+Rates!$H$19+Rates!$H$22+Rates!$H$23</f>
        <v>10741.462027698588</v>
      </c>
      <c r="E795" s="66">
        <f t="shared" si="48"/>
        <v>-396.01134999999886</v>
      </c>
      <c r="F795" s="67">
        <f t="shared" si="49"/>
        <v>-3.5556659627394724E-2</v>
      </c>
      <c r="G795" s="71">
        <f>'NEG Commercial'!E793</f>
        <v>1</v>
      </c>
      <c r="H795" s="68">
        <f t="shared" si="50"/>
        <v>9.6417139110648316E-6</v>
      </c>
      <c r="I795" s="68">
        <f t="shared" si="51"/>
        <v>0.99829341663773929</v>
      </c>
    </row>
    <row r="796" spans="2:9" x14ac:dyDescent="0.2">
      <c r="B796" s="71">
        <f>'NEG Commercial'!C794</f>
        <v>18679</v>
      </c>
      <c r="C796" s="65">
        <f>B796*(Rates!$G$9+Rates!$G$11)+Rates!$G$19+SUM(Rates!$G$22:$G$27)</f>
        <v>11149.389711240254</v>
      </c>
      <c r="D796" s="65">
        <f>IF('NEG Commercial Win'!B796&gt;40,40*(Rates!$H$9+Rates!$H$14)+('NEG Commercial Win'!B796-40)*(Rates!$H$9+Rates!$H$17),'NEG Commercial Win'!B796*(Rates!$H$9+Rates!$H$14))+Rates!$H$19+Rates!$H$22+Rates!$H$23</f>
        <v>10752.929361240254</v>
      </c>
      <c r="E796" s="66">
        <f t="shared" si="48"/>
        <v>-396.46034999999938</v>
      </c>
      <c r="F796" s="67">
        <f t="shared" si="49"/>
        <v>-3.5558928360025659E-2</v>
      </c>
      <c r="G796" s="71">
        <f>'NEG Commercial'!E794</f>
        <v>1</v>
      </c>
      <c r="H796" s="68">
        <f t="shared" si="50"/>
        <v>9.6417139110648316E-6</v>
      </c>
      <c r="I796" s="68">
        <f t="shared" si="51"/>
        <v>0.99830305835165034</v>
      </c>
    </row>
    <row r="797" spans="2:9" x14ac:dyDescent="0.2">
      <c r="B797" s="71">
        <f>'NEG Commercial'!C795</f>
        <v>18759</v>
      </c>
      <c r="C797" s="65">
        <f>B797*(Rates!$G$9+Rates!$G$11)+Rates!$G$19+SUM(Rates!$G$22:$G$27)</f>
        <v>11197.055045406923</v>
      </c>
      <c r="D797" s="65">
        <f>IF('NEG Commercial Win'!B797&gt;40,40*(Rates!$H$9+Rates!$H$14)+('NEG Commercial Win'!B797-40)*(Rates!$H$9+Rates!$H$17),'NEG Commercial Win'!B797*(Rates!$H$9+Rates!$H$14))+Rates!$H$19+Rates!$H$22+Rates!$H$23</f>
        <v>10798.798695406924</v>
      </c>
      <c r="E797" s="66">
        <f t="shared" si="48"/>
        <v>-398.25634999999966</v>
      </c>
      <c r="F797" s="67">
        <f t="shared" si="49"/>
        <v>-3.5567955001111297E-2</v>
      </c>
      <c r="G797" s="71">
        <f>'NEG Commercial'!E795</f>
        <v>2</v>
      </c>
      <c r="H797" s="68">
        <f t="shared" si="50"/>
        <v>1.9283427822129663E-5</v>
      </c>
      <c r="I797" s="68">
        <f t="shared" si="51"/>
        <v>0.99832234177947243</v>
      </c>
    </row>
    <row r="798" spans="2:9" x14ac:dyDescent="0.2">
      <c r="B798" s="71">
        <f>'NEG Commercial'!C796</f>
        <v>18819</v>
      </c>
      <c r="C798" s="65">
        <f>B798*(Rates!$G$9+Rates!$G$11)+Rates!$G$19+SUM(Rates!$G$22:$G$27)</f>
        <v>11232.804046031926</v>
      </c>
      <c r="D798" s="65">
        <f>IF('NEG Commercial Win'!B798&gt;40,40*(Rates!$H$9+Rates!$H$14)+('NEG Commercial Win'!B798-40)*(Rates!$H$9+Rates!$H$17),'NEG Commercial Win'!B798*(Rates!$H$9+Rates!$H$14))+Rates!$H$19+Rates!$H$22+Rates!$H$23</f>
        <v>10833.200696031927</v>
      </c>
      <c r="E798" s="66">
        <f t="shared" si="48"/>
        <v>-399.60334999999941</v>
      </c>
      <c r="F798" s="67">
        <f t="shared" si="49"/>
        <v>-3.5574674708330048E-2</v>
      </c>
      <c r="G798" s="71">
        <f>'NEG Commercial'!E796</f>
        <v>1</v>
      </c>
      <c r="H798" s="68">
        <f t="shared" si="50"/>
        <v>9.6417139110648316E-6</v>
      </c>
      <c r="I798" s="68">
        <f t="shared" si="51"/>
        <v>0.99833198349338348</v>
      </c>
    </row>
    <row r="799" spans="2:9" x14ac:dyDescent="0.2">
      <c r="B799" s="71">
        <f>'NEG Commercial'!C797</f>
        <v>18839</v>
      </c>
      <c r="C799" s="65">
        <f>B799*(Rates!$G$9+Rates!$G$11)+Rates!$G$19+SUM(Rates!$G$22:$G$27)</f>
        <v>11244.720379573593</v>
      </c>
      <c r="D799" s="65">
        <f>IF('NEG Commercial Win'!B799&gt;40,40*(Rates!$H$9+Rates!$H$14)+('NEG Commercial Win'!B799-40)*(Rates!$H$9+Rates!$H$17),'NEG Commercial Win'!B799*(Rates!$H$9+Rates!$H$14))+Rates!$H$19+Rates!$H$22+Rates!$H$23</f>
        <v>10844.668029573593</v>
      </c>
      <c r="E799" s="66">
        <f t="shared" si="48"/>
        <v>-400.05234999999993</v>
      </c>
      <c r="F799" s="67">
        <f t="shared" si="49"/>
        <v>-3.557690511599633E-2</v>
      </c>
      <c r="G799" s="71">
        <f>'NEG Commercial'!E797</f>
        <v>1</v>
      </c>
      <c r="H799" s="68">
        <f t="shared" si="50"/>
        <v>9.6417139110648316E-6</v>
      </c>
      <c r="I799" s="68">
        <f t="shared" si="51"/>
        <v>0.99834162520729453</v>
      </c>
    </row>
    <row r="800" spans="2:9" x14ac:dyDescent="0.2">
      <c r="B800" s="71">
        <f>'NEG Commercial'!C798</f>
        <v>18899</v>
      </c>
      <c r="C800" s="65">
        <f>B800*(Rates!$G$9+Rates!$G$11)+Rates!$G$19+SUM(Rates!$G$22:$G$27)</f>
        <v>11280.469380198596</v>
      </c>
      <c r="D800" s="65">
        <f>IF('NEG Commercial Win'!B800&gt;40,40*(Rates!$H$9+Rates!$H$14)+('NEG Commercial Win'!B800-40)*(Rates!$H$9+Rates!$H$17),'NEG Commercial Win'!B800*(Rates!$H$9+Rates!$H$14))+Rates!$H$19+Rates!$H$22+Rates!$H$23</f>
        <v>10879.070030198596</v>
      </c>
      <c r="E800" s="66">
        <f t="shared" si="48"/>
        <v>-401.39934999999969</v>
      </c>
      <c r="F800" s="67">
        <f t="shared" si="49"/>
        <v>-3.5583568065403762E-2</v>
      </c>
      <c r="G800" s="71">
        <f>'NEG Commercial'!E798</f>
        <v>1</v>
      </c>
      <c r="H800" s="68">
        <f t="shared" si="50"/>
        <v>9.6417139110648316E-6</v>
      </c>
      <c r="I800" s="68">
        <f t="shared" si="51"/>
        <v>0.99835126692120557</v>
      </c>
    </row>
    <row r="801" spans="2:9" x14ac:dyDescent="0.2">
      <c r="B801" s="71">
        <f>'NEG Commercial'!C799</f>
        <v>18959</v>
      </c>
      <c r="C801" s="65">
        <f>B801*(Rates!$G$9+Rates!$G$11)+Rates!$G$19+SUM(Rates!$G$22:$G$27)</f>
        <v>11316.218380823597</v>
      </c>
      <c r="D801" s="65">
        <f>IF('NEG Commercial Win'!B801&gt;40,40*(Rates!$H$9+Rates!$H$14)+('NEG Commercial Win'!B801-40)*(Rates!$H$9+Rates!$H$17),'NEG Commercial Win'!B801*(Rates!$H$9+Rates!$H$14))+Rates!$H$19+Rates!$H$22+Rates!$H$23</f>
        <v>10913.472030823597</v>
      </c>
      <c r="E801" s="66">
        <f t="shared" si="48"/>
        <v>-402.74634999999944</v>
      </c>
      <c r="F801" s="67">
        <f t="shared" si="49"/>
        <v>-3.5590188917040633E-2</v>
      </c>
      <c r="G801" s="71">
        <f>'NEG Commercial'!E799</f>
        <v>1</v>
      </c>
      <c r="H801" s="68">
        <f t="shared" si="50"/>
        <v>9.6417139110648316E-6</v>
      </c>
      <c r="I801" s="68">
        <f t="shared" si="51"/>
        <v>0.99836090863511662</v>
      </c>
    </row>
    <row r="802" spans="2:9" x14ac:dyDescent="0.2">
      <c r="B802" s="71">
        <f>'NEG Commercial'!C800</f>
        <v>18979</v>
      </c>
      <c r="C802" s="65">
        <f>B802*(Rates!$G$9+Rates!$G$11)+Rates!$G$19+SUM(Rates!$G$22:$G$27)</f>
        <v>11328.134714365264</v>
      </c>
      <c r="D802" s="65">
        <f>IF('NEG Commercial Win'!B802&gt;40,40*(Rates!$H$9+Rates!$H$14)+('NEG Commercial Win'!B802-40)*(Rates!$H$9+Rates!$H$17),'NEG Commercial Win'!B802*(Rates!$H$9+Rates!$H$14))+Rates!$H$19+Rates!$H$22+Rates!$H$23</f>
        <v>10924.939364365266</v>
      </c>
      <c r="E802" s="66">
        <f t="shared" si="48"/>
        <v>-403.19534999999814</v>
      </c>
      <c r="F802" s="67">
        <f t="shared" si="49"/>
        <v>-3.5592386581411686E-2</v>
      </c>
      <c r="G802" s="71">
        <f>'NEG Commercial'!E800</f>
        <v>1</v>
      </c>
      <c r="H802" s="68">
        <f t="shared" si="50"/>
        <v>9.6417139110648316E-6</v>
      </c>
      <c r="I802" s="68">
        <f t="shared" si="51"/>
        <v>0.99837055034902766</v>
      </c>
    </row>
    <row r="803" spans="2:9" x14ac:dyDescent="0.2">
      <c r="B803" s="71">
        <f>'NEG Commercial'!C801</f>
        <v>19019</v>
      </c>
      <c r="C803" s="65">
        <f>B803*(Rates!$G$9+Rates!$G$11)+Rates!$G$19+SUM(Rates!$G$22:$G$27)</f>
        <v>11351.9673814486</v>
      </c>
      <c r="D803" s="65">
        <f>IF('NEG Commercial Win'!B803&gt;40,40*(Rates!$H$9+Rates!$H$14)+('NEG Commercial Win'!B803-40)*(Rates!$H$9+Rates!$H$17),'NEG Commercial Win'!B803*(Rates!$H$9+Rates!$H$14))+Rates!$H$19+Rates!$H$22+Rates!$H$23</f>
        <v>10947.8740314486</v>
      </c>
      <c r="E803" s="66">
        <f t="shared" si="48"/>
        <v>-404.09334999999919</v>
      </c>
      <c r="F803" s="67">
        <f t="shared" si="49"/>
        <v>-3.5596768068622983E-2</v>
      </c>
      <c r="G803" s="71">
        <f>'NEG Commercial'!E801</f>
        <v>2</v>
      </c>
      <c r="H803" s="68">
        <f t="shared" si="50"/>
        <v>1.9283427822129663E-5</v>
      </c>
      <c r="I803" s="68">
        <f t="shared" si="51"/>
        <v>0.99838983377684976</v>
      </c>
    </row>
    <row r="804" spans="2:9" x14ac:dyDescent="0.2">
      <c r="B804" s="71">
        <f>'NEG Commercial'!C802</f>
        <v>19039</v>
      </c>
      <c r="C804" s="65">
        <f>B804*(Rates!$G$9+Rates!$G$11)+Rates!$G$19+SUM(Rates!$G$22:$G$27)</f>
        <v>11363.883714990267</v>
      </c>
      <c r="D804" s="65">
        <f>IF('NEG Commercial Win'!B804&gt;40,40*(Rates!$H$9+Rates!$H$14)+('NEG Commercial Win'!B804-40)*(Rates!$H$9+Rates!$H$17),'NEG Commercial Win'!B804*(Rates!$H$9+Rates!$H$14))+Rates!$H$19+Rates!$H$22+Rates!$H$23</f>
        <v>10959.341364990267</v>
      </c>
      <c r="E804" s="66">
        <f t="shared" si="48"/>
        <v>-404.54234999999971</v>
      </c>
      <c r="F804" s="67">
        <f t="shared" si="49"/>
        <v>-3.5598951920491929E-2</v>
      </c>
      <c r="G804" s="71">
        <f>'NEG Commercial'!E802</f>
        <v>1</v>
      </c>
      <c r="H804" s="68">
        <f t="shared" si="50"/>
        <v>9.6417139110648316E-6</v>
      </c>
      <c r="I804" s="68">
        <f t="shared" si="51"/>
        <v>0.9983994754907608</v>
      </c>
    </row>
    <row r="805" spans="2:9" x14ac:dyDescent="0.2">
      <c r="B805" s="71">
        <f>'NEG Commercial'!C803</f>
        <v>19059</v>
      </c>
      <c r="C805" s="65">
        <f>B805*(Rates!$G$9+Rates!$G$11)+Rates!$G$19+SUM(Rates!$G$22:$G$27)</f>
        <v>11375.800048531933</v>
      </c>
      <c r="D805" s="65">
        <f>IF('NEG Commercial Win'!B805&gt;40,40*(Rates!$H$9+Rates!$H$14)+('NEG Commercial Win'!B805-40)*(Rates!$H$9+Rates!$H$17),'NEG Commercial Win'!B805*(Rates!$H$9+Rates!$H$14))+Rates!$H$19+Rates!$H$22+Rates!$H$23</f>
        <v>10970.808698531935</v>
      </c>
      <c r="E805" s="66">
        <f t="shared" si="48"/>
        <v>-404.99134999999842</v>
      </c>
      <c r="F805" s="67">
        <f t="shared" si="49"/>
        <v>-3.5601131197120793E-2</v>
      </c>
      <c r="G805" s="71">
        <f>'NEG Commercial'!E803</f>
        <v>3</v>
      </c>
      <c r="H805" s="68">
        <f t="shared" si="50"/>
        <v>2.8925141733194491E-5</v>
      </c>
      <c r="I805" s="68">
        <f t="shared" si="51"/>
        <v>0.99842840063249405</v>
      </c>
    </row>
    <row r="806" spans="2:9" x14ac:dyDescent="0.2">
      <c r="B806" s="71">
        <f>'NEG Commercial'!C804</f>
        <v>19079</v>
      </c>
      <c r="C806" s="65">
        <f>B806*(Rates!$G$9+Rates!$G$11)+Rates!$G$19+SUM(Rates!$G$22:$G$27)</f>
        <v>11387.716382073602</v>
      </c>
      <c r="D806" s="65">
        <f>IF('NEG Commercial Win'!B806&gt;40,40*(Rates!$H$9+Rates!$H$14)+('NEG Commercial Win'!B806-40)*(Rates!$H$9+Rates!$H$17),'NEG Commercial Win'!B806*(Rates!$H$9+Rates!$H$14))+Rates!$H$19+Rates!$H$22+Rates!$H$23</f>
        <v>10982.276032073602</v>
      </c>
      <c r="E806" s="66">
        <f t="shared" si="48"/>
        <v>-405.44035000000076</v>
      </c>
      <c r="F806" s="67">
        <f t="shared" si="49"/>
        <v>-3.5603305912872911E-2</v>
      </c>
      <c r="G806" s="71">
        <f>'NEG Commercial'!E804</f>
        <v>1</v>
      </c>
      <c r="H806" s="68">
        <f t="shared" si="50"/>
        <v>9.6417139110648316E-6</v>
      </c>
      <c r="I806" s="68">
        <f t="shared" si="51"/>
        <v>0.9984380423464051</v>
      </c>
    </row>
    <row r="807" spans="2:9" x14ac:dyDescent="0.2">
      <c r="B807" s="71">
        <f>'NEG Commercial'!C805</f>
        <v>19119</v>
      </c>
      <c r="C807" s="65">
        <f>B807*(Rates!$G$9+Rates!$G$11)+Rates!$G$19+SUM(Rates!$G$22:$G$27)</f>
        <v>11411.549049156936</v>
      </c>
      <c r="D807" s="65">
        <f>IF('NEG Commercial Win'!B807&gt;40,40*(Rates!$H$9+Rates!$H$14)+('NEG Commercial Win'!B807-40)*(Rates!$H$9+Rates!$H$17),'NEG Commercial Win'!B807*(Rates!$H$9+Rates!$H$14))+Rates!$H$19+Rates!$H$22+Rates!$H$23</f>
        <v>11005.210699156936</v>
      </c>
      <c r="E807" s="66">
        <f t="shared" si="48"/>
        <v>-406.33834999999999</v>
      </c>
      <c r="F807" s="67">
        <f t="shared" si="49"/>
        <v>-3.5607641718897007E-2</v>
      </c>
      <c r="G807" s="71">
        <f>'NEG Commercial'!E805</f>
        <v>1</v>
      </c>
      <c r="H807" s="68">
        <f t="shared" si="50"/>
        <v>9.6417139110648316E-6</v>
      </c>
      <c r="I807" s="68">
        <f t="shared" si="51"/>
        <v>0.99844768406031614</v>
      </c>
    </row>
    <row r="808" spans="2:9" x14ac:dyDescent="0.2">
      <c r="B808" s="71">
        <f>'NEG Commercial'!C806</f>
        <v>19159</v>
      </c>
      <c r="C808" s="65">
        <f>B808*(Rates!$G$9+Rates!$G$11)+Rates!$G$19+SUM(Rates!$G$22:$G$27)</f>
        <v>11435.381716240272</v>
      </c>
      <c r="D808" s="65">
        <f>IF('NEG Commercial Win'!B808&gt;40,40*(Rates!$H$9+Rates!$H$14)+('NEG Commercial Win'!B808-40)*(Rates!$H$9+Rates!$H$17),'NEG Commercial Win'!B808*(Rates!$H$9+Rates!$H$14))+Rates!$H$19+Rates!$H$22+Rates!$H$23</f>
        <v>11028.145366240271</v>
      </c>
      <c r="E808" s="66">
        <f t="shared" si="48"/>
        <v>-407.23635000000104</v>
      </c>
      <c r="F808" s="67">
        <f t="shared" si="49"/>
        <v>-3.5611959452271989E-2</v>
      </c>
      <c r="G808" s="71">
        <f>'NEG Commercial'!E806</f>
        <v>1</v>
      </c>
      <c r="H808" s="68">
        <f t="shared" si="50"/>
        <v>9.6417139110648316E-6</v>
      </c>
      <c r="I808" s="68">
        <f t="shared" si="51"/>
        <v>0.99845732577422719</v>
      </c>
    </row>
    <row r="809" spans="2:9" x14ac:dyDescent="0.2">
      <c r="B809" s="71">
        <f>'NEG Commercial'!C807</f>
        <v>19179</v>
      </c>
      <c r="C809" s="65">
        <f>B809*(Rates!$G$9+Rates!$G$11)+Rates!$G$19+SUM(Rates!$G$22:$G$27)</f>
        <v>11447.298049781939</v>
      </c>
      <c r="D809" s="65">
        <f>IF('NEG Commercial Win'!B809&gt;40,40*(Rates!$H$9+Rates!$H$14)+('NEG Commercial Win'!B809-40)*(Rates!$H$9+Rates!$H$17),'NEG Commercial Win'!B809*(Rates!$H$9+Rates!$H$14))+Rates!$H$19+Rates!$H$22+Rates!$H$23</f>
        <v>11039.612699781939</v>
      </c>
      <c r="E809" s="66">
        <f t="shared" si="48"/>
        <v>-407.68534999999974</v>
      </c>
      <c r="F809" s="67">
        <f t="shared" si="49"/>
        <v>-3.5614111576990501E-2</v>
      </c>
      <c r="G809" s="71">
        <f>'NEG Commercial'!E807</f>
        <v>1</v>
      </c>
      <c r="H809" s="68">
        <f t="shared" si="50"/>
        <v>9.6417139110648316E-6</v>
      </c>
      <c r="I809" s="68">
        <f t="shared" si="51"/>
        <v>0.99846696748813824</v>
      </c>
    </row>
    <row r="810" spans="2:9" x14ac:dyDescent="0.2">
      <c r="B810" s="71">
        <f>'NEG Commercial'!C808</f>
        <v>19239</v>
      </c>
      <c r="C810" s="65">
        <f>B810*(Rates!$G$9+Rates!$G$11)+Rates!$G$19+SUM(Rates!$G$22:$G$27)</f>
        <v>11483.04705040694</v>
      </c>
      <c r="D810" s="65">
        <f>IF('NEG Commercial Win'!B810&gt;40,40*(Rates!$H$9+Rates!$H$14)+('NEG Commercial Win'!B810-40)*(Rates!$H$9+Rates!$H$17),'NEG Commercial Win'!B810*(Rates!$H$9+Rates!$H$14))+Rates!$H$19+Rates!$H$22+Rates!$H$23</f>
        <v>11074.014700406942</v>
      </c>
      <c r="E810" s="66">
        <f t="shared" si="48"/>
        <v>-409.03234999999768</v>
      </c>
      <c r="F810" s="67">
        <f t="shared" si="49"/>
        <v>-3.5620541151183585E-2</v>
      </c>
      <c r="G810" s="71">
        <f>'NEG Commercial'!E808</f>
        <v>2</v>
      </c>
      <c r="H810" s="68">
        <f t="shared" si="50"/>
        <v>1.9283427822129663E-5</v>
      </c>
      <c r="I810" s="68">
        <f t="shared" si="51"/>
        <v>0.99848625091596033</v>
      </c>
    </row>
    <row r="811" spans="2:9" x14ac:dyDescent="0.2">
      <c r="B811" s="71">
        <f>'NEG Commercial'!C809</f>
        <v>19279</v>
      </c>
      <c r="C811" s="65">
        <f>B811*(Rates!$G$9+Rates!$G$11)+Rates!$G$19+SUM(Rates!$G$22:$G$27)</f>
        <v>11506.879717490276</v>
      </c>
      <c r="D811" s="65">
        <f>IF('NEG Commercial Win'!B811&gt;40,40*(Rates!$H$9+Rates!$H$14)+('NEG Commercial Win'!B811-40)*(Rates!$H$9+Rates!$H$17),'NEG Commercial Win'!B811*(Rates!$H$9+Rates!$H$14))+Rates!$H$19+Rates!$H$22+Rates!$H$23</f>
        <v>11096.949367490277</v>
      </c>
      <c r="E811" s="66">
        <f t="shared" si="48"/>
        <v>-409.93034999999873</v>
      </c>
      <c r="F811" s="67">
        <f t="shared" si="49"/>
        <v>-3.5624805339444982E-2</v>
      </c>
      <c r="G811" s="71">
        <f>'NEG Commercial'!E809</f>
        <v>1</v>
      </c>
      <c r="H811" s="68">
        <f t="shared" si="50"/>
        <v>9.6417139110648316E-6</v>
      </c>
      <c r="I811" s="68">
        <f t="shared" si="51"/>
        <v>0.99849589262987137</v>
      </c>
    </row>
    <row r="812" spans="2:9" x14ac:dyDescent="0.2">
      <c r="B812" s="71">
        <f>'NEG Commercial'!C810</f>
        <v>19299</v>
      </c>
      <c r="C812" s="65">
        <f>B812*(Rates!$G$9+Rates!$G$11)+Rates!$G$19+SUM(Rates!$G$22:$G$27)</f>
        <v>11518.796051031943</v>
      </c>
      <c r="D812" s="65">
        <f>IF('NEG Commercial Win'!B812&gt;40,40*(Rates!$H$9+Rates!$H$14)+('NEG Commercial Win'!B812-40)*(Rates!$H$9+Rates!$H$17),'NEG Commercial Win'!B812*(Rates!$H$9+Rates!$H$14))+Rates!$H$19+Rates!$H$22+Rates!$H$23</f>
        <v>11108.416701031943</v>
      </c>
      <c r="E812" s="66">
        <f t="shared" si="48"/>
        <v>-410.37934999999925</v>
      </c>
      <c r="F812" s="67">
        <f t="shared" si="49"/>
        <v>-3.5626930816544347E-2</v>
      </c>
      <c r="G812" s="71">
        <f>'NEG Commercial'!E810</f>
        <v>3</v>
      </c>
      <c r="H812" s="68">
        <f t="shared" si="50"/>
        <v>2.8925141733194491E-5</v>
      </c>
      <c r="I812" s="68">
        <f t="shared" si="51"/>
        <v>0.99852481777160462</v>
      </c>
    </row>
    <row r="813" spans="2:9" x14ac:dyDescent="0.2">
      <c r="B813" s="71">
        <f>'NEG Commercial'!C811</f>
        <v>19319</v>
      </c>
      <c r="C813" s="65">
        <f>B813*(Rates!$G$9+Rates!$G$11)+Rates!$G$19+SUM(Rates!$G$22:$G$27)</f>
        <v>11530.71238457361</v>
      </c>
      <c r="D813" s="65">
        <f>IF('NEG Commercial Win'!B813&gt;40,40*(Rates!$H$9+Rates!$H$14)+('NEG Commercial Win'!B813-40)*(Rates!$H$9+Rates!$H$17),'NEG Commercial Win'!B813*(Rates!$H$9+Rates!$H$14))+Rates!$H$19+Rates!$H$22+Rates!$H$23</f>
        <v>11119.884034573612</v>
      </c>
      <c r="E813" s="66">
        <f t="shared" si="48"/>
        <v>-410.82834999999795</v>
      </c>
      <c r="F813" s="67">
        <f t="shared" si="49"/>
        <v>-3.5629051900524865E-2</v>
      </c>
      <c r="G813" s="71">
        <f>'NEG Commercial'!E811</f>
        <v>1</v>
      </c>
      <c r="H813" s="68">
        <f t="shared" si="50"/>
        <v>9.6417139110648316E-6</v>
      </c>
      <c r="I813" s="68">
        <f t="shared" si="51"/>
        <v>0.99853445948551567</v>
      </c>
    </row>
    <row r="814" spans="2:9" x14ac:dyDescent="0.2">
      <c r="B814" s="71">
        <f>'NEG Commercial'!C812</f>
        <v>19439</v>
      </c>
      <c r="C814" s="65">
        <f>B814*(Rates!$G$9+Rates!$G$11)+Rates!$G$19+SUM(Rates!$G$22:$G$27)</f>
        <v>11602.210385823615</v>
      </c>
      <c r="D814" s="65">
        <f>IF('NEG Commercial Win'!B814&gt;40,40*(Rates!$H$9+Rates!$H$14)+('NEG Commercial Win'!B814-40)*(Rates!$H$9+Rates!$H$17),'NEG Commercial Win'!B814*(Rates!$H$9+Rates!$H$14))+Rates!$H$19+Rates!$H$22+Rates!$H$23</f>
        <v>11188.688035823616</v>
      </c>
      <c r="E814" s="66">
        <f t="shared" si="48"/>
        <v>-413.52234999999928</v>
      </c>
      <c r="F814" s="67">
        <f t="shared" si="49"/>
        <v>-3.5641686906942277E-2</v>
      </c>
      <c r="G814" s="71">
        <f>'NEG Commercial'!E812</f>
        <v>1</v>
      </c>
      <c r="H814" s="68">
        <f t="shared" si="50"/>
        <v>9.6417139110648316E-6</v>
      </c>
      <c r="I814" s="68">
        <f t="shared" si="51"/>
        <v>0.99854410119942671</v>
      </c>
    </row>
    <row r="815" spans="2:9" x14ac:dyDescent="0.2">
      <c r="B815" s="71">
        <f>'NEG Commercial'!C813</f>
        <v>19479</v>
      </c>
      <c r="C815" s="65">
        <f>B815*(Rates!$G$9+Rates!$G$11)+Rates!$G$19+SUM(Rates!$G$22:$G$27)</f>
        <v>11626.043052906949</v>
      </c>
      <c r="D815" s="65">
        <f>IF('NEG Commercial Win'!B815&gt;40,40*(Rates!$H$9+Rates!$H$14)+('NEG Commercial Win'!B815-40)*(Rates!$H$9+Rates!$H$17),'NEG Commercial Win'!B815*(Rates!$H$9+Rates!$H$14))+Rates!$H$19+Rates!$H$22+Rates!$H$23</f>
        <v>11211.622702906951</v>
      </c>
      <c r="E815" s="66">
        <f t="shared" si="48"/>
        <v>-414.42034999999851</v>
      </c>
      <c r="F815" s="67">
        <f t="shared" si="49"/>
        <v>-3.5645864041108796E-2</v>
      </c>
      <c r="G815" s="71">
        <f>'NEG Commercial'!E813</f>
        <v>1</v>
      </c>
      <c r="H815" s="68">
        <f t="shared" si="50"/>
        <v>9.6417139110648316E-6</v>
      </c>
      <c r="I815" s="68">
        <f t="shared" si="51"/>
        <v>0.99855374291333776</v>
      </c>
    </row>
    <row r="816" spans="2:9" x14ac:dyDescent="0.2">
      <c r="B816" s="71">
        <f>'NEG Commercial'!C814</f>
        <v>19559</v>
      </c>
      <c r="C816" s="65">
        <f>B816*(Rates!$G$9+Rates!$G$11)+Rates!$G$19+SUM(Rates!$G$22:$G$27)</f>
        <v>11673.708387073619</v>
      </c>
      <c r="D816" s="65">
        <f>IF('NEG Commercial Win'!B816&gt;40,40*(Rates!$H$9+Rates!$H$14)+('NEG Commercial Win'!B816-40)*(Rates!$H$9+Rates!$H$17),'NEG Commercial Win'!B816*(Rates!$H$9+Rates!$H$14))+Rates!$H$19+Rates!$H$22+Rates!$H$23</f>
        <v>11257.49203707362</v>
      </c>
      <c r="E816" s="66">
        <f t="shared" si="48"/>
        <v>-416.21634999999878</v>
      </c>
      <c r="F816" s="67">
        <f t="shared" si="49"/>
        <v>-3.5654167142026447E-2</v>
      </c>
      <c r="G816" s="71">
        <f>'NEG Commercial'!E814</f>
        <v>1</v>
      </c>
      <c r="H816" s="68">
        <f t="shared" si="50"/>
        <v>9.6417139110648316E-6</v>
      </c>
      <c r="I816" s="68">
        <f t="shared" si="51"/>
        <v>0.99856338462724881</v>
      </c>
    </row>
    <row r="817" spans="2:9" x14ac:dyDescent="0.2">
      <c r="B817" s="71">
        <f>'NEG Commercial'!C815</f>
        <v>19599</v>
      </c>
      <c r="C817" s="65">
        <f>B817*(Rates!$G$9+Rates!$G$11)+Rates!$G$19+SUM(Rates!$G$22:$G$27)</f>
        <v>11697.541054156953</v>
      </c>
      <c r="D817" s="65">
        <f>IF('NEG Commercial Win'!B817&gt;40,40*(Rates!$H$9+Rates!$H$14)+('NEG Commercial Win'!B817-40)*(Rates!$H$9+Rates!$H$17),'NEG Commercial Win'!B817*(Rates!$H$9+Rates!$H$14))+Rates!$H$19+Rates!$H$22+Rates!$H$23</f>
        <v>11280.426704156955</v>
      </c>
      <c r="E817" s="66">
        <f t="shared" si="48"/>
        <v>-417.11434999999801</v>
      </c>
      <c r="F817" s="67">
        <f t="shared" si="49"/>
        <v>-3.5658293317275269E-2</v>
      </c>
      <c r="G817" s="71">
        <f>'NEG Commercial'!E815</f>
        <v>1</v>
      </c>
      <c r="H817" s="68">
        <f t="shared" si="50"/>
        <v>9.6417139110648316E-6</v>
      </c>
      <c r="I817" s="68">
        <f t="shared" si="51"/>
        <v>0.99857302634115985</v>
      </c>
    </row>
    <row r="818" spans="2:9" x14ac:dyDescent="0.2">
      <c r="B818" s="71">
        <f>'NEG Commercial'!C816</f>
        <v>19779</v>
      </c>
      <c r="C818" s="65">
        <f>B818*(Rates!$G$9+Rates!$G$11)+Rates!$G$19+SUM(Rates!$G$22:$G$27)</f>
        <v>11804.788056031961</v>
      </c>
      <c r="D818" s="65">
        <f>IF('NEG Commercial Win'!B818&gt;40,40*(Rates!$H$9+Rates!$H$14)+('NEG Commercial Win'!B818-40)*(Rates!$H$9+Rates!$H$17),'NEG Commercial Win'!B818*(Rates!$H$9+Rates!$H$14))+Rates!$H$19+Rates!$H$22+Rates!$H$23</f>
        <v>11383.63270603196</v>
      </c>
      <c r="E818" s="66">
        <f t="shared" si="48"/>
        <v>-421.15535000000091</v>
      </c>
      <c r="F818" s="67">
        <f t="shared" si="49"/>
        <v>-3.5676654930267955E-2</v>
      </c>
      <c r="G818" s="71">
        <f>'NEG Commercial'!E816</f>
        <v>2</v>
      </c>
      <c r="H818" s="68">
        <f t="shared" si="50"/>
        <v>1.9283427822129663E-5</v>
      </c>
      <c r="I818" s="68">
        <f t="shared" si="51"/>
        <v>0.99859230976898194</v>
      </c>
    </row>
    <row r="819" spans="2:9" x14ac:dyDescent="0.2">
      <c r="B819" s="71">
        <f>'NEG Commercial'!C817</f>
        <v>19859</v>
      </c>
      <c r="C819" s="65">
        <f>B819*(Rates!$G$9+Rates!$G$11)+Rates!$G$19+SUM(Rates!$G$22:$G$27)</f>
        <v>11852.453390198629</v>
      </c>
      <c r="D819" s="65">
        <f>IF('NEG Commercial Win'!B819&gt;40,40*(Rates!$H$9+Rates!$H$14)+('NEG Commercial Win'!B819-40)*(Rates!$H$9+Rates!$H$17),'NEG Commercial Win'!B819*(Rates!$H$9+Rates!$H$14))+Rates!$H$19+Rates!$H$22+Rates!$H$23</f>
        <v>11429.502040198631</v>
      </c>
      <c r="E819" s="66">
        <f t="shared" si="48"/>
        <v>-422.95134999999755</v>
      </c>
      <c r="F819" s="67">
        <f t="shared" si="49"/>
        <v>-3.5684708986053186E-2</v>
      </c>
      <c r="G819" s="71">
        <f>'NEG Commercial'!E817</f>
        <v>1</v>
      </c>
      <c r="H819" s="68">
        <f t="shared" si="50"/>
        <v>9.6417139110648316E-6</v>
      </c>
      <c r="I819" s="68">
        <f t="shared" si="51"/>
        <v>0.99860195148289299</v>
      </c>
    </row>
    <row r="820" spans="2:9" x14ac:dyDescent="0.2">
      <c r="B820" s="71">
        <f>'NEG Commercial'!C818</f>
        <v>19939</v>
      </c>
      <c r="C820" s="65">
        <f>B820*(Rates!$G$9+Rates!$G$11)+Rates!$G$19+SUM(Rates!$G$22:$G$27)</f>
        <v>11900.118724365298</v>
      </c>
      <c r="D820" s="65">
        <f>IF('NEG Commercial Win'!B820&gt;40,40*(Rates!$H$9+Rates!$H$14)+('NEG Commercial Win'!B820-40)*(Rates!$H$9+Rates!$H$17),'NEG Commercial Win'!B820*(Rates!$H$9+Rates!$H$14))+Rates!$H$19+Rates!$H$22+Rates!$H$23</f>
        <v>11475.371374365301</v>
      </c>
      <c r="E820" s="66">
        <f t="shared" si="48"/>
        <v>-424.74734999999782</v>
      </c>
      <c r="F820" s="67">
        <f t="shared" si="49"/>
        <v>-3.5692698521598322E-2</v>
      </c>
      <c r="G820" s="71">
        <f>'NEG Commercial'!E818</f>
        <v>1</v>
      </c>
      <c r="H820" s="68">
        <f t="shared" si="50"/>
        <v>9.6417139110648316E-6</v>
      </c>
      <c r="I820" s="68">
        <f t="shared" si="51"/>
        <v>0.99861159319680404</v>
      </c>
    </row>
    <row r="821" spans="2:9" x14ac:dyDescent="0.2">
      <c r="B821" s="71">
        <f>'NEG Commercial'!C819</f>
        <v>19959</v>
      </c>
      <c r="C821" s="65">
        <f>B821*(Rates!$G$9+Rates!$G$11)+Rates!$G$19+SUM(Rates!$G$22:$G$27)</f>
        <v>11912.035057906967</v>
      </c>
      <c r="D821" s="65">
        <f>IF('NEG Commercial Win'!B821&gt;40,40*(Rates!$H$9+Rates!$H$14)+('NEG Commercial Win'!B821-40)*(Rates!$H$9+Rates!$H$17),'NEG Commercial Win'!B821*(Rates!$H$9+Rates!$H$14))+Rates!$H$19+Rates!$H$22+Rates!$H$23</f>
        <v>11486.838707906967</v>
      </c>
      <c r="E821" s="66">
        <f t="shared" si="48"/>
        <v>-425.19635000000017</v>
      </c>
      <c r="F821" s="67">
        <f t="shared" si="49"/>
        <v>-3.5694685914961562E-2</v>
      </c>
      <c r="G821" s="71">
        <f>'NEG Commercial'!E819</f>
        <v>1</v>
      </c>
      <c r="H821" s="68">
        <f t="shared" si="50"/>
        <v>9.6417139110648316E-6</v>
      </c>
      <c r="I821" s="68">
        <f t="shared" si="51"/>
        <v>0.99862123491071508</v>
      </c>
    </row>
    <row r="822" spans="2:9" x14ac:dyDescent="0.2">
      <c r="B822" s="71">
        <f>'NEG Commercial'!C820</f>
        <v>19979</v>
      </c>
      <c r="C822" s="65">
        <f>B822*(Rates!$G$9+Rates!$G$11)+Rates!$G$19+SUM(Rates!$G$22:$G$27)</f>
        <v>11923.951391448634</v>
      </c>
      <c r="D822" s="65">
        <f>IF('NEG Commercial Win'!B822&gt;40,40*(Rates!$H$9+Rates!$H$14)+('NEG Commercial Win'!B822-40)*(Rates!$H$9+Rates!$H$17),'NEG Commercial Win'!B822*(Rates!$H$9+Rates!$H$14))+Rates!$H$19+Rates!$H$22+Rates!$H$23</f>
        <v>11498.306041448635</v>
      </c>
      <c r="E822" s="66">
        <f t="shared" si="48"/>
        <v>-425.64534999999887</v>
      </c>
      <c r="F822" s="67">
        <f t="shared" si="49"/>
        <v>-3.5696669336077146E-2</v>
      </c>
      <c r="G822" s="71">
        <f>'NEG Commercial'!E820</f>
        <v>2</v>
      </c>
      <c r="H822" s="68">
        <f t="shared" si="50"/>
        <v>1.9283427822129663E-5</v>
      </c>
      <c r="I822" s="68">
        <f t="shared" si="51"/>
        <v>0.99864051833853718</v>
      </c>
    </row>
    <row r="823" spans="2:9" x14ac:dyDescent="0.2">
      <c r="B823" s="71">
        <f>'NEG Commercial'!C821</f>
        <v>20079</v>
      </c>
      <c r="C823" s="65">
        <f>B823*(Rates!$G$9+Rates!$G$11)+Rates!$G$19+SUM(Rates!$G$22:$G$27)</f>
        <v>11983.533059156971</v>
      </c>
      <c r="D823" s="65">
        <f>IF('NEG Commercial Win'!B823&gt;40,40*(Rates!$H$9+Rates!$H$14)+('NEG Commercial Win'!B823-40)*(Rates!$H$9+Rates!$H$17),'NEG Commercial Win'!B823*(Rates!$H$9+Rates!$H$14))+Rates!$H$19+Rates!$H$22+Rates!$H$23</f>
        <v>11555.642709156971</v>
      </c>
      <c r="E823" s="66">
        <f t="shared" si="48"/>
        <v>-427.89034999999967</v>
      </c>
      <c r="F823" s="67">
        <f t="shared" si="49"/>
        <v>-3.5706527272692426E-2</v>
      </c>
      <c r="G823" s="71">
        <f>'NEG Commercial'!E821</f>
        <v>1</v>
      </c>
      <c r="H823" s="68">
        <f t="shared" si="50"/>
        <v>9.6417139110648316E-6</v>
      </c>
      <c r="I823" s="68">
        <f t="shared" si="51"/>
        <v>0.99865016005244822</v>
      </c>
    </row>
    <row r="824" spans="2:9" x14ac:dyDescent="0.2">
      <c r="B824" s="71">
        <f>'NEG Commercial'!C822</f>
        <v>20099</v>
      </c>
      <c r="C824" s="65">
        <f>B824*(Rates!$G$9+Rates!$G$11)+Rates!$G$19+SUM(Rates!$G$22:$G$27)</f>
        <v>11995.449392698638</v>
      </c>
      <c r="D824" s="65">
        <f>IF('NEG Commercial Win'!B824&gt;40,40*(Rates!$H$9+Rates!$H$14)+('NEG Commercial Win'!B824-40)*(Rates!$H$9+Rates!$H$17),'NEG Commercial Win'!B824*(Rates!$H$9+Rates!$H$14))+Rates!$H$19+Rates!$H$22+Rates!$H$23</f>
        <v>11567.11004269864</v>
      </c>
      <c r="E824" s="66">
        <f t="shared" si="48"/>
        <v>-428.33934999999838</v>
      </c>
      <c r="F824" s="67">
        <f t="shared" si="49"/>
        <v>-3.5708487108512911E-2</v>
      </c>
      <c r="G824" s="71">
        <f>'NEG Commercial'!E822</f>
        <v>1</v>
      </c>
      <c r="H824" s="68">
        <f t="shared" si="50"/>
        <v>9.6417139110648316E-6</v>
      </c>
      <c r="I824" s="68">
        <f t="shared" si="51"/>
        <v>0.99865980176635927</v>
      </c>
    </row>
    <row r="825" spans="2:9" x14ac:dyDescent="0.2">
      <c r="B825" s="71">
        <f>'NEG Commercial'!C823</f>
        <v>20159</v>
      </c>
      <c r="C825" s="65">
        <f>B825*(Rates!$G$9+Rates!$G$11)+Rates!$G$19+SUM(Rates!$G$22:$G$27)</f>
        <v>12031.198393323641</v>
      </c>
      <c r="D825" s="65">
        <f>IF('NEG Commercial Win'!B825&gt;40,40*(Rates!$H$9+Rates!$H$14)+('NEG Commercial Win'!B825-40)*(Rates!$H$9+Rates!$H$17),'NEG Commercial Win'!B825*(Rates!$H$9+Rates!$H$14))+Rates!$H$19+Rates!$H$22+Rates!$H$23</f>
        <v>11601.512043323641</v>
      </c>
      <c r="E825" s="66">
        <f t="shared" si="48"/>
        <v>-429.68634999999995</v>
      </c>
      <c r="F825" s="67">
        <f t="shared" si="49"/>
        <v>-3.5714343322477478E-2</v>
      </c>
      <c r="G825" s="71">
        <f>'NEG Commercial'!E823</f>
        <v>1</v>
      </c>
      <c r="H825" s="68">
        <f t="shared" si="50"/>
        <v>9.6417139110648316E-6</v>
      </c>
      <c r="I825" s="68">
        <f t="shared" si="51"/>
        <v>0.99866944348027031</v>
      </c>
    </row>
    <row r="826" spans="2:9" x14ac:dyDescent="0.2">
      <c r="B826" s="71">
        <f>'NEG Commercial'!C824</f>
        <v>20179</v>
      </c>
      <c r="C826" s="65">
        <f>B826*(Rates!$G$9+Rates!$G$11)+Rates!$G$19+SUM(Rates!$G$22:$G$27)</f>
        <v>12043.114726865308</v>
      </c>
      <c r="D826" s="65">
        <f>IF('NEG Commercial Win'!B826&gt;40,40*(Rates!$H$9+Rates!$H$14)+('NEG Commercial Win'!B826-40)*(Rates!$H$9+Rates!$H$17),'NEG Commercial Win'!B826*(Rates!$H$9+Rates!$H$14))+Rates!$H$19+Rates!$H$22+Rates!$H$23</f>
        <v>11612.979376865309</v>
      </c>
      <c r="E826" s="66">
        <f t="shared" si="48"/>
        <v>-430.13534999999865</v>
      </c>
      <c r="F826" s="67">
        <f t="shared" si="49"/>
        <v>-3.5716287667713537E-2</v>
      </c>
      <c r="G826" s="71">
        <f>'NEG Commercial'!E824</f>
        <v>1</v>
      </c>
      <c r="H826" s="68">
        <f t="shared" si="50"/>
        <v>9.6417139110648316E-6</v>
      </c>
      <c r="I826" s="68">
        <f t="shared" si="51"/>
        <v>0.99867908519418136</v>
      </c>
    </row>
    <row r="827" spans="2:9" x14ac:dyDescent="0.2">
      <c r="B827" s="71">
        <f>'NEG Commercial'!C825</f>
        <v>20299</v>
      </c>
      <c r="C827" s="65">
        <f>B827*(Rates!$G$9+Rates!$G$11)+Rates!$G$19+SUM(Rates!$G$22:$G$27)</f>
        <v>12114.612728115311</v>
      </c>
      <c r="D827" s="65">
        <f>IF('NEG Commercial Win'!B827&gt;40,40*(Rates!$H$9+Rates!$H$14)+('NEG Commercial Win'!B827-40)*(Rates!$H$9+Rates!$H$17),'NEG Commercial Win'!B827*(Rates!$H$9+Rates!$H$14))+Rates!$H$19+Rates!$H$22+Rates!$H$23</f>
        <v>11681.783378115313</v>
      </c>
      <c r="E827" s="66">
        <f t="shared" si="48"/>
        <v>-432.82934999999816</v>
      </c>
      <c r="F827" s="67">
        <f t="shared" si="49"/>
        <v>-3.5727873413196103E-2</v>
      </c>
      <c r="G827" s="71">
        <f>'NEG Commercial'!E825</f>
        <v>1</v>
      </c>
      <c r="H827" s="68">
        <f t="shared" si="50"/>
        <v>9.6417139110648316E-6</v>
      </c>
      <c r="I827" s="68">
        <f t="shared" si="51"/>
        <v>0.99868872690809241</v>
      </c>
    </row>
    <row r="828" spans="2:9" x14ac:dyDescent="0.2">
      <c r="B828" s="71">
        <f>'NEG Commercial'!C826</f>
        <v>20319</v>
      </c>
      <c r="C828" s="65">
        <f>B828*(Rates!$G$9+Rates!$G$11)+Rates!$G$19+SUM(Rates!$G$22:$G$27)</f>
        <v>12126.52906165698</v>
      </c>
      <c r="D828" s="65">
        <f>IF('NEG Commercial Win'!B828&gt;40,40*(Rates!$H$9+Rates!$H$14)+('NEG Commercial Win'!B828-40)*(Rates!$H$9+Rates!$H$17),'NEG Commercial Win'!B828*(Rates!$H$9+Rates!$H$14))+Rates!$H$19+Rates!$H$22+Rates!$H$23</f>
        <v>11693.25071165698</v>
      </c>
      <c r="E828" s="66">
        <f t="shared" si="48"/>
        <v>-433.2783500000005</v>
      </c>
      <c r="F828" s="67">
        <f t="shared" si="49"/>
        <v>-3.5729791088365805E-2</v>
      </c>
      <c r="G828" s="71">
        <f>'NEG Commercial'!E826</f>
        <v>1</v>
      </c>
      <c r="H828" s="68">
        <f t="shared" si="50"/>
        <v>9.6417139110648316E-6</v>
      </c>
      <c r="I828" s="68">
        <f t="shared" si="51"/>
        <v>0.99869836862200345</v>
      </c>
    </row>
    <row r="829" spans="2:9" x14ac:dyDescent="0.2">
      <c r="B829" s="71">
        <f>'NEG Commercial'!C827</f>
        <v>20479</v>
      </c>
      <c r="C829" s="65">
        <f>B829*(Rates!$G$9+Rates!$G$11)+Rates!$G$19+SUM(Rates!$G$22:$G$27)</f>
        <v>12221.859729990318</v>
      </c>
      <c r="D829" s="65">
        <f>IF('NEG Commercial Win'!B829&gt;40,40*(Rates!$H$9+Rates!$H$14)+('NEG Commercial Win'!B829-40)*(Rates!$H$9+Rates!$H$17),'NEG Commercial Win'!B829*(Rates!$H$9+Rates!$H$14))+Rates!$H$19+Rates!$H$22+Rates!$H$23</f>
        <v>11784.989379990318</v>
      </c>
      <c r="E829" s="66">
        <f t="shared" si="48"/>
        <v>-436.87034999999923</v>
      </c>
      <c r="F829" s="67">
        <f t="shared" si="49"/>
        <v>-3.5744997868695498E-2</v>
      </c>
      <c r="G829" s="71">
        <f>'NEG Commercial'!E827</f>
        <v>1</v>
      </c>
      <c r="H829" s="68">
        <f t="shared" si="50"/>
        <v>9.6417139110648316E-6</v>
      </c>
      <c r="I829" s="68">
        <f t="shared" si="51"/>
        <v>0.9987080103359145</v>
      </c>
    </row>
    <row r="830" spans="2:9" x14ac:dyDescent="0.2">
      <c r="B830" s="71">
        <f>'NEG Commercial'!C828</f>
        <v>20499</v>
      </c>
      <c r="C830" s="65">
        <f>B830*(Rates!$G$9+Rates!$G$11)+Rates!$G$19+SUM(Rates!$G$22:$G$27)</f>
        <v>12233.776063531986</v>
      </c>
      <c r="D830" s="65">
        <f>IF('NEG Commercial Win'!B830&gt;40,40*(Rates!$H$9+Rates!$H$14)+('NEG Commercial Win'!B830-40)*(Rates!$H$9+Rates!$H$17),'NEG Commercial Win'!B830*(Rates!$H$9+Rates!$H$14))+Rates!$H$19+Rates!$H$22+Rates!$H$23</f>
        <v>11796.456713531987</v>
      </c>
      <c r="E830" s="66">
        <f t="shared" si="48"/>
        <v>-437.31934999999976</v>
      </c>
      <c r="F830" s="67">
        <f t="shared" si="49"/>
        <v>-3.5746882052518317E-2</v>
      </c>
      <c r="G830" s="71">
        <f>'NEG Commercial'!E828</f>
        <v>2</v>
      </c>
      <c r="H830" s="68">
        <f t="shared" si="50"/>
        <v>1.9283427822129663E-5</v>
      </c>
      <c r="I830" s="68">
        <f t="shared" si="51"/>
        <v>0.99872729376373659</v>
      </c>
    </row>
    <row r="831" spans="2:9" x14ac:dyDescent="0.2">
      <c r="B831" s="71">
        <f>'NEG Commercial'!C829</f>
        <v>20619</v>
      </c>
      <c r="C831" s="65">
        <f>B831*(Rates!$G$9+Rates!$G$11)+Rates!$G$19+SUM(Rates!$G$22:$G$27)</f>
        <v>12305.27406478199</v>
      </c>
      <c r="D831" s="65">
        <f>IF('NEG Commercial Win'!B831&gt;40,40*(Rates!$H$9+Rates!$H$14)+('NEG Commercial Win'!B831-40)*(Rates!$H$9+Rates!$H$17),'NEG Commercial Win'!B831*(Rates!$H$9+Rates!$H$14))+Rates!$H$19+Rates!$H$22+Rates!$H$23</f>
        <v>11865.260714781991</v>
      </c>
      <c r="E831" s="66">
        <f t="shared" si="48"/>
        <v>-440.01334999999926</v>
      </c>
      <c r="F831" s="67">
        <f t="shared" si="49"/>
        <v>-3.5758110521026815E-2</v>
      </c>
      <c r="G831" s="71">
        <f>'NEG Commercial'!E829</f>
        <v>1</v>
      </c>
      <c r="H831" s="68">
        <f t="shared" si="50"/>
        <v>9.6417139110648316E-6</v>
      </c>
      <c r="I831" s="68">
        <f t="shared" si="51"/>
        <v>0.99873693547764764</v>
      </c>
    </row>
    <row r="832" spans="2:9" x14ac:dyDescent="0.2">
      <c r="B832" s="71">
        <f>'NEG Commercial'!C830</f>
        <v>20679</v>
      </c>
      <c r="C832" s="65">
        <f>B832*(Rates!$G$9+Rates!$G$11)+Rates!$G$19+SUM(Rates!$G$22:$G$27)</f>
        <v>12341.023065406993</v>
      </c>
      <c r="D832" s="65">
        <f>IF('NEG Commercial Win'!B832&gt;40,40*(Rates!$H$9+Rates!$H$14)+('NEG Commercial Win'!B832-40)*(Rates!$H$9+Rates!$H$17),'NEG Commercial Win'!B832*(Rates!$H$9+Rates!$H$14))+Rates!$H$19+Rates!$H$22+Rates!$H$23</f>
        <v>11899.662715406994</v>
      </c>
      <c r="E832" s="66">
        <f t="shared" si="48"/>
        <v>-441.36034999999902</v>
      </c>
      <c r="F832" s="67">
        <f t="shared" si="49"/>
        <v>-3.5763675965987951E-2</v>
      </c>
      <c r="G832" s="71">
        <f>'NEG Commercial'!E830</f>
        <v>1</v>
      </c>
      <c r="H832" s="68">
        <f t="shared" si="50"/>
        <v>9.6417139110648316E-6</v>
      </c>
      <c r="I832" s="68">
        <f t="shared" si="51"/>
        <v>0.99874657719155868</v>
      </c>
    </row>
    <row r="833" spans="2:9" x14ac:dyDescent="0.2">
      <c r="B833" s="71">
        <f>'NEG Commercial'!C831</f>
        <v>20699</v>
      </c>
      <c r="C833" s="65">
        <f>B833*(Rates!$G$9+Rates!$G$11)+Rates!$G$19+SUM(Rates!$G$22:$G$27)</f>
        <v>12352.93939894866</v>
      </c>
      <c r="D833" s="65">
        <f>IF('NEG Commercial Win'!B833&gt;40,40*(Rates!$H$9+Rates!$H$14)+('NEG Commercial Win'!B833-40)*(Rates!$H$9+Rates!$H$17),'NEG Commercial Win'!B833*(Rates!$H$9+Rates!$H$14))+Rates!$H$19+Rates!$H$22+Rates!$H$23</f>
        <v>11911.13004894866</v>
      </c>
      <c r="E833" s="66">
        <f t="shared" si="48"/>
        <v>-441.80934999999954</v>
      </c>
      <c r="F833" s="67">
        <f t="shared" si="49"/>
        <v>-3.576552395599069E-2</v>
      </c>
      <c r="G833" s="71">
        <f>'NEG Commercial'!E831</f>
        <v>1</v>
      </c>
      <c r="H833" s="68">
        <f t="shared" si="50"/>
        <v>9.6417139110648316E-6</v>
      </c>
      <c r="I833" s="68">
        <f t="shared" si="51"/>
        <v>0.99875621890546973</v>
      </c>
    </row>
    <row r="834" spans="2:9" x14ac:dyDescent="0.2">
      <c r="B834" s="71">
        <f>'NEG Commercial'!C832</f>
        <v>20779</v>
      </c>
      <c r="C834" s="65">
        <f>B834*(Rates!$G$9+Rates!$G$11)+Rates!$G$19+SUM(Rates!$G$22:$G$27)</f>
        <v>12400.60473311533</v>
      </c>
      <c r="D834" s="65">
        <f>IF('NEG Commercial Win'!B834&gt;40,40*(Rates!$H$9+Rates!$H$14)+('NEG Commercial Win'!B834-40)*(Rates!$H$9+Rates!$H$17),'NEG Commercial Win'!B834*(Rates!$H$9+Rates!$H$14))+Rates!$H$19+Rates!$H$22+Rates!$H$23</f>
        <v>11956.99938311533</v>
      </c>
      <c r="E834" s="66">
        <f t="shared" si="48"/>
        <v>-443.60534999999982</v>
      </c>
      <c r="F834" s="67">
        <f t="shared" si="49"/>
        <v>-3.5772880399563826E-2</v>
      </c>
      <c r="G834" s="71">
        <f>'NEG Commercial'!E832</f>
        <v>1</v>
      </c>
      <c r="H834" s="68">
        <f t="shared" si="50"/>
        <v>9.6417139110648316E-6</v>
      </c>
      <c r="I834" s="68">
        <f t="shared" si="51"/>
        <v>0.99876586061938077</v>
      </c>
    </row>
    <row r="835" spans="2:9" x14ac:dyDescent="0.2">
      <c r="B835" s="71">
        <f>'NEG Commercial'!C833</f>
        <v>20859</v>
      </c>
      <c r="C835" s="65">
        <f>B835*(Rates!$G$9+Rates!$G$11)+Rates!$G$19+SUM(Rates!$G$22:$G$27)</f>
        <v>12448.270067281999</v>
      </c>
      <c r="D835" s="65">
        <f>IF('NEG Commercial Win'!B835&gt;40,40*(Rates!$H$9+Rates!$H$14)+('NEG Commercial Win'!B835-40)*(Rates!$H$9+Rates!$H$17),'NEG Commercial Win'!B835*(Rates!$H$9+Rates!$H$14))+Rates!$H$19+Rates!$H$22+Rates!$H$23</f>
        <v>12002.868717281999</v>
      </c>
      <c r="E835" s="66">
        <f t="shared" si="48"/>
        <v>-445.40135000000009</v>
      </c>
      <c r="F835" s="67">
        <f t="shared" si="49"/>
        <v>-3.5780180506418804E-2</v>
      </c>
      <c r="G835" s="71">
        <f>'NEG Commercial'!E833</f>
        <v>1</v>
      </c>
      <c r="H835" s="68">
        <f t="shared" si="50"/>
        <v>9.6417139110648316E-6</v>
      </c>
      <c r="I835" s="68">
        <f t="shared" si="51"/>
        <v>0.99877550233329182</v>
      </c>
    </row>
    <row r="836" spans="2:9" x14ac:dyDescent="0.2">
      <c r="B836" s="71">
        <f>'NEG Commercial'!C834</f>
        <v>20879</v>
      </c>
      <c r="C836" s="65">
        <f>B836*(Rates!$G$9+Rates!$G$11)+Rates!$G$19+SUM(Rates!$G$22:$G$27)</f>
        <v>12460.186400823666</v>
      </c>
      <c r="D836" s="65">
        <f>IF('NEG Commercial Win'!B836&gt;40,40*(Rates!$H$9+Rates!$H$14)+('NEG Commercial Win'!B836-40)*(Rates!$H$9+Rates!$H$17),'NEG Commercial Win'!B836*(Rates!$H$9+Rates!$H$14))+Rates!$H$19+Rates!$H$22+Rates!$H$23</f>
        <v>12014.336050823667</v>
      </c>
      <c r="E836" s="66">
        <f t="shared" si="48"/>
        <v>-445.8503499999988</v>
      </c>
      <c r="F836" s="67">
        <f t="shared" si="49"/>
        <v>-3.5781996806285847E-2</v>
      </c>
      <c r="G836" s="71">
        <f>'NEG Commercial'!E834</f>
        <v>1</v>
      </c>
      <c r="H836" s="68">
        <f t="shared" si="50"/>
        <v>9.6417139110648316E-6</v>
      </c>
      <c r="I836" s="68">
        <f t="shared" si="51"/>
        <v>0.99878514404720287</v>
      </c>
    </row>
    <row r="837" spans="2:9" x14ac:dyDescent="0.2">
      <c r="B837" s="71">
        <f>'NEG Commercial'!C835</f>
        <v>20899</v>
      </c>
      <c r="C837" s="65">
        <f>B837*(Rates!$G$9+Rates!$G$11)+Rates!$G$19+SUM(Rates!$G$22:$G$27)</f>
        <v>12472.102734365333</v>
      </c>
      <c r="D837" s="65">
        <f>IF('NEG Commercial Win'!B837&gt;40,40*(Rates!$H$9+Rates!$H$14)+('NEG Commercial Win'!B837-40)*(Rates!$H$9+Rates!$H$17),'NEG Commercial Win'!B837*(Rates!$H$9+Rates!$H$14))+Rates!$H$19+Rates!$H$22+Rates!$H$23</f>
        <v>12025.803384365334</v>
      </c>
      <c r="E837" s="66">
        <f t="shared" si="48"/>
        <v>-446.29934999999932</v>
      </c>
      <c r="F837" s="67">
        <f t="shared" si="49"/>
        <v>-3.5783809635425531E-2</v>
      </c>
      <c r="G837" s="71">
        <f>'NEG Commercial'!E835</f>
        <v>1</v>
      </c>
      <c r="H837" s="68">
        <f t="shared" si="50"/>
        <v>9.6417139110648316E-6</v>
      </c>
      <c r="I837" s="68">
        <f t="shared" si="51"/>
        <v>0.99879478576111391</v>
      </c>
    </row>
    <row r="838" spans="2:9" x14ac:dyDescent="0.2">
      <c r="B838" s="71">
        <f>'NEG Commercial'!C836</f>
        <v>20919</v>
      </c>
      <c r="C838" s="65">
        <f>B838*(Rates!$G$9+Rates!$G$11)+Rates!$G$19+SUM(Rates!$G$22:$G$27)</f>
        <v>12484.019067907</v>
      </c>
      <c r="D838" s="65">
        <f>IF('NEG Commercial Win'!B838&gt;40,40*(Rates!$H$9+Rates!$H$14)+('NEG Commercial Win'!B838-40)*(Rates!$H$9+Rates!$H$17),'NEG Commercial Win'!B838*(Rates!$H$9+Rates!$H$14))+Rates!$H$19+Rates!$H$22+Rates!$H$23</f>
        <v>12037.270717907002</v>
      </c>
      <c r="E838" s="66">
        <f t="shared" si="48"/>
        <v>-446.74834999999803</v>
      </c>
      <c r="F838" s="67">
        <f t="shared" si="49"/>
        <v>-3.5785619003776269E-2</v>
      </c>
      <c r="G838" s="71">
        <f>'NEG Commercial'!E836</f>
        <v>1</v>
      </c>
      <c r="H838" s="68">
        <f t="shared" si="50"/>
        <v>9.6417139110648316E-6</v>
      </c>
      <c r="I838" s="68">
        <f t="shared" si="51"/>
        <v>0.99880442747502496</v>
      </c>
    </row>
    <row r="839" spans="2:9" x14ac:dyDescent="0.2">
      <c r="B839" s="71">
        <f>'NEG Commercial'!C837</f>
        <v>20939</v>
      </c>
      <c r="C839" s="65">
        <f>B839*(Rates!$G$9+Rates!$G$11)+Rates!$G$19+SUM(Rates!$G$22:$G$27)</f>
        <v>12495.935401448669</v>
      </c>
      <c r="D839" s="65">
        <f>IF('NEG Commercial Win'!B839&gt;40,40*(Rates!$H$9+Rates!$H$14)+('NEG Commercial Win'!B839-40)*(Rates!$H$9+Rates!$H$17),'NEG Commercial Win'!B839*(Rates!$H$9+Rates!$H$14))+Rates!$H$19+Rates!$H$22+Rates!$H$23</f>
        <v>12048.738051448669</v>
      </c>
      <c r="E839" s="66">
        <f t="shared" ref="E839:E902" si="52">D839-C839</f>
        <v>-447.19735000000037</v>
      </c>
      <c r="F839" s="67">
        <f t="shared" ref="F839:F902" si="53">E839/C839</f>
        <v>-3.5787424921239291E-2</v>
      </c>
      <c r="G839" s="71">
        <f>'NEG Commercial'!E837</f>
        <v>1</v>
      </c>
      <c r="H839" s="68">
        <f t="shared" ref="H839:H902" si="54">G839/SUM($G$6:$G$950)</f>
        <v>9.6417139110648316E-6</v>
      </c>
      <c r="I839" s="68">
        <f t="shared" si="51"/>
        <v>0.998814069188936</v>
      </c>
    </row>
    <row r="840" spans="2:9" x14ac:dyDescent="0.2">
      <c r="B840" s="71">
        <f>'NEG Commercial'!C838</f>
        <v>21019</v>
      </c>
      <c r="C840" s="65">
        <f>B840*(Rates!$G$9+Rates!$G$11)+Rates!$G$19+SUM(Rates!$G$22:$G$27)</f>
        <v>12543.600735615339</v>
      </c>
      <c r="D840" s="65">
        <f>IF('NEG Commercial Win'!B840&gt;40,40*(Rates!$H$9+Rates!$H$14)+('NEG Commercial Win'!B840-40)*(Rates!$H$9+Rates!$H$17),'NEG Commercial Win'!B840*(Rates!$H$9+Rates!$H$14))+Rates!$H$19+Rates!$H$22+Rates!$H$23</f>
        <v>12094.607385615338</v>
      </c>
      <c r="E840" s="66">
        <f t="shared" si="52"/>
        <v>-448.99335000000065</v>
      </c>
      <c r="F840" s="67">
        <f t="shared" si="53"/>
        <v>-3.5794614278909828E-2</v>
      </c>
      <c r="G840" s="71">
        <f>'NEG Commercial'!E838</f>
        <v>2</v>
      </c>
      <c r="H840" s="68">
        <f t="shared" si="54"/>
        <v>1.9283427822129663E-5</v>
      </c>
      <c r="I840" s="68">
        <f t="shared" ref="I840:I903" si="55">H840+I839</f>
        <v>0.9988333526167581</v>
      </c>
    </row>
    <row r="841" spans="2:9" x14ac:dyDescent="0.2">
      <c r="B841" s="71">
        <f>'NEG Commercial'!C839</f>
        <v>21059</v>
      </c>
      <c r="C841" s="65">
        <f>B841*(Rates!$G$9+Rates!$G$11)+Rates!$G$19+SUM(Rates!$G$22:$G$27)</f>
        <v>12567.433402698673</v>
      </c>
      <c r="D841" s="65">
        <f>IF('NEG Commercial Win'!B841&gt;40,40*(Rates!$H$9+Rates!$H$14)+('NEG Commercial Win'!B841-40)*(Rates!$H$9+Rates!$H$17),'NEG Commercial Win'!B841*(Rates!$H$9+Rates!$H$14))+Rates!$H$19+Rates!$H$22+Rates!$H$23</f>
        <v>12117.542052698673</v>
      </c>
      <c r="E841" s="66">
        <f t="shared" si="52"/>
        <v>-449.89134999999987</v>
      </c>
      <c r="F841" s="67">
        <f t="shared" si="53"/>
        <v>-3.579818850708151E-2</v>
      </c>
      <c r="G841" s="71">
        <f>'NEG Commercial'!E839</f>
        <v>3</v>
      </c>
      <c r="H841" s="68">
        <f t="shared" si="54"/>
        <v>2.8925141733194491E-5</v>
      </c>
      <c r="I841" s="68">
        <f t="shared" si="55"/>
        <v>0.99886227775849135</v>
      </c>
    </row>
    <row r="842" spans="2:9" x14ac:dyDescent="0.2">
      <c r="B842" s="71">
        <f>'NEG Commercial'!C840</f>
        <v>21099</v>
      </c>
      <c r="C842" s="65">
        <f>B842*(Rates!$G$9+Rates!$G$11)+Rates!$G$19+SUM(Rates!$G$22:$G$27)</f>
        <v>12591.266069782008</v>
      </c>
      <c r="D842" s="65">
        <f>IF('NEG Commercial Win'!B842&gt;40,40*(Rates!$H$9+Rates!$H$14)+('NEG Commercial Win'!B842-40)*(Rates!$H$9+Rates!$H$17),'NEG Commercial Win'!B842*(Rates!$H$9+Rates!$H$14))+Rates!$H$19+Rates!$H$22+Rates!$H$23</f>
        <v>12140.476719782007</v>
      </c>
      <c r="E842" s="66">
        <f t="shared" si="52"/>
        <v>-450.78935000000092</v>
      </c>
      <c r="F842" s="67">
        <f t="shared" si="53"/>
        <v>-3.5801749204701333E-2</v>
      </c>
      <c r="G842" s="71">
        <f>'NEG Commercial'!E840</f>
        <v>1</v>
      </c>
      <c r="H842" s="68">
        <f t="shared" si="54"/>
        <v>9.6417139110648316E-6</v>
      </c>
      <c r="I842" s="68">
        <f t="shared" si="55"/>
        <v>0.99887191947240239</v>
      </c>
    </row>
    <row r="843" spans="2:9" x14ac:dyDescent="0.2">
      <c r="B843" s="71">
        <f>'NEG Commercial'!C841</f>
        <v>21159</v>
      </c>
      <c r="C843" s="65">
        <f>B843*(Rates!$G$9+Rates!$G$11)+Rates!$G$19+SUM(Rates!$G$22:$G$27)</f>
        <v>12627.015070407009</v>
      </c>
      <c r="D843" s="65">
        <f>IF('NEG Commercial Win'!B843&gt;40,40*(Rates!$H$9+Rates!$H$14)+('NEG Commercial Win'!B843-40)*(Rates!$H$9+Rates!$H$17),'NEG Commercial Win'!B843*(Rates!$H$9+Rates!$H$14))+Rates!$H$19+Rates!$H$22+Rates!$H$23</f>
        <v>12174.87872040701</v>
      </c>
      <c r="E843" s="66">
        <f t="shared" si="52"/>
        <v>-452.13634999999886</v>
      </c>
      <c r="F843" s="67">
        <f t="shared" si="53"/>
        <v>-3.5807065048939157E-2</v>
      </c>
      <c r="G843" s="71">
        <f>'NEG Commercial'!E841</f>
        <v>1</v>
      </c>
      <c r="H843" s="68">
        <f t="shared" si="54"/>
        <v>9.6417139110648316E-6</v>
      </c>
      <c r="I843" s="68">
        <f t="shared" si="55"/>
        <v>0.99888156118631344</v>
      </c>
    </row>
    <row r="844" spans="2:9" x14ac:dyDescent="0.2">
      <c r="B844" s="71">
        <f>'NEG Commercial'!C842</f>
        <v>21179</v>
      </c>
      <c r="C844" s="65">
        <f>B844*(Rates!$G$9+Rates!$G$11)+Rates!$G$19+SUM(Rates!$G$22:$G$27)</f>
        <v>12638.931403948676</v>
      </c>
      <c r="D844" s="65">
        <f>IF('NEG Commercial Win'!B844&gt;40,40*(Rates!$H$9+Rates!$H$14)+('NEG Commercial Win'!B844-40)*(Rates!$H$9+Rates!$H$17),'NEG Commercial Win'!B844*(Rates!$H$9+Rates!$H$14))+Rates!$H$19+Rates!$H$22+Rates!$H$23</f>
        <v>12186.346053948679</v>
      </c>
      <c r="E844" s="66">
        <f t="shared" si="52"/>
        <v>-452.58534999999756</v>
      </c>
      <c r="F844" s="67">
        <f t="shared" si="53"/>
        <v>-3.5808830314452068E-2</v>
      </c>
      <c r="G844" s="71">
        <f>'NEG Commercial'!E842</f>
        <v>1</v>
      </c>
      <c r="H844" s="68">
        <f t="shared" si="54"/>
        <v>9.6417139110648316E-6</v>
      </c>
      <c r="I844" s="68">
        <f t="shared" si="55"/>
        <v>0.99889120290022448</v>
      </c>
    </row>
    <row r="845" spans="2:9" x14ac:dyDescent="0.2">
      <c r="B845" s="71">
        <f>'NEG Commercial'!C843</f>
        <v>21199</v>
      </c>
      <c r="C845" s="65">
        <f>B845*(Rates!$G$9+Rates!$G$11)+Rates!$G$19+SUM(Rates!$G$22:$G$27)</f>
        <v>12650.847737490345</v>
      </c>
      <c r="D845" s="65">
        <f>IF('NEG Commercial Win'!B845&gt;40,40*(Rates!$H$9+Rates!$H$14)+('NEG Commercial Win'!B845-40)*(Rates!$H$9+Rates!$H$17),'NEG Commercial Win'!B845*(Rates!$H$9+Rates!$H$14))+Rates!$H$19+Rates!$H$22+Rates!$H$23</f>
        <v>12197.813387490345</v>
      </c>
      <c r="E845" s="66">
        <f t="shared" si="52"/>
        <v>-453.0343499999999</v>
      </c>
      <c r="F845" s="67">
        <f t="shared" si="53"/>
        <v>-3.581059225441853E-2</v>
      </c>
      <c r="G845" s="71">
        <f>'NEG Commercial'!E843</f>
        <v>1</v>
      </c>
      <c r="H845" s="68">
        <f t="shared" si="54"/>
        <v>9.6417139110648316E-6</v>
      </c>
      <c r="I845" s="68">
        <f t="shared" si="55"/>
        <v>0.99890084461413553</v>
      </c>
    </row>
    <row r="846" spans="2:9" x14ac:dyDescent="0.2">
      <c r="B846" s="71">
        <f>'NEG Commercial'!C844</f>
        <v>21379</v>
      </c>
      <c r="C846" s="65">
        <f>B846*(Rates!$G$9+Rates!$G$11)+Rates!$G$19+SUM(Rates!$G$22:$G$27)</f>
        <v>12758.094739365351</v>
      </c>
      <c r="D846" s="65">
        <f>IF('NEG Commercial Win'!B846&gt;40,40*(Rates!$H$9+Rates!$H$14)+('NEG Commercial Win'!B846-40)*(Rates!$H$9+Rates!$H$17),'NEG Commercial Win'!B846*(Rates!$H$9+Rates!$H$14))+Rates!$H$19+Rates!$H$22+Rates!$H$23</f>
        <v>12301.019389365352</v>
      </c>
      <c r="E846" s="66">
        <f t="shared" si="52"/>
        <v>-457.07534999999916</v>
      </c>
      <c r="F846" s="67">
        <f t="shared" si="53"/>
        <v>-3.5826301602047542E-2</v>
      </c>
      <c r="G846" s="71">
        <f>'NEG Commercial'!E844</f>
        <v>1</v>
      </c>
      <c r="H846" s="68">
        <f t="shared" si="54"/>
        <v>9.6417139110648316E-6</v>
      </c>
      <c r="I846" s="68">
        <f t="shared" si="55"/>
        <v>0.99891048632804658</v>
      </c>
    </row>
    <row r="847" spans="2:9" x14ac:dyDescent="0.2">
      <c r="B847" s="71">
        <f>'NEG Commercial'!C845</f>
        <v>21399</v>
      </c>
      <c r="C847" s="65">
        <f>B847*(Rates!$G$9+Rates!$G$11)+Rates!$G$19+SUM(Rates!$G$22:$G$27)</f>
        <v>12770.011072907018</v>
      </c>
      <c r="D847" s="65">
        <f>IF('NEG Commercial Win'!B847&gt;40,40*(Rates!$H$9+Rates!$H$14)+('NEG Commercial Win'!B847-40)*(Rates!$H$9+Rates!$H$17),'NEG Commercial Win'!B847*(Rates!$H$9+Rates!$H$14))+Rates!$H$19+Rates!$H$22+Rates!$H$23</f>
        <v>12312.486722907019</v>
      </c>
      <c r="E847" s="66">
        <f t="shared" si="52"/>
        <v>-457.52434999999969</v>
      </c>
      <c r="F847" s="67">
        <f t="shared" si="53"/>
        <v>-3.582803079714534E-2</v>
      </c>
      <c r="G847" s="71">
        <f>'NEG Commercial'!E845</f>
        <v>1</v>
      </c>
      <c r="H847" s="68">
        <f t="shared" si="54"/>
        <v>9.6417139110648316E-6</v>
      </c>
      <c r="I847" s="68">
        <f t="shared" si="55"/>
        <v>0.99892012804195762</v>
      </c>
    </row>
    <row r="848" spans="2:9" x14ac:dyDescent="0.2">
      <c r="B848" s="71">
        <f>'NEG Commercial'!C846</f>
        <v>21439</v>
      </c>
      <c r="C848" s="65">
        <f>B848*(Rates!$G$9+Rates!$G$11)+Rates!$G$19+SUM(Rates!$G$22:$G$27)</f>
        <v>12793.843739990352</v>
      </c>
      <c r="D848" s="65">
        <f>IF('NEG Commercial Win'!B848&gt;40,40*(Rates!$H$9+Rates!$H$14)+('NEG Commercial Win'!B848-40)*(Rates!$H$9+Rates!$H$17),'NEG Commercial Win'!B848*(Rates!$H$9+Rates!$H$14))+Rates!$H$19+Rates!$H$22+Rates!$H$23</f>
        <v>12335.421389990353</v>
      </c>
      <c r="E848" s="66">
        <f t="shared" si="52"/>
        <v>-458.42234999999891</v>
      </c>
      <c r="F848" s="67">
        <f t="shared" si="53"/>
        <v>-3.5831479523787318E-2</v>
      </c>
      <c r="G848" s="71">
        <f>'NEG Commercial'!E846</f>
        <v>2</v>
      </c>
      <c r="H848" s="68">
        <f t="shared" si="54"/>
        <v>1.9283427822129663E-5</v>
      </c>
      <c r="I848" s="68">
        <f t="shared" si="55"/>
        <v>0.99893941146977971</v>
      </c>
    </row>
    <row r="849" spans="2:9" x14ac:dyDescent="0.2">
      <c r="B849" s="71">
        <f>'NEG Commercial'!C847</f>
        <v>21539</v>
      </c>
      <c r="C849" s="65">
        <f>B849*(Rates!$G$9+Rates!$G$11)+Rates!$G$19+SUM(Rates!$G$22:$G$27)</f>
        <v>12853.425407698691</v>
      </c>
      <c r="D849" s="65">
        <f>IF('NEG Commercial Win'!B849&gt;40,40*(Rates!$H$9+Rates!$H$14)+('NEG Commercial Win'!B849-40)*(Rates!$H$9+Rates!$H$17),'NEG Commercial Win'!B849*(Rates!$H$9+Rates!$H$14))+Rates!$H$19+Rates!$H$22+Rates!$H$23</f>
        <v>12392.758057698691</v>
      </c>
      <c r="E849" s="66">
        <f t="shared" si="52"/>
        <v>-460.66734999999971</v>
      </c>
      <c r="F849" s="67">
        <f t="shared" si="53"/>
        <v>-3.5840045387751526E-2</v>
      </c>
      <c r="G849" s="71">
        <f>'NEG Commercial'!E847</f>
        <v>1</v>
      </c>
      <c r="H849" s="68">
        <f t="shared" si="54"/>
        <v>9.6417139110648316E-6</v>
      </c>
      <c r="I849" s="68">
        <f t="shared" si="55"/>
        <v>0.99894905318369076</v>
      </c>
    </row>
    <row r="850" spans="2:9" x14ac:dyDescent="0.2">
      <c r="B850" s="71">
        <f>'NEG Commercial'!C848</f>
        <v>21639</v>
      </c>
      <c r="C850" s="65">
        <f>B850*(Rates!$G$9+Rates!$G$11)+Rates!$G$19+SUM(Rates!$G$22:$G$27)</f>
        <v>12913.007075407028</v>
      </c>
      <c r="D850" s="65">
        <f>IF('NEG Commercial Win'!B850&gt;40,40*(Rates!$H$9+Rates!$H$14)+('NEG Commercial Win'!B850-40)*(Rates!$H$9+Rates!$H$17),'NEG Commercial Win'!B850*(Rates!$H$9+Rates!$H$14))+Rates!$H$19+Rates!$H$22+Rates!$H$23</f>
        <v>12450.094725407027</v>
      </c>
      <c r="E850" s="66">
        <f t="shared" si="52"/>
        <v>-462.91235000000052</v>
      </c>
      <c r="F850" s="67">
        <f t="shared" si="53"/>
        <v>-3.5848532204525968E-2</v>
      </c>
      <c r="G850" s="71">
        <f>'NEG Commercial'!E848</f>
        <v>1</v>
      </c>
      <c r="H850" s="68">
        <f t="shared" si="54"/>
        <v>9.6417139110648316E-6</v>
      </c>
      <c r="I850" s="68">
        <f t="shared" si="55"/>
        <v>0.99895869489760181</v>
      </c>
    </row>
    <row r="851" spans="2:9" x14ac:dyDescent="0.2">
      <c r="B851" s="71">
        <f>'NEG Commercial'!C849</f>
        <v>21679</v>
      </c>
      <c r="C851" s="65">
        <f>B851*(Rates!$G$9+Rates!$G$11)+Rates!$G$19+SUM(Rates!$G$22:$G$27)</f>
        <v>12936.839742490361</v>
      </c>
      <c r="D851" s="65">
        <f>IF('NEG Commercial Win'!B851&gt;40,40*(Rates!$H$9+Rates!$H$14)+('NEG Commercial Win'!B851-40)*(Rates!$H$9+Rates!$H$17),'NEG Commercial Win'!B851*(Rates!$H$9+Rates!$H$14))+Rates!$H$19+Rates!$H$22+Rates!$H$23</f>
        <v>12473.029392490362</v>
      </c>
      <c r="E851" s="66">
        <f t="shared" si="52"/>
        <v>-463.81034999999974</v>
      </c>
      <c r="F851" s="67">
        <f t="shared" si="53"/>
        <v>-3.5851905042669684E-2</v>
      </c>
      <c r="G851" s="71">
        <f>'NEG Commercial'!E849</f>
        <v>1</v>
      </c>
      <c r="H851" s="68">
        <f t="shared" si="54"/>
        <v>9.6417139110648316E-6</v>
      </c>
      <c r="I851" s="68">
        <f t="shared" si="55"/>
        <v>0.99896833661151285</v>
      </c>
    </row>
    <row r="852" spans="2:9" x14ac:dyDescent="0.2">
      <c r="B852" s="71">
        <f>'NEG Commercial'!C850</f>
        <v>21779</v>
      </c>
      <c r="C852" s="65">
        <f>B852*(Rates!$G$9+Rates!$G$11)+Rates!$G$19+SUM(Rates!$G$22:$G$27)</f>
        <v>12996.421410198698</v>
      </c>
      <c r="D852" s="65">
        <f>IF('NEG Commercial Win'!B852&gt;40,40*(Rates!$H$9+Rates!$H$14)+('NEG Commercial Win'!B852-40)*(Rates!$H$9+Rates!$H$17),'NEG Commercial Win'!B852*(Rates!$H$9+Rates!$H$14))+Rates!$H$19+Rates!$H$22+Rates!$H$23</f>
        <v>12530.366060198699</v>
      </c>
      <c r="E852" s="66">
        <f t="shared" si="52"/>
        <v>-466.05534999999873</v>
      </c>
      <c r="F852" s="67">
        <f t="shared" si="53"/>
        <v>-3.5860283018698556E-2</v>
      </c>
      <c r="G852" s="71">
        <f>'NEG Commercial'!E850</f>
        <v>1</v>
      </c>
      <c r="H852" s="68">
        <f t="shared" si="54"/>
        <v>9.6417139110648316E-6</v>
      </c>
      <c r="I852" s="68">
        <f t="shared" si="55"/>
        <v>0.9989779783254239</v>
      </c>
    </row>
    <row r="853" spans="2:9" x14ac:dyDescent="0.2">
      <c r="B853" s="71">
        <f>'NEG Commercial'!C851</f>
        <v>21819</v>
      </c>
      <c r="C853" s="65">
        <f>B853*(Rates!$G$9+Rates!$G$11)+Rates!$G$19+SUM(Rates!$G$22:$G$27)</f>
        <v>13020.254077282034</v>
      </c>
      <c r="D853" s="65">
        <f>IF('NEG Commercial Win'!B853&gt;40,40*(Rates!$H$9+Rates!$H$14)+('NEG Commercial Win'!B853-40)*(Rates!$H$9+Rates!$H$17),'NEG Commercial Win'!B853*(Rates!$H$9+Rates!$H$14))+Rates!$H$19+Rates!$H$22+Rates!$H$23</f>
        <v>12553.300727282034</v>
      </c>
      <c r="E853" s="66">
        <f t="shared" si="52"/>
        <v>-466.95334999999977</v>
      </c>
      <c r="F853" s="67">
        <f t="shared" si="53"/>
        <v>-3.5863612739689014E-2</v>
      </c>
      <c r="G853" s="71">
        <f>'NEG Commercial'!E851</f>
        <v>1</v>
      </c>
      <c r="H853" s="68">
        <f t="shared" si="54"/>
        <v>9.6417139110648316E-6</v>
      </c>
      <c r="I853" s="68">
        <f t="shared" si="55"/>
        <v>0.99898762003933494</v>
      </c>
    </row>
    <row r="854" spans="2:9" x14ac:dyDescent="0.2">
      <c r="B854" s="71">
        <f>'NEG Commercial'!C852</f>
        <v>21899</v>
      </c>
      <c r="C854" s="65">
        <f>B854*(Rates!$G$9+Rates!$G$11)+Rates!$G$19+SUM(Rates!$G$22:$G$27)</f>
        <v>13067.919411448704</v>
      </c>
      <c r="D854" s="65">
        <f>IF('NEG Commercial Win'!B854&gt;40,40*(Rates!$H$9+Rates!$H$14)+('NEG Commercial Win'!B854-40)*(Rates!$H$9+Rates!$H$17),'NEG Commercial Win'!B854*(Rates!$H$9+Rates!$H$14))+Rates!$H$19+Rates!$H$22+Rates!$H$23</f>
        <v>12599.170061448704</v>
      </c>
      <c r="E854" s="66">
        <f t="shared" si="52"/>
        <v>-468.74935000000005</v>
      </c>
      <c r="F854" s="67">
        <f t="shared" si="53"/>
        <v>-3.5870235746122858E-2</v>
      </c>
      <c r="G854" s="71">
        <f>'NEG Commercial'!E852</f>
        <v>2</v>
      </c>
      <c r="H854" s="68">
        <f t="shared" si="54"/>
        <v>1.9283427822129663E-5</v>
      </c>
      <c r="I854" s="68">
        <f t="shared" si="55"/>
        <v>0.99900690346715704</v>
      </c>
    </row>
    <row r="855" spans="2:9" x14ac:dyDescent="0.2">
      <c r="B855" s="71">
        <f>'NEG Commercial'!C853</f>
        <v>21939</v>
      </c>
      <c r="C855" s="65">
        <f>B855*(Rates!$G$9+Rates!$G$11)+Rates!$G$19+SUM(Rates!$G$22:$G$27)</f>
        <v>13091.752078532038</v>
      </c>
      <c r="D855" s="65">
        <f>IF('NEG Commercial Win'!B855&gt;40,40*(Rates!$H$9+Rates!$H$14)+('NEG Commercial Win'!B855-40)*(Rates!$H$9+Rates!$H$17),'NEG Commercial Win'!B855*(Rates!$H$9+Rates!$H$14))+Rates!$H$19+Rates!$H$22+Rates!$H$23</f>
        <v>12622.104728532038</v>
      </c>
      <c r="E855" s="66">
        <f t="shared" si="52"/>
        <v>-469.64734999999928</v>
      </c>
      <c r="F855" s="67">
        <f t="shared" si="53"/>
        <v>-3.587352916422324E-2</v>
      </c>
      <c r="G855" s="71">
        <f>'NEG Commercial'!E853</f>
        <v>1</v>
      </c>
      <c r="H855" s="68">
        <f t="shared" si="54"/>
        <v>9.6417139110648316E-6</v>
      </c>
      <c r="I855" s="68">
        <f t="shared" si="55"/>
        <v>0.99901654518106808</v>
      </c>
    </row>
    <row r="856" spans="2:9" x14ac:dyDescent="0.2">
      <c r="B856" s="71">
        <f>'NEG Commercial'!C854</f>
        <v>21999</v>
      </c>
      <c r="C856" s="65">
        <f>B856*(Rates!$G$9+Rates!$G$11)+Rates!$G$19+SUM(Rates!$G$22:$G$27)</f>
        <v>13127.50107915704</v>
      </c>
      <c r="D856" s="65">
        <f>IF('NEG Commercial Win'!B856&gt;40,40*(Rates!$H$9+Rates!$H$14)+('NEG Commercial Win'!B856-40)*(Rates!$H$9+Rates!$H$17),'NEG Commercial Win'!B856*(Rates!$H$9+Rates!$H$14))+Rates!$H$19+Rates!$H$22+Rates!$H$23</f>
        <v>12656.506729157041</v>
      </c>
      <c r="E856" s="66">
        <f t="shared" si="52"/>
        <v>-470.99434999999903</v>
      </c>
      <c r="F856" s="67">
        <f t="shared" si="53"/>
        <v>-3.5878446869664481E-2</v>
      </c>
      <c r="G856" s="71">
        <f>'NEG Commercial'!E854</f>
        <v>1</v>
      </c>
      <c r="H856" s="68">
        <f t="shared" si="54"/>
        <v>9.6417139110648316E-6</v>
      </c>
      <c r="I856" s="68">
        <f t="shared" si="55"/>
        <v>0.99902618689497913</v>
      </c>
    </row>
    <row r="857" spans="2:9" x14ac:dyDescent="0.2">
      <c r="B857" s="71">
        <f>'NEG Commercial'!C855</f>
        <v>22439</v>
      </c>
      <c r="C857" s="65">
        <f>B857*(Rates!$G$9+Rates!$G$11)+Rates!$G$19+SUM(Rates!$G$22:$G$27)</f>
        <v>13389.660417073723</v>
      </c>
      <c r="D857" s="65">
        <f>IF('NEG Commercial Win'!B857&gt;40,40*(Rates!$H$9+Rates!$H$14)+('NEG Commercial Win'!B857-40)*(Rates!$H$9+Rates!$H$17),'NEG Commercial Win'!B857*(Rates!$H$9+Rates!$H$14))+Rates!$H$19+Rates!$H$22+Rates!$H$23</f>
        <v>12908.788067073723</v>
      </c>
      <c r="E857" s="66">
        <f t="shared" si="52"/>
        <v>-480.87234999999964</v>
      </c>
      <c r="F857" s="67">
        <f t="shared" si="53"/>
        <v>-3.5913707668554382E-2</v>
      </c>
      <c r="G857" s="71">
        <f>'NEG Commercial'!E855</f>
        <v>1</v>
      </c>
      <c r="H857" s="68">
        <f t="shared" si="54"/>
        <v>9.6417139110648316E-6</v>
      </c>
      <c r="I857" s="68">
        <f t="shared" si="55"/>
        <v>0.99903582860889018</v>
      </c>
    </row>
    <row r="858" spans="2:9" x14ac:dyDescent="0.2">
      <c r="B858" s="71">
        <f>'NEG Commercial'!C856</f>
        <v>22539</v>
      </c>
      <c r="C858" s="65">
        <f>B858*(Rates!$G$9+Rates!$G$11)+Rates!$G$19+SUM(Rates!$G$22:$G$27)</f>
        <v>13449.242084782059</v>
      </c>
      <c r="D858" s="65">
        <f>IF('NEG Commercial Win'!B858&gt;40,40*(Rates!$H$9+Rates!$H$14)+('NEG Commercial Win'!B858-40)*(Rates!$H$9+Rates!$H$17),'NEG Commercial Win'!B858*(Rates!$H$9+Rates!$H$14))+Rates!$H$19+Rates!$H$22+Rates!$H$23</f>
        <v>12966.124734782061</v>
      </c>
      <c r="E858" s="66">
        <f t="shared" si="52"/>
        <v>-483.11734999999862</v>
      </c>
      <c r="F858" s="67">
        <f t="shared" si="53"/>
        <v>-3.5921529775023553E-2</v>
      </c>
      <c r="G858" s="71">
        <f>'NEG Commercial'!E856</f>
        <v>1</v>
      </c>
      <c r="H858" s="68">
        <f t="shared" si="54"/>
        <v>9.6417139110648316E-6</v>
      </c>
      <c r="I858" s="68">
        <f t="shared" si="55"/>
        <v>0.99904547032280122</v>
      </c>
    </row>
    <row r="859" spans="2:9" x14ac:dyDescent="0.2">
      <c r="B859" s="71">
        <f>'NEG Commercial'!C857</f>
        <v>22639</v>
      </c>
      <c r="C859" s="65">
        <f>B859*(Rates!$G$9+Rates!$G$11)+Rates!$G$19+SUM(Rates!$G$22:$G$27)</f>
        <v>13508.823752490396</v>
      </c>
      <c r="D859" s="65">
        <f>IF('NEG Commercial Win'!B859&gt;40,40*(Rates!$H$9+Rates!$H$14)+('NEG Commercial Win'!B859-40)*(Rates!$H$9+Rates!$H$17),'NEG Commercial Win'!B859*(Rates!$H$9+Rates!$H$14))+Rates!$H$19+Rates!$H$22+Rates!$H$23</f>
        <v>13023.461402490397</v>
      </c>
      <c r="E859" s="66">
        <f t="shared" si="52"/>
        <v>-485.36234999999942</v>
      </c>
      <c r="F859" s="67">
        <f t="shared" si="53"/>
        <v>-3.5929282881532985E-2</v>
      </c>
      <c r="G859" s="71">
        <f>'NEG Commercial'!E857</f>
        <v>1</v>
      </c>
      <c r="H859" s="68">
        <f t="shared" si="54"/>
        <v>9.6417139110648316E-6</v>
      </c>
      <c r="I859" s="68">
        <f t="shared" si="55"/>
        <v>0.99905511203671227</v>
      </c>
    </row>
    <row r="860" spans="2:9" x14ac:dyDescent="0.2">
      <c r="B860" s="71">
        <f>'NEG Commercial'!C858</f>
        <v>22699</v>
      </c>
      <c r="C860" s="65">
        <f>B860*(Rates!$G$9+Rates!$G$11)+Rates!$G$19+SUM(Rates!$G$22:$G$27)</f>
        <v>13544.572753115399</v>
      </c>
      <c r="D860" s="65">
        <f>IF('NEG Commercial Win'!B860&gt;40,40*(Rates!$H$9+Rates!$H$14)+('NEG Commercial Win'!B860-40)*(Rates!$H$9+Rates!$H$17),'NEG Commercial Win'!B860*(Rates!$H$9+Rates!$H$14))+Rates!$H$19+Rates!$H$22+Rates!$H$23</f>
        <v>13057.8634031154</v>
      </c>
      <c r="E860" s="66">
        <f t="shared" si="52"/>
        <v>-486.70934999999918</v>
      </c>
      <c r="F860" s="67">
        <f t="shared" si="53"/>
        <v>-3.5933902004258549E-2</v>
      </c>
      <c r="G860" s="71">
        <f>'NEG Commercial'!E858</f>
        <v>1</v>
      </c>
      <c r="H860" s="68">
        <f t="shared" si="54"/>
        <v>9.6417139110648316E-6</v>
      </c>
      <c r="I860" s="68">
        <f t="shared" si="55"/>
        <v>0.99906475375062331</v>
      </c>
    </row>
    <row r="861" spans="2:9" x14ac:dyDescent="0.2">
      <c r="B861" s="71">
        <f>'NEG Commercial'!C859</f>
        <v>22999</v>
      </c>
      <c r="C861" s="65">
        <f>B861*(Rates!$G$9+Rates!$G$11)+Rates!$G$19+SUM(Rates!$G$22:$G$27)</f>
        <v>13723.317756240409</v>
      </c>
      <c r="D861" s="65">
        <f>IF('NEG Commercial Win'!B861&gt;40,40*(Rates!$H$9+Rates!$H$14)+('NEG Commercial Win'!B861-40)*(Rates!$H$9+Rates!$H$17),'NEG Commercial Win'!B861*(Rates!$H$9+Rates!$H$14))+Rates!$H$19+Rates!$H$22+Rates!$H$23</f>
        <v>13229.873406240409</v>
      </c>
      <c r="E861" s="66">
        <f t="shared" si="52"/>
        <v>-493.44434999999976</v>
      </c>
      <c r="F861" s="67">
        <f t="shared" si="53"/>
        <v>-3.5956636635890445E-2</v>
      </c>
      <c r="G861" s="71">
        <f>'NEG Commercial'!E859</f>
        <v>2</v>
      </c>
      <c r="H861" s="68">
        <f t="shared" si="54"/>
        <v>1.9283427822129663E-5</v>
      </c>
      <c r="I861" s="68">
        <f t="shared" si="55"/>
        <v>0.99908403717844541</v>
      </c>
    </row>
    <row r="862" spans="2:9" x14ac:dyDescent="0.2">
      <c r="B862" s="71">
        <f>'NEG Commercial'!C860</f>
        <v>23019</v>
      </c>
      <c r="C862" s="65">
        <f>B862*(Rates!$G$9+Rates!$G$11)+Rates!$G$19+SUM(Rates!$G$22:$G$27)</f>
        <v>13735.234089782076</v>
      </c>
      <c r="D862" s="65">
        <f>IF('NEG Commercial Win'!B862&gt;40,40*(Rates!$H$9+Rates!$H$14)+('NEG Commercial Win'!B862-40)*(Rates!$H$9+Rates!$H$17),'NEG Commercial Win'!B862*(Rates!$H$9+Rates!$H$14))+Rates!$H$19+Rates!$H$22+Rates!$H$23</f>
        <v>13241.340739782077</v>
      </c>
      <c r="E862" s="66">
        <f t="shared" si="52"/>
        <v>-493.89334999999846</v>
      </c>
      <c r="F862" s="67">
        <f t="shared" si="53"/>
        <v>-3.5958131239089398E-2</v>
      </c>
      <c r="G862" s="71">
        <f>'NEG Commercial'!E860</f>
        <v>1</v>
      </c>
      <c r="H862" s="68">
        <f t="shared" si="54"/>
        <v>9.6417139110648316E-6</v>
      </c>
      <c r="I862" s="68">
        <f t="shared" si="55"/>
        <v>0.99909367889235645</v>
      </c>
    </row>
    <row r="863" spans="2:9" x14ac:dyDescent="0.2">
      <c r="B863" s="71">
        <f>'NEG Commercial'!C861</f>
        <v>23199</v>
      </c>
      <c r="C863" s="65">
        <f>B863*(Rates!$G$9+Rates!$G$11)+Rates!$G$19+SUM(Rates!$G$22:$G$27)</f>
        <v>13842.481091657082</v>
      </c>
      <c r="D863" s="65">
        <f>IF('NEG Commercial Win'!B863&gt;40,40*(Rates!$H$9+Rates!$H$14)+('NEG Commercial Win'!B863-40)*(Rates!$H$9+Rates!$H$17),'NEG Commercial Win'!B863*(Rates!$H$9+Rates!$H$14))+Rates!$H$19+Rates!$H$22+Rates!$H$23</f>
        <v>13344.546741657085</v>
      </c>
      <c r="E863" s="66">
        <f t="shared" si="52"/>
        <v>-497.93434999999772</v>
      </c>
      <c r="F863" s="67">
        <f t="shared" si="53"/>
        <v>-3.5971466870928559E-2</v>
      </c>
      <c r="G863" s="71">
        <f>'NEG Commercial'!E861</f>
        <v>1</v>
      </c>
      <c r="H863" s="68">
        <f t="shared" si="54"/>
        <v>9.6417139110648316E-6</v>
      </c>
      <c r="I863" s="68">
        <f t="shared" si="55"/>
        <v>0.9991033206062675</v>
      </c>
    </row>
    <row r="864" spans="2:9" x14ac:dyDescent="0.2">
      <c r="B864" s="71">
        <f>'NEG Commercial'!C862</f>
        <v>23459</v>
      </c>
      <c r="C864" s="65">
        <f>B864*(Rates!$G$9+Rates!$G$11)+Rates!$G$19+SUM(Rates!$G$22:$G$27)</f>
        <v>13997.393427698758</v>
      </c>
      <c r="D864" s="65">
        <f>IF('NEG Commercial Win'!B864&gt;40,40*(Rates!$H$9+Rates!$H$14)+('NEG Commercial Win'!B864-40)*(Rates!$H$9+Rates!$H$17),'NEG Commercial Win'!B864*(Rates!$H$9+Rates!$H$14))+Rates!$H$19+Rates!$H$22+Rates!$H$23</f>
        <v>13493.622077698759</v>
      </c>
      <c r="E864" s="66">
        <f t="shared" si="52"/>
        <v>-503.77134999999907</v>
      </c>
      <c r="F864" s="67">
        <f t="shared" si="53"/>
        <v>-3.5990368678436267E-2</v>
      </c>
      <c r="G864" s="71">
        <f>'NEG Commercial'!E862</f>
        <v>1</v>
      </c>
      <c r="H864" s="68">
        <f t="shared" si="54"/>
        <v>9.6417139110648316E-6</v>
      </c>
      <c r="I864" s="68">
        <f t="shared" si="55"/>
        <v>0.99911296232017854</v>
      </c>
    </row>
    <row r="865" spans="2:9" x14ac:dyDescent="0.2">
      <c r="B865" s="71">
        <f>'NEG Commercial'!C863</f>
        <v>23619</v>
      </c>
      <c r="C865" s="65">
        <f>B865*(Rates!$G$9+Rates!$G$11)+Rates!$G$19+SUM(Rates!$G$22:$G$27)</f>
        <v>14092.724096032098</v>
      </c>
      <c r="D865" s="65">
        <f>IF('NEG Commercial Win'!B865&gt;40,40*(Rates!$H$9+Rates!$H$14)+('NEG Commercial Win'!B865-40)*(Rates!$H$9+Rates!$H$17),'NEG Commercial Win'!B865*(Rates!$H$9+Rates!$H$14))+Rates!$H$19+Rates!$H$22+Rates!$H$23</f>
        <v>13585.360746032098</v>
      </c>
      <c r="E865" s="66">
        <f t="shared" si="52"/>
        <v>-507.36334999999963</v>
      </c>
      <c r="F865" s="67">
        <f t="shared" si="53"/>
        <v>-3.6001794013894819E-2</v>
      </c>
      <c r="G865" s="71">
        <f>'NEG Commercial'!E863</f>
        <v>2</v>
      </c>
      <c r="H865" s="68">
        <f t="shared" si="54"/>
        <v>1.9283427822129663E-5</v>
      </c>
      <c r="I865" s="68">
        <f t="shared" si="55"/>
        <v>0.99913224574800064</v>
      </c>
    </row>
    <row r="866" spans="2:9" x14ac:dyDescent="0.2">
      <c r="B866" s="71">
        <f>'NEG Commercial'!C864</f>
        <v>23759</v>
      </c>
      <c r="C866" s="65">
        <f>B866*(Rates!$G$9+Rates!$G$11)+Rates!$G$19+SUM(Rates!$G$22:$G$27)</f>
        <v>14176.13843082377</v>
      </c>
      <c r="D866" s="65">
        <f>IF('NEG Commercial Win'!B866&gt;40,40*(Rates!$H$9+Rates!$H$14)+('NEG Commercial Win'!B866-40)*(Rates!$H$9+Rates!$H$17),'NEG Commercial Win'!B866*(Rates!$H$9+Rates!$H$14))+Rates!$H$19+Rates!$H$22+Rates!$H$23</f>
        <v>13665.632080823771</v>
      </c>
      <c r="E866" s="66">
        <f t="shared" si="52"/>
        <v>-510.50634999999966</v>
      </c>
      <c r="F866" s="67">
        <f t="shared" si="53"/>
        <v>-3.6011665129481549E-2</v>
      </c>
      <c r="G866" s="71">
        <f>'NEG Commercial'!E864</f>
        <v>1</v>
      </c>
      <c r="H866" s="68">
        <f t="shared" si="54"/>
        <v>9.6417139110648316E-6</v>
      </c>
      <c r="I866" s="68">
        <f t="shared" si="55"/>
        <v>0.99914188746191168</v>
      </c>
    </row>
    <row r="867" spans="2:9" x14ac:dyDescent="0.2">
      <c r="B867" s="71">
        <f>'NEG Commercial'!C865</f>
        <v>23779</v>
      </c>
      <c r="C867" s="65">
        <f>B867*(Rates!$G$9+Rates!$G$11)+Rates!$G$19+SUM(Rates!$G$22:$G$27)</f>
        <v>14188.054764365437</v>
      </c>
      <c r="D867" s="65">
        <f>IF('NEG Commercial Win'!B867&gt;40,40*(Rates!$H$9+Rates!$H$14)+('NEG Commercial Win'!B867-40)*(Rates!$H$9+Rates!$H$17),'NEG Commercial Win'!B867*(Rates!$H$9+Rates!$H$14))+Rates!$H$19+Rates!$H$22+Rates!$H$23</f>
        <v>13677.099414365439</v>
      </c>
      <c r="E867" s="66">
        <f t="shared" si="52"/>
        <v>-510.95534999999836</v>
      </c>
      <c r="F867" s="67">
        <f t="shared" si="53"/>
        <v>-3.6013065813878038E-2</v>
      </c>
      <c r="G867" s="71">
        <f>'NEG Commercial'!E865</f>
        <v>1</v>
      </c>
      <c r="H867" s="68">
        <f t="shared" si="54"/>
        <v>9.6417139110648316E-6</v>
      </c>
      <c r="I867" s="68">
        <f t="shared" si="55"/>
        <v>0.99915152917582273</v>
      </c>
    </row>
    <row r="868" spans="2:9" x14ac:dyDescent="0.2">
      <c r="B868" s="71">
        <f>'NEG Commercial'!C866</f>
        <v>23979</v>
      </c>
      <c r="C868" s="65">
        <f>B868*(Rates!$G$9+Rates!$G$11)+Rates!$G$19+SUM(Rates!$G$22:$G$27)</f>
        <v>14307.218099782111</v>
      </c>
      <c r="D868" s="65">
        <f>IF('NEG Commercial Win'!B868&gt;40,40*(Rates!$H$9+Rates!$H$14)+('NEG Commercial Win'!B868-40)*(Rates!$H$9+Rates!$H$17),'NEG Commercial Win'!B868*(Rates!$H$9+Rates!$H$14))+Rates!$H$19+Rates!$H$22+Rates!$H$23</f>
        <v>13791.772749782112</v>
      </c>
      <c r="E868" s="66">
        <f t="shared" si="52"/>
        <v>-515.44534999999814</v>
      </c>
      <c r="F868" s="67">
        <f t="shared" si="53"/>
        <v>-3.6026944330138366E-2</v>
      </c>
      <c r="G868" s="71">
        <f>'NEG Commercial'!E866</f>
        <v>1</v>
      </c>
      <c r="H868" s="68">
        <f t="shared" si="54"/>
        <v>9.6417139110648316E-6</v>
      </c>
      <c r="I868" s="68">
        <f t="shared" si="55"/>
        <v>0.99916117088973377</v>
      </c>
    </row>
    <row r="869" spans="2:9" x14ac:dyDescent="0.2">
      <c r="B869" s="71">
        <f>'NEG Commercial'!C867</f>
        <v>24019</v>
      </c>
      <c r="C869" s="65">
        <f>B869*(Rates!$G$9+Rates!$G$11)+Rates!$G$19+SUM(Rates!$G$22:$G$27)</f>
        <v>14331.050766865446</v>
      </c>
      <c r="D869" s="65">
        <f>IF('NEG Commercial Win'!B869&gt;40,40*(Rates!$H$9+Rates!$H$14)+('NEG Commercial Win'!B869-40)*(Rates!$H$9+Rates!$H$17),'NEG Commercial Win'!B869*(Rates!$H$9+Rates!$H$14))+Rates!$H$19+Rates!$H$22+Rates!$H$23</f>
        <v>13814.707416865447</v>
      </c>
      <c r="E869" s="66">
        <f t="shared" si="52"/>
        <v>-516.34334999999919</v>
      </c>
      <c r="F869" s="67">
        <f t="shared" si="53"/>
        <v>-3.6029692337272781E-2</v>
      </c>
      <c r="G869" s="71">
        <f>'NEG Commercial'!E867</f>
        <v>1</v>
      </c>
      <c r="H869" s="68">
        <f t="shared" si="54"/>
        <v>9.6417139110648316E-6</v>
      </c>
      <c r="I869" s="68">
        <f t="shared" si="55"/>
        <v>0.99917081260364482</v>
      </c>
    </row>
    <row r="870" spans="2:9" x14ac:dyDescent="0.2">
      <c r="B870" s="71">
        <f>'NEG Commercial'!C868</f>
        <v>24039</v>
      </c>
      <c r="C870" s="65">
        <f>B870*(Rates!$G$9+Rates!$G$11)+Rates!$G$19+SUM(Rates!$G$22:$G$27)</f>
        <v>14342.967100407113</v>
      </c>
      <c r="D870" s="65">
        <f>IF('NEG Commercial Win'!B870&gt;40,40*(Rates!$H$9+Rates!$H$14)+('NEG Commercial Win'!B870-40)*(Rates!$H$9+Rates!$H$17),'NEG Commercial Win'!B870*(Rates!$H$9+Rates!$H$14))+Rates!$H$19+Rates!$H$22+Rates!$H$23</f>
        <v>13826.174750407114</v>
      </c>
      <c r="E870" s="66">
        <f t="shared" si="52"/>
        <v>-516.79234999999971</v>
      </c>
      <c r="F870" s="67">
        <f t="shared" si="53"/>
        <v>-3.6031062916217035E-2</v>
      </c>
      <c r="G870" s="71">
        <f>'NEG Commercial'!E868</f>
        <v>2</v>
      </c>
      <c r="H870" s="68">
        <f t="shared" si="54"/>
        <v>1.9283427822129663E-5</v>
      </c>
      <c r="I870" s="68">
        <f t="shared" si="55"/>
        <v>0.99919009603146691</v>
      </c>
    </row>
    <row r="871" spans="2:9" x14ac:dyDescent="0.2">
      <c r="B871" s="71">
        <f>'NEG Commercial'!C869</f>
        <v>24119</v>
      </c>
      <c r="C871" s="65">
        <f>B871*(Rates!$G$9+Rates!$G$11)+Rates!$G$19+SUM(Rates!$G$22:$G$27)</f>
        <v>14390.632434573783</v>
      </c>
      <c r="D871" s="65">
        <f>IF('NEG Commercial Win'!B871&gt;40,40*(Rates!$H$9+Rates!$H$14)+('NEG Commercial Win'!B871-40)*(Rates!$H$9+Rates!$H$17),'NEG Commercial Win'!B871*(Rates!$H$9+Rates!$H$14))+Rates!$H$19+Rates!$H$22+Rates!$H$23</f>
        <v>13872.044084573783</v>
      </c>
      <c r="E871" s="66">
        <f t="shared" si="52"/>
        <v>-518.58834999999999</v>
      </c>
      <c r="F871" s="67">
        <f t="shared" si="53"/>
        <v>-3.6036522533511528E-2</v>
      </c>
      <c r="G871" s="71">
        <f>'NEG Commercial'!E869</f>
        <v>1</v>
      </c>
      <c r="H871" s="68">
        <f t="shared" si="54"/>
        <v>9.6417139110648316E-6</v>
      </c>
      <c r="I871" s="68">
        <f t="shared" si="55"/>
        <v>0.99919973774537796</v>
      </c>
    </row>
    <row r="872" spans="2:9" x14ac:dyDescent="0.2">
      <c r="B872" s="71">
        <f>'NEG Commercial'!C870</f>
        <v>24279</v>
      </c>
      <c r="C872" s="65">
        <f>B872*(Rates!$G$9+Rates!$G$11)+Rates!$G$19+SUM(Rates!$G$22:$G$27)</f>
        <v>14485.963102907122</v>
      </c>
      <c r="D872" s="65">
        <f>IF('NEG Commercial Win'!B872&gt;40,40*(Rates!$H$9+Rates!$H$14)+('NEG Commercial Win'!B872-40)*(Rates!$H$9+Rates!$H$17),'NEG Commercial Win'!B872*(Rates!$H$9+Rates!$H$14))+Rates!$H$19+Rates!$H$22+Rates!$H$23</f>
        <v>13963.782752907122</v>
      </c>
      <c r="E872" s="66">
        <f t="shared" si="52"/>
        <v>-522.18035000000054</v>
      </c>
      <c r="F872" s="67">
        <f t="shared" si="53"/>
        <v>-3.6047333980521221E-2</v>
      </c>
      <c r="G872" s="71">
        <f>'NEG Commercial'!E870</f>
        <v>1</v>
      </c>
      <c r="H872" s="68">
        <f t="shared" si="54"/>
        <v>9.6417139110648316E-6</v>
      </c>
      <c r="I872" s="68">
        <f t="shared" si="55"/>
        <v>0.999209379459289</v>
      </c>
    </row>
    <row r="873" spans="2:9" x14ac:dyDescent="0.2">
      <c r="B873" s="71">
        <f>'NEG Commercial'!C871</f>
        <v>24359</v>
      </c>
      <c r="C873" s="65">
        <f>B873*(Rates!$G$9+Rates!$G$11)+Rates!$G$19+SUM(Rates!$G$22:$G$27)</f>
        <v>14533.628437073792</v>
      </c>
      <c r="D873" s="65">
        <f>IF('NEG Commercial Win'!B873&gt;40,40*(Rates!$H$9+Rates!$H$14)+('NEG Commercial Win'!B873-40)*(Rates!$H$9+Rates!$H$17),'NEG Commercial Win'!B873*(Rates!$H$9+Rates!$H$14))+Rates!$H$19+Rates!$H$22+Rates!$H$23</f>
        <v>14009.652087073791</v>
      </c>
      <c r="E873" s="66">
        <f t="shared" si="52"/>
        <v>-523.97635000000082</v>
      </c>
      <c r="F873" s="67">
        <f t="shared" si="53"/>
        <v>-3.6052686517249265E-2</v>
      </c>
      <c r="G873" s="71">
        <f>'NEG Commercial'!E871</f>
        <v>1</v>
      </c>
      <c r="H873" s="68">
        <f t="shared" si="54"/>
        <v>9.6417139110648316E-6</v>
      </c>
      <c r="I873" s="68">
        <f t="shared" si="55"/>
        <v>0.99921902117320005</v>
      </c>
    </row>
    <row r="874" spans="2:9" x14ac:dyDescent="0.2">
      <c r="B874" s="71">
        <f>'NEG Commercial'!C872</f>
        <v>24419</v>
      </c>
      <c r="C874" s="65">
        <f>B874*(Rates!$G$9+Rates!$G$11)+Rates!$G$19+SUM(Rates!$G$22:$G$27)</f>
        <v>14569.377437698793</v>
      </c>
      <c r="D874" s="65">
        <f>IF('NEG Commercial Win'!B874&gt;40,40*(Rates!$H$9+Rates!$H$14)+('NEG Commercial Win'!B874-40)*(Rates!$H$9+Rates!$H$17),'NEG Commercial Win'!B874*(Rates!$H$9+Rates!$H$14))+Rates!$H$19+Rates!$H$22+Rates!$H$23</f>
        <v>14044.054087698794</v>
      </c>
      <c r="E874" s="66">
        <f t="shared" si="52"/>
        <v>-525.32334999999875</v>
      </c>
      <c r="F874" s="67">
        <f t="shared" si="53"/>
        <v>-3.6056677936059607E-2</v>
      </c>
      <c r="G874" s="71">
        <f>'NEG Commercial'!E872</f>
        <v>1</v>
      </c>
      <c r="H874" s="68">
        <f t="shared" si="54"/>
        <v>9.6417139110648316E-6</v>
      </c>
      <c r="I874" s="68">
        <f t="shared" si="55"/>
        <v>0.9992286628871111</v>
      </c>
    </row>
    <row r="875" spans="2:9" x14ac:dyDescent="0.2">
      <c r="B875" s="71">
        <f>'NEG Commercial'!C873</f>
        <v>24439</v>
      </c>
      <c r="C875" s="65">
        <f>B875*(Rates!$G$9+Rates!$G$11)+Rates!$G$19+SUM(Rates!$G$22:$G$27)</f>
        <v>14581.29377124046</v>
      </c>
      <c r="D875" s="65">
        <f>IF('NEG Commercial Win'!B875&gt;40,40*(Rates!$H$9+Rates!$H$14)+('NEG Commercial Win'!B875-40)*(Rates!$H$9+Rates!$H$17),'NEG Commercial Win'!B875*(Rates!$H$9+Rates!$H$14))+Rates!$H$19+Rates!$H$22+Rates!$H$23</f>
        <v>14055.521421240463</v>
      </c>
      <c r="E875" s="66">
        <f t="shared" si="52"/>
        <v>-525.77234999999746</v>
      </c>
      <c r="F875" s="67">
        <f t="shared" si="53"/>
        <v>-3.6058004059763824E-2</v>
      </c>
      <c r="G875" s="71">
        <f>'NEG Commercial'!E873</f>
        <v>1</v>
      </c>
      <c r="H875" s="68">
        <f t="shared" si="54"/>
        <v>9.6417139110648316E-6</v>
      </c>
      <c r="I875" s="68">
        <f t="shared" si="55"/>
        <v>0.99923830460102214</v>
      </c>
    </row>
    <row r="876" spans="2:9" x14ac:dyDescent="0.2">
      <c r="B876" s="71">
        <f>'NEG Commercial'!C874</f>
        <v>24479</v>
      </c>
      <c r="C876" s="65">
        <f>B876*(Rates!$G$9+Rates!$G$11)+Rates!$G$19+SUM(Rates!$G$22:$G$27)</f>
        <v>14605.126438323796</v>
      </c>
      <c r="D876" s="65">
        <f>IF('NEG Commercial Win'!B876&gt;40,40*(Rates!$H$9+Rates!$H$14)+('NEG Commercial Win'!B876-40)*(Rates!$H$9+Rates!$H$17),'NEG Commercial Win'!B876*(Rates!$H$9+Rates!$H$14))+Rates!$H$19+Rates!$H$22+Rates!$H$23</f>
        <v>14078.456088323797</v>
      </c>
      <c r="E876" s="66">
        <f t="shared" si="52"/>
        <v>-526.67034999999851</v>
      </c>
      <c r="F876" s="67">
        <f t="shared" si="53"/>
        <v>-3.6060649815260588E-2</v>
      </c>
      <c r="G876" s="71">
        <f>'NEG Commercial'!E874</f>
        <v>1</v>
      </c>
      <c r="H876" s="68">
        <f t="shared" si="54"/>
        <v>9.6417139110648316E-6</v>
      </c>
      <c r="I876" s="68">
        <f t="shared" si="55"/>
        <v>0.99924794631493319</v>
      </c>
    </row>
    <row r="877" spans="2:9" x14ac:dyDescent="0.2">
      <c r="B877" s="71">
        <f>'NEG Commercial'!C875</f>
        <v>24559</v>
      </c>
      <c r="C877" s="65">
        <f>B877*(Rates!$G$9+Rates!$G$11)+Rates!$G$19+SUM(Rates!$G$22:$G$27)</f>
        <v>14652.791772490466</v>
      </c>
      <c r="D877" s="65">
        <f>IF('NEG Commercial Win'!B877&gt;40,40*(Rates!$H$9+Rates!$H$14)+('NEG Commercial Win'!B877-40)*(Rates!$H$9+Rates!$H$17),'NEG Commercial Win'!B877*(Rates!$H$9+Rates!$H$14))+Rates!$H$19+Rates!$H$22+Rates!$H$23</f>
        <v>14124.325422490467</v>
      </c>
      <c r="E877" s="66">
        <f t="shared" si="52"/>
        <v>-528.46634999999878</v>
      </c>
      <c r="F877" s="67">
        <f t="shared" si="53"/>
        <v>-3.6065915506433073E-2</v>
      </c>
      <c r="G877" s="71">
        <f>'NEG Commercial'!E875</f>
        <v>1</v>
      </c>
      <c r="H877" s="68">
        <f t="shared" si="54"/>
        <v>9.6417139110648316E-6</v>
      </c>
      <c r="I877" s="68">
        <f t="shared" si="55"/>
        <v>0.99925758802884423</v>
      </c>
    </row>
    <row r="878" spans="2:9" x14ac:dyDescent="0.2">
      <c r="B878" s="71">
        <f>'NEG Commercial'!C876</f>
        <v>24599</v>
      </c>
      <c r="C878" s="65">
        <f>B878*(Rates!$G$9+Rates!$G$11)+Rates!$G$19+SUM(Rates!$G$22:$G$27)</f>
        <v>14676.624439573799</v>
      </c>
      <c r="D878" s="65">
        <f>IF('NEG Commercial Win'!B878&gt;40,40*(Rates!$H$9+Rates!$H$14)+('NEG Commercial Win'!B878-40)*(Rates!$H$9+Rates!$H$17),'NEG Commercial Win'!B878*(Rates!$H$9+Rates!$H$14))+Rates!$H$19+Rates!$H$22+Rates!$H$23</f>
        <v>14147.260089573801</v>
      </c>
      <c r="E878" s="66">
        <f t="shared" si="52"/>
        <v>-529.36434999999801</v>
      </c>
      <c r="F878" s="67">
        <f t="shared" si="53"/>
        <v>-3.6068535525963931E-2</v>
      </c>
      <c r="G878" s="71">
        <f>'NEG Commercial'!E876</f>
        <v>1</v>
      </c>
      <c r="H878" s="68">
        <f t="shared" si="54"/>
        <v>9.6417139110648316E-6</v>
      </c>
      <c r="I878" s="68">
        <f t="shared" si="55"/>
        <v>0.99926722974275528</v>
      </c>
    </row>
    <row r="879" spans="2:9" x14ac:dyDescent="0.2">
      <c r="B879" s="71">
        <f>'NEG Commercial'!C877</f>
        <v>24639</v>
      </c>
      <c r="C879" s="65">
        <f>B879*(Rates!$G$9+Rates!$G$11)+Rates!$G$19+SUM(Rates!$G$22:$G$27)</f>
        <v>14700.457106657135</v>
      </c>
      <c r="D879" s="65">
        <f>IF('NEG Commercial Win'!B879&gt;40,40*(Rates!$H$9+Rates!$H$14)+('NEG Commercial Win'!B879-40)*(Rates!$H$9+Rates!$H$17),'NEG Commercial Win'!B879*(Rates!$H$9+Rates!$H$14))+Rates!$H$19+Rates!$H$22+Rates!$H$23</f>
        <v>14170.194756657136</v>
      </c>
      <c r="E879" s="66">
        <f t="shared" si="52"/>
        <v>-530.26234999999906</v>
      </c>
      <c r="F879" s="67">
        <f t="shared" si="53"/>
        <v>-3.6071147050241628E-2</v>
      </c>
      <c r="G879" s="71">
        <f>'NEG Commercial'!E877</f>
        <v>1</v>
      </c>
      <c r="H879" s="68">
        <f t="shared" si="54"/>
        <v>9.6417139110648316E-6</v>
      </c>
      <c r="I879" s="68">
        <f t="shared" si="55"/>
        <v>0.99927687145666633</v>
      </c>
    </row>
    <row r="880" spans="2:9" x14ac:dyDescent="0.2">
      <c r="B880" s="71">
        <f>'NEG Commercial'!C878</f>
        <v>24839</v>
      </c>
      <c r="C880" s="65">
        <f>B880*(Rates!$G$9+Rates!$G$11)+Rates!$G$19+SUM(Rates!$G$22:$G$27)</f>
        <v>14819.620442073809</v>
      </c>
      <c r="D880" s="65">
        <f>IF('NEG Commercial Win'!B880&gt;40,40*(Rates!$H$9+Rates!$H$14)+('NEG Commercial Win'!B880-40)*(Rates!$H$9+Rates!$H$17),'NEG Commercial Win'!B880*(Rates!$H$9+Rates!$H$14))+Rates!$H$19+Rates!$H$22+Rates!$H$23</f>
        <v>14284.86809207381</v>
      </c>
      <c r="E880" s="66">
        <f t="shared" si="52"/>
        <v>-534.75234999999884</v>
      </c>
      <c r="F880" s="67">
        <f t="shared" si="53"/>
        <v>-3.6084078677332668E-2</v>
      </c>
      <c r="G880" s="71">
        <f>'NEG Commercial'!E878</f>
        <v>1</v>
      </c>
      <c r="H880" s="68">
        <f t="shared" si="54"/>
        <v>9.6417139110648316E-6</v>
      </c>
      <c r="I880" s="68">
        <f t="shared" si="55"/>
        <v>0.99928651317057737</v>
      </c>
    </row>
    <row r="881" spans="2:9" x14ac:dyDescent="0.2">
      <c r="B881" s="71">
        <f>'NEG Commercial'!C879</f>
        <v>25019</v>
      </c>
      <c r="C881" s="65">
        <f>B881*(Rates!$G$9+Rates!$G$11)+Rates!$G$19+SUM(Rates!$G$22:$G$27)</f>
        <v>14926.867443948815</v>
      </c>
      <c r="D881" s="65">
        <f>IF('NEG Commercial Win'!B881&gt;40,40*(Rates!$H$9+Rates!$H$14)+('NEG Commercial Win'!B881-40)*(Rates!$H$9+Rates!$H$17),'NEG Commercial Win'!B881*(Rates!$H$9+Rates!$H$14))+Rates!$H$19+Rates!$H$22+Rates!$H$23</f>
        <v>14388.074093948815</v>
      </c>
      <c r="E881" s="66">
        <f t="shared" si="52"/>
        <v>-538.79334999999992</v>
      </c>
      <c r="F881" s="67">
        <f t="shared" si="53"/>
        <v>-3.6095540609789548E-2</v>
      </c>
      <c r="G881" s="71">
        <f>'NEG Commercial'!E879</f>
        <v>1</v>
      </c>
      <c r="H881" s="68">
        <f t="shared" si="54"/>
        <v>9.6417139110648316E-6</v>
      </c>
      <c r="I881" s="68">
        <f t="shared" si="55"/>
        <v>0.99929615488448842</v>
      </c>
    </row>
    <row r="882" spans="2:9" x14ac:dyDescent="0.2">
      <c r="B882" s="71">
        <f>'NEG Commercial'!C880</f>
        <v>25099</v>
      </c>
      <c r="C882" s="65">
        <f>B882*(Rates!$G$9+Rates!$G$11)+Rates!$G$19+SUM(Rates!$G$22:$G$27)</f>
        <v>14974.532778115485</v>
      </c>
      <c r="D882" s="65">
        <f>IF('NEG Commercial Win'!B882&gt;40,40*(Rates!$H$9+Rates!$H$14)+('NEG Commercial Win'!B882-40)*(Rates!$H$9+Rates!$H$17),'NEG Commercial Win'!B882*(Rates!$H$9+Rates!$H$14))+Rates!$H$19+Rates!$H$22+Rates!$H$23</f>
        <v>14433.943428115486</v>
      </c>
      <c r="E882" s="66">
        <f t="shared" si="52"/>
        <v>-540.58934999999838</v>
      </c>
      <c r="F882" s="67">
        <f t="shared" si="53"/>
        <v>-3.6100582102303859E-2</v>
      </c>
      <c r="G882" s="71">
        <f>'NEG Commercial'!E880</f>
        <v>1</v>
      </c>
      <c r="H882" s="68">
        <f t="shared" si="54"/>
        <v>9.6417139110648316E-6</v>
      </c>
      <c r="I882" s="68">
        <f t="shared" si="55"/>
        <v>0.99930579659839947</v>
      </c>
    </row>
    <row r="883" spans="2:9" x14ac:dyDescent="0.2">
      <c r="B883" s="71">
        <f>'NEG Commercial'!C881</f>
        <v>25159</v>
      </c>
      <c r="C883" s="65">
        <f>B883*(Rates!$G$9+Rates!$G$11)+Rates!$G$19+SUM(Rates!$G$22:$G$27)</f>
        <v>15010.281778740487</v>
      </c>
      <c r="D883" s="65">
        <f>IF('NEG Commercial Win'!B883&gt;40,40*(Rates!$H$9+Rates!$H$14)+('NEG Commercial Win'!B883-40)*(Rates!$H$9+Rates!$H$17),'NEG Commercial Win'!B883*(Rates!$H$9+Rates!$H$14))+Rates!$H$19+Rates!$H$22+Rates!$H$23</f>
        <v>14468.345428740487</v>
      </c>
      <c r="E883" s="66">
        <f t="shared" si="52"/>
        <v>-541.93634999999995</v>
      </c>
      <c r="F883" s="67">
        <f t="shared" si="53"/>
        <v>-3.610434220945543E-2</v>
      </c>
      <c r="G883" s="71">
        <f>'NEG Commercial'!E881</f>
        <v>1</v>
      </c>
      <c r="H883" s="68">
        <f t="shared" si="54"/>
        <v>9.6417139110648316E-6</v>
      </c>
      <c r="I883" s="68">
        <f t="shared" si="55"/>
        <v>0.99931543831231051</v>
      </c>
    </row>
    <row r="884" spans="2:9" x14ac:dyDescent="0.2">
      <c r="B884" s="71">
        <f>'NEG Commercial'!C882</f>
        <v>25239</v>
      </c>
      <c r="C884" s="65">
        <f>B884*(Rates!$G$9+Rates!$G$11)+Rates!$G$19+SUM(Rates!$G$22:$G$27)</f>
        <v>15057.947112907157</v>
      </c>
      <c r="D884" s="65">
        <f>IF('NEG Commercial Win'!B884&gt;40,40*(Rates!$H$9+Rates!$H$14)+('NEG Commercial Win'!B884-40)*(Rates!$H$9+Rates!$H$17),'NEG Commercial Win'!B884*(Rates!$H$9+Rates!$H$14))+Rates!$H$19+Rates!$H$22+Rates!$H$23</f>
        <v>14514.214762907157</v>
      </c>
      <c r="E884" s="66">
        <f t="shared" si="52"/>
        <v>-543.73235000000022</v>
      </c>
      <c r="F884" s="67">
        <f t="shared" si="53"/>
        <v>-3.6109327913227393E-2</v>
      </c>
      <c r="G884" s="71">
        <f>'NEG Commercial'!E882</f>
        <v>3</v>
      </c>
      <c r="H884" s="68">
        <f t="shared" si="54"/>
        <v>2.8925141733194491E-5</v>
      </c>
      <c r="I884" s="68">
        <f t="shared" si="55"/>
        <v>0.99934436345404376</v>
      </c>
    </row>
    <row r="885" spans="2:9" x14ac:dyDescent="0.2">
      <c r="B885" s="71">
        <f>'NEG Commercial'!C883</f>
        <v>25319</v>
      </c>
      <c r="C885" s="65">
        <f>B885*(Rates!$G$9+Rates!$G$11)+Rates!$G$19+SUM(Rates!$G$22:$G$27)</f>
        <v>15105.612447073825</v>
      </c>
      <c r="D885" s="65">
        <f>IF('NEG Commercial Win'!B885&gt;40,40*(Rates!$H$9+Rates!$H$14)+('NEG Commercial Win'!B885-40)*(Rates!$H$9+Rates!$H$17),'NEG Commercial Win'!B885*(Rates!$H$9+Rates!$H$14))+Rates!$H$19+Rates!$H$22+Rates!$H$23</f>
        <v>14560.084097073826</v>
      </c>
      <c r="E885" s="66">
        <f t="shared" si="52"/>
        <v>-545.52834999999868</v>
      </c>
      <c r="F885" s="67">
        <f t="shared" si="53"/>
        <v>-3.6114282152503882E-2</v>
      </c>
      <c r="G885" s="71">
        <f>'NEG Commercial'!E883</f>
        <v>1</v>
      </c>
      <c r="H885" s="68">
        <f t="shared" si="54"/>
        <v>9.6417139110648316E-6</v>
      </c>
      <c r="I885" s="68">
        <f t="shared" si="55"/>
        <v>0.99935400516795481</v>
      </c>
    </row>
    <row r="886" spans="2:9" x14ac:dyDescent="0.2">
      <c r="B886" s="71">
        <f>'NEG Commercial'!C884</f>
        <v>25379</v>
      </c>
      <c r="C886" s="65">
        <f>B886*(Rates!$G$9+Rates!$G$11)+Rates!$G$19+SUM(Rates!$G$22:$G$27)</f>
        <v>15141.361447698828</v>
      </c>
      <c r="D886" s="65">
        <f>IF('NEG Commercial Win'!B886&gt;40,40*(Rates!$H$9+Rates!$H$14)+('NEG Commercial Win'!B886-40)*(Rates!$H$9+Rates!$H$17),'NEG Commercial Win'!B886*(Rates!$H$9+Rates!$H$14))+Rates!$H$19+Rates!$H$22+Rates!$H$23</f>
        <v>14594.486097698829</v>
      </c>
      <c r="E886" s="66">
        <f t="shared" si="52"/>
        <v>-546.87534999999843</v>
      </c>
      <c r="F886" s="67">
        <f t="shared" si="53"/>
        <v>-3.6117977362142166E-2</v>
      </c>
      <c r="G886" s="71">
        <f>'NEG Commercial'!E884</f>
        <v>1</v>
      </c>
      <c r="H886" s="68">
        <f t="shared" si="54"/>
        <v>9.6417139110648316E-6</v>
      </c>
      <c r="I886" s="68">
        <f t="shared" si="55"/>
        <v>0.99936364688186585</v>
      </c>
    </row>
    <row r="887" spans="2:9" x14ac:dyDescent="0.2">
      <c r="B887" s="71">
        <f>'NEG Commercial'!C885</f>
        <v>25679</v>
      </c>
      <c r="C887" s="65">
        <f>B887*(Rates!$G$9+Rates!$G$11)+Rates!$G$19+SUM(Rates!$G$22:$G$27)</f>
        <v>15320.10645082384</v>
      </c>
      <c r="D887" s="65">
        <f>IF('NEG Commercial Win'!B887&gt;40,40*(Rates!$H$9+Rates!$H$14)+('NEG Commercial Win'!B887-40)*(Rates!$H$9+Rates!$H$17),'NEG Commercial Win'!B887*(Rates!$H$9+Rates!$H$14))+Rates!$H$19+Rates!$H$22+Rates!$H$23</f>
        <v>14766.496100823839</v>
      </c>
      <c r="E887" s="66">
        <f t="shared" si="52"/>
        <v>-553.61035000000084</v>
      </c>
      <c r="F887" s="67">
        <f t="shared" si="53"/>
        <v>-3.6136194730567971E-2</v>
      </c>
      <c r="G887" s="71">
        <f>'NEG Commercial'!E885</f>
        <v>1</v>
      </c>
      <c r="H887" s="68">
        <f t="shared" si="54"/>
        <v>9.6417139110648316E-6</v>
      </c>
      <c r="I887" s="68">
        <f t="shared" si="55"/>
        <v>0.9993732885957769</v>
      </c>
    </row>
    <row r="888" spans="2:9" x14ac:dyDescent="0.2">
      <c r="B888" s="71">
        <f>'NEG Commercial'!C886</f>
        <v>25699</v>
      </c>
      <c r="C888" s="65">
        <f>B888*(Rates!$G$9+Rates!$G$11)+Rates!$G$19+SUM(Rates!$G$22:$G$27)</f>
        <v>15332.022784365507</v>
      </c>
      <c r="D888" s="65">
        <f>IF('NEG Commercial Win'!B888&gt;40,40*(Rates!$H$9+Rates!$H$14)+('NEG Commercial Win'!B888-40)*(Rates!$H$9+Rates!$H$17),'NEG Commercial Win'!B888*(Rates!$H$9+Rates!$H$14))+Rates!$H$19+Rates!$H$22+Rates!$H$23</f>
        <v>14777.963434365507</v>
      </c>
      <c r="E888" s="66">
        <f t="shared" si="52"/>
        <v>-554.05934999999954</v>
      </c>
      <c r="F888" s="67">
        <f t="shared" si="53"/>
        <v>-3.613739411899318E-2</v>
      </c>
      <c r="G888" s="71">
        <f>'NEG Commercial'!E886</f>
        <v>1</v>
      </c>
      <c r="H888" s="68">
        <f t="shared" si="54"/>
        <v>9.6417139110648316E-6</v>
      </c>
      <c r="I888" s="68">
        <f t="shared" si="55"/>
        <v>0.99938293030968794</v>
      </c>
    </row>
    <row r="889" spans="2:9" x14ac:dyDescent="0.2">
      <c r="B889" s="71">
        <f>'NEG Commercial'!C887</f>
        <v>25779</v>
      </c>
      <c r="C889" s="65">
        <f>B889*(Rates!$G$9+Rates!$G$11)+Rates!$G$19+SUM(Rates!$G$22:$G$27)</f>
        <v>15379.688118532176</v>
      </c>
      <c r="D889" s="65">
        <f>IF('NEG Commercial Win'!B889&gt;40,40*(Rates!$H$9+Rates!$H$14)+('NEG Commercial Win'!B889-40)*(Rates!$H$9+Rates!$H$17),'NEG Commercial Win'!B889*(Rates!$H$9+Rates!$H$14))+Rates!$H$19+Rates!$H$22+Rates!$H$23</f>
        <v>14823.832768532176</v>
      </c>
      <c r="E889" s="66">
        <f t="shared" si="52"/>
        <v>-555.85534999999982</v>
      </c>
      <c r="F889" s="67">
        <f t="shared" si="53"/>
        <v>-3.6142173086735528E-2</v>
      </c>
      <c r="G889" s="71">
        <f>'NEG Commercial'!E887</f>
        <v>1</v>
      </c>
      <c r="H889" s="68">
        <f t="shared" si="54"/>
        <v>9.6417139110648316E-6</v>
      </c>
      <c r="I889" s="68">
        <f t="shared" si="55"/>
        <v>0.99939257202359899</v>
      </c>
    </row>
    <row r="890" spans="2:9" x14ac:dyDescent="0.2">
      <c r="B890" s="71">
        <f>'NEG Commercial'!C888</f>
        <v>25939</v>
      </c>
      <c r="C890" s="65">
        <f>B890*(Rates!$G$9+Rates!$G$11)+Rates!$G$19+SUM(Rates!$G$22:$G$27)</f>
        <v>15475.018786865514</v>
      </c>
      <c r="D890" s="65">
        <f>IF('NEG Commercial Win'!B890&gt;40,40*(Rates!$H$9+Rates!$H$14)+('NEG Commercial Win'!B890-40)*(Rates!$H$9+Rates!$H$17),'NEG Commercial Win'!B890*(Rates!$H$9+Rates!$H$14))+Rates!$H$19+Rates!$H$22+Rates!$H$23</f>
        <v>14915.571436865515</v>
      </c>
      <c r="E890" s="66">
        <f t="shared" si="52"/>
        <v>-559.44734999999855</v>
      </c>
      <c r="F890" s="67">
        <f t="shared" si="53"/>
        <v>-3.6151642702678448E-2</v>
      </c>
      <c r="G890" s="71">
        <f>'NEG Commercial'!E888</f>
        <v>1</v>
      </c>
      <c r="H890" s="68">
        <f t="shared" si="54"/>
        <v>9.6417139110648316E-6</v>
      </c>
      <c r="I890" s="68">
        <f t="shared" si="55"/>
        <v>0.99940221373751004</v>
      </c>
    </row>
    <row r="891" spans="2:9" x14ac:dyDescent="0.2">
      <c r="B891" s="71">
        <f>'NEG Commercial'!C889</f>
        <v>25959</v>
      </c>
      <c r="C891" s="65">
        <f>B891*(Rates!$G$9+Rates!$G$11)+Rates!$G$19+SUM(Rates!$G$22:$G$27)</f>
        <v>15486.935120407183</v>
      </c>
      <c r="D891" s="65">
        <f>IF('NEG Commercial Win'!B891&gt;40,40*(Rates!$H$9+Rates!$H$14)+('NEG Commercial Win'!B891-40)*(Rates!$H$9+Rates!$H$17),'NEG Commercial Win'!B891*(Rates!$H$9+Rates!$H$14))+Rates!$H$19+Rates!$H$22+Rates!$H$23</f>
        <v>14927.038770407184</v>
      </c>
      <c r="E891" s="66">
        <f t="shared" si="52"/>
        <v>-559.89634999999907</v>
      </c>
      <c r="F891" s="67">
        <f t="shared" si="53"/>
        <v>-3.6152818207536873E-2</v>
      </c>
      <c r="G891" s="71">
        <f>'NEG Commercial'!E889</f>
        <v>1</v>
      </c>
      <c r="H891" s="68">
        <f t="shared" si="54"/>
        <v>9.6417139110648316E-6</v>
      </c>
      <c r="I891" s="68">
        <f t="shared" si="55"/>
        <v>0.99941185545142108</v>
      </c>
    </row>
    <row r="892" spans="2:9" x14ac:dyDescent="0.2">
      <c r="B892" s="71">
        <f>'NEG Commercial'!C890</f>
        <v>25979</v>
      </c>
      <c r="C892" s="65">
        <f>B892*(Rates!$G$9+Rates!$G$11)+Rates!$G$19+SUM(Rates!$G$22:$G$27)</f>
        <v>15498.85145394885</v>
      </c>
      <c r="D892" s="65">
        <f>IF('NEG Commercial Win'!B892&gt;40,40*(Rates!$H$9+Rates!$H$14)+('NEG Commercial Win'!B892-40)*(Rates!$H$9+Rates!$H$17),'NEG Commercial Win'!B892*(Rates!$H$9+Rates!$H$14))+Rates!$H$19+Rates!$H$22+Rates!$H$23</f>
        <v>14938.50610394885</v>
      </c>
      <c r="E892" s="66">
        <f t="shared" si="52"/>
        <v>-560.3453499999996</v>
      </c>
      <c r="F892" s="67">
        <f t="shared" si="53"/>
        <v>-3.6153991904815171E-2</v>
      </c>
      <c r="G892" s="71">
        <f>'NEG Commercial'!E890</f>
        <v>1</v>
      </c>
      <c r="H892" s="68">
        <f t="shared" si="54"/>
        <v>9.6417139110648316E-6</v>
      </c>
      <c r="I892" s="68">
        <f t="shared" si="55"/>
        <v>0.99942149716533213</v>
      </c>
    </row>
    <row r="893" spans="2:9" x14ac:dyDescent="0.2">
      <c r="B893" s="71">
        <f>'NEG Commercial'!C891</f>
        <v>26159</v>
      </c>
      <c r="C893" s="65">
        <f>B893*(Rates!$G$9+Rates!$G$11)+Rates!$G$19+SUM(Rates!$G$22:$G$27)</f>
        <v>15606.098455823856</v>
      </c>
      <c r="D893" s="65">
        <f>IF('NEG Commercial Win'!B893&gt;40,40*(Rates!$H$9+Rates!$H$14)+('NEG Commercial Win'!B893-40)*(Rates!$H$9+Rates!$H$17),'NEG Commercial Win'!B893*(Rates!$H$9+Rates!$H$14))+Rates!$H$19+Rates!$H$22+Rates!$H$23</f>
        <v>15041.712105823857</v>
      </c>
      <c r="E893" s="66">
        <f t="shared" si="52"/>
        <v>-564.38634999999886</v>
      </c>
      <c r="F893" s="67">
        <f t="shared" si="53"/>
        <v>-3.6164474522418652E-2</v>
      </c>
      <c r="G893" s="71">
        <f>'NEG Commercial'!E891</f>
        <v>1</v>
      </c>
      <c r="H893" s="68">
        <f t="shared" si="54"/>
        <v>9.6417139110648316E-6</v>
      </c>
      <c r="I893" s="68">
        <f t="shared" si="55"/>
        <v>0.99943113887924317</v>
      </c>
    </row>
    <row r="894" spans="2:9" x14ac:dyDescent="0.2">
      <c r="B894" s="71">
        <f>'NEG Commercial'!C892</f>
        <v>26299</v>
      </c>
      <c r="C894" s="65">
        <f>B894*(Rates!$G$9+Rates!$G$11)+Rates!$G$19+SUM(Rates!$G$22:$G$27)</f>
        <v>15689.512790615529</v>
      </c>
      <c r="D894" s="65">
        <f>IF('NEG Commercial Win'!B894&gt;40,40*(Rates!$H$9+Rates!$H$14)+('NEG Commercial Win'!B894-40)*(Rates!$H$9+Rates!$H$17),'NEG Commercial Win'!B894*(Rates!$H$9+Rates!$H$14))+Rates!$H$19+Rates!$H$22+Rates!$H$23</f>
        <v>15121.983440615528</v>
      </c>
      <c r="E894" s="66">
        <f t="shared" si="52"/>
        <v>-567.5293500000007</v>
      </c>
      <c r="F894" s="67">
        <f t="shared" si="53"/>
        <v>-3.6172528591165737E-2</v>
      </c>
      <c r="G894" s="71">
        <f>'NEG Commercial'!E892</f>
        <v>2</v>
      </c>
      <c r="H894" s="68">
        <f t="shared" si="54"/>
        <v>1.9283427822129663E-5</v>
      </c>
      <c r="I894" s="68">
        <f t="shared" si="55"/>
        <v>0.99945042230706527</v>
      </c>
    </row>
    <row r="895" spans="2:9" x14ac:dyDescent="0.2">
      <c r="B895" s="71">
        <f>'NEG Commercial'!C893</f>
        <v>26459</v>
      </c>
      <c r="C895" s="65">
        <f>B895*(Rates!$G$9+Rates!$G$11)+Rates!$G$19+SUM(Rates!$G$22:$G$27)</f>
        <v>15784.843458948866</v>
      </c>
      <c r="D895" s="65">
        <f>IF('NEG Commercial Win'!B895&gt;40,40*(Rates!$H$9+Rates!$H$14)+('NEG Commercial Win'!B895-40)*(Rates!$H$9+Rates!$H$17),'NEG Commercial Win'!B895*(Rates!$H$9+Rates!$H$14))+Rates!$H$19+Rates!$H$22+Rates!$H$23</f>
        <v>15213.722108948868</v>
      </c>
      <c r="E895" s="66">
        <f t="shared" si="52"/>
        <v>-571.12134999999762</v>
      </c>
      <c r="F895" s="67">
        <f t="shared" si="53"/>
        <v>-3.6181629009200786E-2</v>
      </c>
      <c r="G895" s="71">
        <f>'NEG Commercial'!E893</f>
        <v>1</v>
      </c>
      <c r="H895" s="68">
        <f t="shared" si="54"/>
        <v>9.6417139110648316E-6</v>
      </c>
      <c r="I895" s="68">
        <f t="shared" si="55"/>
        <v>0.99946006402097631</v>
      </c>
    </row>
    <row r="896" spans="2:9" x14ac:dyDescent="0.2">
      <c r="B896" s="71">
        <f>'NEG Commercial'!C894</f>
        <v>26579</v>
      </c>
      <c r="C896" s="65">
        <f>B896*(Rates!$G$9+Rates!$G$11)+Rates!$G$19+SUM(Rates!$G$22:$G$27)</f>
        <v>15856.341460198872</v>
      </c>
      <c r="D896" s="65">
        <f>IF('NEG Commercial Win'!B896&gt;40,40*(Rates!$H$9+Rates!$H$14)+('NEG Commercial Win'!B896-40)*(Rates!$H$9+Rates!$H$17),'NEG Commercial Win'!B896*(Rates!$H$9+Rates!$H$14))+Rates!$H$19+Rates!$H$22+Rates!$H$23</f>
        <v>15282.526110198873</v>
      </c>
      <c r="E896" s="66">
        <f t="shared" si="52"/>
        <v>-573.81534999999894</v>
      </c>
      <c r="F896" s="67">
        <f t="shared" si="53"/>
        <v>-3.6188382511838396E-2</v>
      </c>
      <c r="G896" s="71">
        <f>'NEG Commercial'!E894</f>
        <v>1</v>
      </c>
      <c r="H896" s="68">
        <f t="shared" si="54"/>
        <v>9.6417139110648316E-6</v>
      </c>
      <c r="I896" s="68">
        <f t="shared" si="55"/>
        <v>0.99946970573488736</v>
      </c>
    </row>
    <row r="897" spans="2:9" x14ac:dyDescent="0.2">
      <c r="B897" s="71">
        <f>'NEG Commercial'!C895</f>
        <v>26679</v>
      </c>
      <c r="C897" s="65">
        <f>B897*(Rates!$G$9+Rates!$G$11)+Rates!$G$19+SUM(Rates!$G$22:$G$27)</f>
        <v>15915.923127907208</v>
      </c>
      <c r="D897" s="65">
        <f>IF('NEG Commercial Win'!B897&gt;40,40*(Rates!$H$9+Rates!$H$14)+('NEG Commercial Win'!B897-40)*(Rates!$H$9+Rates!$H$17),'NEG Commercial Win'!B897*(Rates!$H$9+Rates!$H$14))+Rates!$H$19+Rates!$H$22+Rates!$H$23</f>
        <v>15339.862777907209</v>
      </c>
      <c r="E897" s="66">
        <f t="shared" si="52"/>
        <v>-576.06034999999974</v>
      </c>
      <c r="F897" s="67">
        <f t="shared" si="53"/>
        <v>-3.6193964080533117E-2</v>
      </c>
      <c r="G897" s="71">
        <f>'NEG Commercial'!E895</f>
        <v>1</v>
      </c>
      <c r="H897" s="68">
        <f t="shared" si="54"/>
        <v>9.6417139110648316E-6</v>
      </c>
      <c r="I897" s="68">
        <f t="shared" si="55"/>
        <v>0.99947934744879841</v>
      </c>
    </row>
    <row r="898" spans="2:9" x14ac:dyDescent="0.2">
      <c r="B898" s="71">
        <f>'NEG Commercial'!C896</f>
        <v>26759</v>
      </c>
      <c r="C898" s="65">
        <f>B898*(Rates!$G$9+Rates!$G$11)+Rates!$G$19+SUM(Rates!$G$22:$G$27)</f>
        <v>15963.588462073878</v>
      </c>
      <c r="D898" s="65">
        <f>IF('NEG Commercial Win'!B898&gt;40,40*(Rates!$H$9+Rates!$H$14)+('NEG Commercial Win'!B898-40)*(Rates!$H$9+Rates!$H$17),'NEG Commercial Win'!B898*(Rates!$H$9+Rates!$H$14))+Rates!$H$19+Rates!$H$22+Rates!$H$23</f>
        <v>15385.732112073878</v>
      </c>
      <c r="E898" s="66">
        <f t="shared" si="52"/>
        <v>-577.85635000000002</v>
      </c>
      <c r="F898" s="67">
        <f t="shared" si="53"/>
        <v>-3.6198399336895018E-2</v>
      </c>
      <c r="G898" s="71">
        <f>'NEG Commercial'!E896</f>
        <v>1</v>
      </c>
      <c r="H898" s="68">
        <f t="shared" si="54"/>
        <v>9.6417139110648316E-6</v>
      </c>
      <c r="I898" s="68">
        <f t="shared" si="55"/>
        <v>0.99948898916270945</v>
      </c>
    </row>
    <row r="899" spans="2:9" x14ac:dyDescent="0.2">
      <c r="B899" s="71">
        <f>'NEG Commercial'!C897</f>
        <v>26899</v>
      </c>
      <c r="C899" s="65">
        <f>B899*(Rates!$G$9+Rates!$G$11)+Rates!$G$19+SUM(Rates!$G$22:$G$27)</f>
        <v>16047.002796865549</v>
      </c>
      <c r="D899" s="65">
        <f>IF('NEG Commercial Win'!B899&gt;40,40*(Rates!$H$9+Rates!$H$14)+('NEG Commercial Win'!B899-40)*(Rates!$H$9+Rates!$H$17),'NEG Commercial Win'!B899*(Rates!$H$9+Rates!$H$14))+Rates!$H$19+Rates!$H$22+Rates!$H$23</f>
        <v>15466.00344686555</v>
      </c>
      <c r="E899" s="66">
        <f t="shared" si="52"/>
        <v>-580.99934999999823</v>
      </c>
      <c r="F899" s="67">
        <f t="shared" si="53"/>
        <v>-3.6206097634225158E-2</v>
      </c>
      <c r="G899" s="71">
        <f>'NEG Commercial'!E897</f>
        <v>2</v>
      </c>
      <c r="H899" s="68">
        <f t="shared" si="54"/>
        <v>1.9283427822129663E-5</v>
      </c>
      <c r="I899" s="68">
        <f t="shared" si="55"/>
        <v>0.99950827259053154</v>
      </c>
    </row>
    <row r="900" spans="2:9" x14ac:dyDescent="0.2">
      <c r="B900" s="71">
        <f>'NEG Commercial'!C898</f>
        <v>26999</v>
      </c>
      <c r="C900" s="65">
        <f>B900*(Rates!$G$9+Rates!$G$11)+Rates!$G$19+SUM(Rates!$G$22:$G$27)</f>
        <v>16106.584464573887</v>
      </c>
      <c r="D900" s="65">
        <f>IF('NEG Commercial Win'!B900&gt;40,40*(Rates!$H$9+Rates!$H$14)+('NEG Commercial Win'!B900-40)*(Rates!$H$9+Rates!$H$17),'NEG Commercial Win'!B900*(Rates!$H$9+Rates!$H$14))+Rates!$H$19+Rates!$H$22+Rates!$H$23</f>
        <v>15523.340114573888</v>
      </c>
      <c r="E900" s="66">
        <f t="shared" si="52"/>
        <v>-583.24434999999903</v>
      </c>
      <c r="F900" s="67">
        <f t="shared" si="53"/>
        <v>-3.621154759923393E-2</v>
      </c>
      <c r="G900" s="71">
        <f>'NEG Commercial'!E898</f>
        <v>1</v>
      </c>
      <c r="H900" s="68">
        <f t="shared" si="54"/>
        <v>9.6417139110648316E-6</v>
      </c>
      <c r="I900" s="68">
        <f t="shared" si="55"/>
        <v>0.99951791430444259</v>
      </c>
    </row>
    <row r="901" spans="2:9" x14ac:dyDescent="0.2">
      <c r="B901" s="71">
        <f>'NEG Commercial'!C899</f>
        <v>27019</v>
      </c>
      <c r="C901" s="65">
        <f>B901*(Rates!$G$9+Rates!$G$11)+Rates!$G$19+SUM(Rates!$G$22:$G$27)</f>
        <v>16118.500798115554</v>
      </c>
      <c r="D901" s="65">
        <f>IF('NEG Commercial Win'!B901&gt;40,40*(Rates!$H$9+Rates!$H$14)+('NEG Commercial Win'!B901-40)*(Rates!$H$9+Rates!$H$17),'NEG Commercial Win'!B901*(Rates!$H$9+Rates!$H$14))+Rates!$H$19+Rates!$H$22+Rates!$H$23</f>
        <v>15534.807448115555</v>
      </c>
      <c r="E901" s="66">
        <f t="shared" si="52"/>
        <v>-583.69334999999955</v>
      </c>
      <c r="F901" s="67">
        <f t="shared" si="53"/>
        <v>-3.6212632757274814E-2</v>
      </c>
      <c r="G901" s="71">
        <f>'NEG Commercial'!E899</f>
        <v>1</v>
      </c>
      <c r="H901" s="68">
        <f t="shared" si="54"/>
        <v>9.6417139110648316E-6</v>
      </c>
      <c r="I901" s="68">
        <f t="shared" si="55"/>
        <v>0.99952755601835364</v>
      </c>
    </row>
    <row r="902" spans="2:9" x14ac:dyDescent="0.2">
      <c r="B902" s="71">
        <f>'NEG Commercial'!C900</f>
        <v>27039</v>
      </c>
      <c r="C902" s="65">
        <f>B902*(Rates!$G$9+Rates!$G$11)+Rates!$G$19+SUM(Rates!$G$22:$G$27)</f>
        <v>16130.417131657221</v>
      </c>
      <c r="D902" s="65">
        <f>IF('NEG Commercial Win'!B902&gt;40,40*(Rates!$H$9+Rates!$H$14)+('NEG Commercial Win'!B902-40)*(Rates!$H$9+Rates!$H$17),'NEG Commercial Win'!B902*(Rates!$H$9+Rates!$H$14))+Rates!$H$19+Rates!$H$22+Rates!$H$23</f>
        <v>15546.274781657223</v>
      </c>
      <c r="E902" s="66">
        <f t="shared" si="52"/>
        <v>-584.14234999999826</v>
      </c>
      <c r="F902" s="67">
        <f t="shared" si="53"/>
        <v>-3.6213716311996214E-2</v>
      </c>
      <c r="G902" s="71">
        <f>'NEG Commercial'!E900</f>
        <v>1</v>
      </c>
      <c r="H902" s="68">
        <f t="shared" si="54"/>
        <v>9.6417139110648316E-6</v>
      </c>
      <c r="I902" s="68">
        <f t="shared" si="55"/>
        <v>0.99953719773226468</v>
      </c>
    </row>
    <row r="903" spans="2:9" x14ac:dyDescent="0.2">
      <c r="B903" s="71">
        <f>'NEG Commercial'!C901</f>
        <v>27279</v>
      </c>
      <c r="C903" s="65">
        <f>B903*(Rates!$G$9+Rates!$G$11)+Rates!$G$19+SUM(Rates!$G$22:$G$27)</f>
        <v>16273.41313415723</v>
      </c>
      <c r="D903" s="65">
        <f>IF('NEG Commercial Win'!B903&gt;40,40*(Rates!$H$9+Rates!$H$14)+('NEG Commercial Win'!B903-40)*(Rates!$H$9+Rates!$H$17),'NEG Commercial Win'!B903*(Rates!$H$9+Rates!$H$14))+Rates!$H$19+Rates!$H$22+Rates!$H$23</f>
        <v>15683.882784157231</v>
      </c>
      <c r="E903" s="66">
        <f t="shared" ref="E903:E950" si="56">D903-C903</f>
        <v>-589.53034999999909</v>
      </c>
      <c r="F903" s="67">
        <f t="shared" ref="F903:F950" si="57">E903/C903</f>
        <v>-3.6226595191797779E-2</v>
      </c>
      <c r="G903" s="71">
        <f>'NEG Commercial'!E901</f>
        <v>1</v>
      </c>
      <c r="H903" s="68">
        <f t="shared" ref="H903:H950" si="58">G903/SUM($G$6:$G$950)</f>
        <v>9.6417139110648316E-6</v>
      </c>
      <c r="I903" s="68">
        <f t="shared" si="55"/>
        <v>0.99954683944617573</v>
      </c>
    </row>
    <row r="904" spans="2:9" x14ac:dyDescent="0.2">
      <c r="B904" s="71">
        <f>'NEG Commercial'!C902</f>
        <v>27359</v>
      </c>
      <c r="C904" s="65">
        <f>B904*(Rates!$G$9+Rates!$G$11)+Rates!$G$19+SUM(Rates!$G$22:$G$27)</f>
        <v>16321.0784683239</v>
      </c>
      <c r="D904" s="65">
        <f>IF('NEG Commercial Win'!B904&gt;40,40*(Rates!$H$9+Rates!$H$14)+('NEG Commercial Win'!B904-40)*(Rates!$H$9+Rates!$H$17),'NEG Commercial Win'!B904*(Rates!$H$9+Rates!$H$14))+Rates!$H$19+Rates!$H$22+Rates!$H$23</f>
        <v>15729.752118323901</v>
      </c>
      <c r="E904" s="66">
        <f t="shared" si="56"/>
        <v>-591.32634999999937</v>
      </c>
      <c r="F904" s="67">
        <f t="shared" si="57"/>
        <v>-3.623083800176876E-2</v>
      </c>
      <c r="G904" s="71">
        <f>'NEG Commercial'!E902</f>
        <v>1</v>
      </c>
      <c r="H904" s="68">
        <f t="shared" si="58"/>
        <v>9.6417139110648316E-6</v>
      </c>
      <c r="I904" s="68">
        <f t="shared" ref="I904:I950" si="59">H904+I903</f>
        <v>0.99955648116008677</v>
      </c>
    </row>
    <row r="905" spans="2:9" x14ac:dyDescent="0.2">
      <c r="B905" s="71">
        <f>'NEG Commercial'!C903</f>
        <v>27699</v>
      </c>
      <c r="C905" s="65">
        <f>B905*(Rates!$G$9+Rates!$G$11)+Rates!$G$19+SUM(Rates!$G$22:$G$27)</f>
        <v>16523.656138532246</v>
      </c>
      <c r="D905" s="65">
        <f>IF('NEG Commercial Win'!B905&gt;40,40*(Rates!$H$9+Rates!$H$14)+('NEG Commercial Win'!B905-40)*(Rates!$H$9+Rates!$H$17),'NEG Commercial Win'!B905*(Rates!$H$9+Rates!$H$14))+Rates!$H$19+Rates!$H$22+Rates!$H$23</f>
        <v>15924.696788532247</v>
      </c>
      <c r="E905" s="66">
        <f t="shared" si="56"/>
        <v>-598.95934999999918</v>
      </c>
      <c r="F905" s="67">
        <f t="shared" si="57"/>
        <v>-3.6248596858854946E-2</v>
      </c>
      <c r="G905" s="71">
        <f>'NEG Commercial'!E903</f>
        <v>1</v>
      </c>
      <c r="H905" s="68">
        <f t="shared" si="58"/>
        <v>9.6417139110648316E-6</v>
      </c>
      <c r="I905" s="68">
        <f t="shared" si="59"/>
        <v>0.99956612287399782</v>
      </c>
    </row>
    <row r="906" spans="2:9" x14ac:dyDescent="0.2">
      <c r="B906" s="71">
        <f>'NEG Commercial'!C904</f>
        <v>27819</v>
      </c>
      <c r="C906" s="65">
        <f>B906*(Rates!$G$9+Rates!$G$11)+Rates!$G$19+SUM(Rates!$G$22:$G$27)</f>
        <v>16595.154139782251</v>
      </c>
      <c r="D906" s="65">
        <f>IF('NEG Commercial Win'!B906&gt;40,40*(Rates!$H$9+Rates!$H$14)+('NEG Commercial Win'!B906-40)*(Rates!$H$9+Rates!$H$17),'NEG Commercial Win'!B906*(Rates!$H$9+Rates!$H$14))+Rates!$H$19+Rates!$H$22+Rates!$H$23</f>
        <v>15993.500789782251</v>
      </c>
      <c r="E906" s="66">
        <f t="shared" si="56"/>
        <v>-601.6533500000005</v>
      </c>
      <c r="F906" s="67">
        <f t="shared" si="57"/>
        <v>-3.6254761174992912E-2</v>
      </c>
      <c r="G906" s="71">
        <f>'NEG Commercial'!E904</f>
        <v>1</v>
      </c>
      <c r="H906" s="68">
        <f t="shared" si="58"/>
        <v>9.6417139110648316E-6</v>
      </c>
      <c r="I906" s="68">
        <f t="shared" si="59"/>
        <v>0.99957576458790887</v>
      </c>
    </row>
    <row r="907" spans="2:9" x14ac:dyDescent="0.2">
      <c r="B907" s="71">
        <f>'NEG Commercial'!C905</f>
        <v>28539</v>
      </c>
      <c r="C907" s="65">
        <f>B907*(Rates!$G$9+Rates!$G$11)+Rates!$G$19+SUM(Rates!$G$22:$G$27)</f>
        <v>17024.142147282277</v>
      </c>
      <c r="D907" s="65">
        <f>IF('NEG Commercial Win'!B907&gt;40,40*(Rates!$H$9+Rates!$H$14)+('NEG Commercial Win'!B907-40)*(Rates!$H$9+Rates!$H$17),'NEG Commercial Win'!B907*(Rates!$H$9+Rates!$H$14))+Rates!$H$19+Rates!$H$22+Rates!$H$23</f>
        <v>16406.324797282276</v>
      </c>
      <c r="E907" s="66">
        <f t="shared" si="56"/>
        <v>-617.81735000000117</v>
      </c>
      <c r="F907" s="67">
        <f t="shared" si="57"/>
        <v>-3.6290659738096059E-2</v>
      </c>
      <c r="G907" s="71">
        <f>'NEG Commercial'!E905</f>
        <v>1</v>
      </c>
      <c r="H907" s="68">
        <f t="shared" si="58"/>
        <v>9.6417139110648316E-6</v>
      </c>
      <c r="I907" s="68">
        <f t="shared" si="59"/>
        <v>0.99958540630181991</v>
      </c>
    </row>
    <row r="908" spans="2:9" x14ac:dyDescent="0.2">
      <c r="B908" s="71">
        <f>'NEG Commercial'!C906</f>
        <v>28579</v>
      </c>
      <c r="C908" s="65">
        <f>B908*(Rates!$G$9+Rates!$G$11)+Rates!$G$19+SUM(Rates!$G$22:$G$27)</f>
        <v>17047.974814365611</v>
      </c>
      <c r="D908" s="65">
        <f>IF('NEG Commercial Win'!B908&gt;40,40*(Rates!$H$9+Rates!$H$14)+('NEG Commercial Win'!B908-40)*(Rates!$H$9+Rates!$H$17),'NEG Commercial Win'!B908*(Rates!$H$9+Rates!$H$14))+Rates!$H$19+Rates!$H$22+Rates!$H$23</f>
        <v>16429.259464365612</v>
      </c>
      <c r="E908" s="66">
        <f t="shared" si="56"/>
        <v>-618.71534999999858</v>
      </c>
      <c r="F908" s="67">
        <f t="shared" si="57"/>
        <v>-3.6292601129292681E-2</v>
      </c>
      <c r="G908" s="71">
        <f>'NEG Commercial'!E906</f>
        <v>1</v>
      </c>
      <c r="H908" s="68">
        <f t="shared" si="58"/>
        <v>9.6417139110648316E-6</v>
      </c>
      <c r="I908" s="68">
        <f t="shared" si="59"/>
        <v>0.99959504801573096</v>
      </c>
    </row>
    <row r="909" spans="2:9" x14ac:dyDescent="0.2">
      <c r="B909" s="71">
        <f>'NEG Commercial'!C907</f>
        <v>28639</v>
      </c>
      <c r="C909" s="65">
        <f>B909*(Rates!$G$9+Rates!$G$11)+Rates!$G$19+SUM(Rates!$G$22:$G$27)</f>
        <v>17083.723814990615</v>
      </c>
      <c r="D909" s="65">
        <f>IF('NEG Commercial Win'!B909&gt;40,40*(Rates!$H$9+Rates!$H$14)+('NEG Commercial Win'!B909-40)*(Rates!$H$9+Rates!$H$17),'NEG Commercial Win'!B909*(Rates!$H$9+Rates!$H$14))+Rates!$H$19+Rates!$H$22+Rates!$H$23</f>
        <v>16463.661464990615</v>
      </c>
      <c r="E909" s="66">
        <f t="shared" si="56"/>
        <v>-620.06235000000015</v>
      </c>
      <c r="F909" s="67">
        <f t="shared" si="57"/>
        <v>-3.6295503059813473E-2</v>
      </c>
      <c r="G909" s="71">
        <f>'NEG Commercial'!E907</f>
        <v>1</v>
      </c>
      <c r="H909" s="68">
        <f t="shared" si="58"/>
        <v>9.6417139110648316E-6</v>
      </c>
      <c r="I909" s="68">
        <f t="shared" si="59"/>
        <v>0.999604689729642</v>
      </c>
    </row>
    <row r="910" spans="2:9" x14ac:dyDescent="0.2">
      <c r="B910" s="71">
        <f>'NEG Commercial'!C908</f>
        <v>28659</v>
      </c>
      <c r="C910" s="65">
        <f>B910*(Rates!$G$9+Rates!$G$11)+Rates!$G$19+SUM(Rates!$G$22:$G$27)</f>
        <v>17095.640148532282</v>
      </c>
      <c r="D910" s="65">
        <f>IF('NEG Commercial Win'!B910&gt;40,40*(Rates!$H$9+Rates!$H$14)+('NEG Commercial Win'!B910-40)*(Rates!$H$9+Rates!$H$17),'NEG Commercial Win'!B910*(Rates!$H$9+Rates!$H$14))+Rates!$H$19+Rates!$H$22+Rates!$H$23</f>
        <v>16475.128798532285</v>
      </c>
      <c r="E910" s="66">
        <f t="shared" si="56"/>
        <v>-620.51134999999704</v>
      </c>
      <c r="F910" s="67">
        <f t="shared" si="57"/>
        <v>-3.6296467672973919E-2</v>
      </c>
      <c r="G910" s="71">
        <f>'NEG Commercial'!E908</f>
        <v>1</v>
      </c>
      <c r="H910" s="68">
        <f t="shared" si="58"/>
        <v>9.6417139110648316E-6</v>
      </c>
      <c r="I910" s="68">
        <f t="shared" si="59"/>
        <v>0.99961433144355305</v>
      </c>
    </row>
    <row r="911" spans="2:9" x14ac:dyDescent="0.2">
      <c r="B911" s="71">
        <f>'NEG Commercial'!C909</f>
        <v>28699</v>
      </c>
      <c r="C911" s="65">
        <f>B911*(Rates!$G$9+Rates!$G$11)+Rates!$G$19+SUM(Rates!$G$22:$G$27)</f>
        <v>17119.472815615616</v>
      </c>
      <c r="D911" s="65">
        <f>IF('NEG Commercial Win'!B911&gt;40,40*(Rates!$H$9+Rates!$H$14)+('NEG Commercial Win'!B911-40)*(Rates!$H$9+Rates!$H$17),'NEG Commercial Win'!B911*(Rates!$H$9+Rates!$H$14))+Rates!$H$19+Rates!$H$22+Rates!$H$23</f>
        <v>16498.063465615618</v>
      </c>
      <c r="E911" s="66">
        <f t="shared" si="56"/>
        <v>-621.40934999999808</v>
      </c>
      <c r="F911" s="67">
        <f t="shared" si="57"/>
        <v>-3.6298392870671596E-2</v>
      </c>
      <c r="G911" s="71">
        <f>'NEG Commercial'!E909</f>
        <v>1</v>
      </c>
      <c r="H911" s="68">
        <f t="shared" si="58"/>
        <v>9.6417139110648316E-6</v>
      </c>
      <c r="I911" s="68">
        <f t="shared" si="59"/>
        <v>0.9996239731574641</v>
      </c>
    </row>
    <row r="912" spans="2:9" x14ac:dyDescent="0.2">
      <c r="B912" s="71">
        <f>'NEG Commercial'!C910</f>
        <v>28859</v>
      </c>
      <c r="C912" s="65">
        <f>B912*(Rates!$G$9+Rates!$G$11)+Rates!$G$19+SUM(Rates!$G$22:$G$27)</f>
        <v>17214.803483948956</v>
      </c>
      <c r="D912" s="65">
        <f>IF('NEG Commercial Win'!B912&gt;40,40*(Rates!$H$9+Rates!$H$14)+('NEG Commercial Win'!B912-40)*(Rates!$H$9+Rates!$H$17),'NEG Commercial Win'!B912*(Rates!$H$9+Rates!$H$14))+Rates!$H$19+Rates!$H$22+Rates!$H$23</f>
        <v>16589.802133948957</v>
      </c>
      <c r="E912" s="66">
        <f t="shared" si="56"/>
        <v>-625.00134999999864</v>
      </c>
      <c r="F912" s="67">
        <f t="shared" si="57"/>
        <v>-3.6306040355485236E-2</v>
      </c>
      <c r="G912" s="71">
        <f>'NEG Commercial'!E910</f>
        <v>1</v>
      </c>
      <c r="H912" s="68">
        <f t="shared" si="58"/>
        <v>9.6417139110648316E-6</v>
      </c>
      <c r="I912" s="68">
        <f t="shared" si="59"/>
        <v>0.99963361487137514</v>
      </c>
    </row>
    <row r="913" spans="2:9" x14ac:dyDescent="0.2">
      <c r="B913" s="71">
        <f>'NEG Commercial'!C911</f>
        <v>29059</v>
      </c>
      <c r="C913" s="65">
        <f>B913*(Rates!$G$9+Rates!$G$11)+Rates!$G$19+SUM(Rates!$G$22:$G$27)</f>
        <v>17333.966819365629</v>
      </c>
      <c r="D913" s="65">
        <f>IF('NEG Commercial Win'!B913&gt;40,40*(Rates!$H$9+Rates!$H$14)+('NEG Commercial Win'!B913-40)*(Rates!$H$9+Rates!$H$17),'NEG Commercial Win'!B913*(Rates!$H$9+Rates!$H$14))+Rates!$H$19+Rates!$H$22+Rates!$H$23</f>
        <v>16704.475469365632</v>
      </c>
      <c r="E913" s="66">
        <f t="shared" si="56"/>
        <v>-629.4913499999966</v>
      </c>
      <c r="F913" s="67">
        <f t="shared" si="57"/>
        <v>-3.6315481422101517E-2</v>
      </c>
      <c r="G913" s="71">
        <f>'NEG Commercial'!E911</f>
        <v>1</v>
      </c>
      <c r="H913" s="68">
        <f t="shared" si="58"/>
        <v>9.6417139110648316E-6</v>
      </c>
      <c r="I913" s="68">
        <f t="shared" si="59"/>
        <v>0.99964325658528619</v>
      </c>
    </row>
    <row r="914" spans="2:9" x14ac:dyDescent="0.2">
      <c r="B914" s="71">
        <f>'NEG Commercial'!C912</f>
        <v>29299</v>
      </c>
      <c r="C914" s="65">
        <f>B914*(Rates!$G$9+Rates!$G$11)+Rates!$G$19+SUM(Rates!$G$22:$G$27)</f>
        <v>17476.962821865636</v>
      </c>
      <c r="D914" s="65">
        <f>IF('NEG Commercial Win'!B914&gt;40,40*(Rates!$H$9+Rates!$H$14)+('NEG Commercial Win'!B914-40)*(Rates!$H$9+Rates!$H$17),'NEG Commercial Win'!B914*(Rates!$H$9+Rates!$H$14))+Rates!$H$19+Rates!$H$22+Rates!$H$23</f>
        <v>16842.083471865641</v>
      </c>
      <c r="E914" s="66">
        <f t="shared" si="56"/>
        <v>-634.87934999999561</v>
      </c>
      <c r="F914" s="67">
        <f t="shared" si="57"/>
        <v>-3.6326640759668523E-2</v>
      </c>
      <c r="G914" s="71">
        <f>'NEG Commercial'!E912</f>
        <v>1</v>
      </c>
      <c r="H914" s="68">
        <f t="shared" si="58"/>
        <v>9.6417139110648316E-6</v>
      </c>
      <c r="I914" s="68">
        <f t="shared" si="59"/>
        <v>0.99965289829919723</v>
      </c>
    </row>
    <row r="915" spans="2:9" x14ac:dyDescent="0.2">
      <c r="B915" s="71">
        <f>'NEG Commercial'!C913</f>
        <v>29719</v>
      </c>
      <c r="C915" s="65">
        <f>B915*(Rates!$G$9+Rates!$G$11)+Rates!$G$19+SUM(Rates!$G$22:$G$27)</f>
        <v>17727.205826240654</v>
      </c>
      <c r="D915" s="65">
        <f>IF('NEG Commercial Win'!B915&gt;40,40*(Rates!$H$9+Rates!$H$14)+('NEG Commercial Win'!B915-40)*(Rates!$H$9+Rates!$H$17),'NEG Commercial Win'!B915*(Rates!$H$9+Rates!$H$14))+Rates!$H$19+Rates!$H$22+Rates!$H$23</f>
        <v>17082.897476240654</v>
      </c>
      <c r="E915" s="66">
        <f t="shared" si="56"/>
        <v>-644.30834999999934</v>
      </c>
      <c r="F915" s="67">
        <f t="shared" si="57"/>
        <v>-3.634573639610273E-2</v>
      </c>
      <c r="G915" s="71">
        <f>'NEG Commercial'!E913</f>
        <v>1</v>
      </c>
      <c r="H915" s="68">
        <f t="shared" si="58"/>
        <v>9.6417139110648316E-6</v>
      </c>
      <c r="I915" s="68">
        <f t="shared" si="59"/>
        <v>0.99966254001310828</v>
      </c>
    </row>
    <row r="916" spans="2:9" x14ac:dyDescent="0.2">
      <c r="B916" s="71">
        <f>'NEG Commercial'!C914</f>
        <v>31059</v>
      </c>
      <c r="C916" s="65">
        <f>B916*(Rates!$G$9+Rates!$G$11)+Rates!$G$19+SUM(Rates!$G$22:$G$27)</f>
        <v>18525.600173532366</v>
      </c>
      <c r="D916" s="65">
        <f>IF('NEG Commercial Win'!B916&gt;40,40*(Rates!$H$9+Rates!$H$14)+('NEG Commercial Win'!B916-40)*(Rates!$H$9+Rates!$H$17),'NEG Commercial Win'!B916*(Rates!$H$9+Rates!$H$14))+Rates!$H$19+Rates!$H$22+Rates!$H$23</f>
        <v>17851.208823532372</v>
      </c>
      <c r="E916" s="66">
        <f t="shared" si="56"/>
        <v>-674.39134999999442</v>
      </c>
      <c r="F916" s="67">
        <f t="shared" si="57"/>
        <v>-3.6403211970616814E-2</v>
      </c>
      <c r="G916" s="71">
        <f>'NEG Commercial'!E914</f>
        <v>1</v>
      </c>
      <c r="H916" s="68">
        <f t="shared" si="58"/>
        <v>9.6417139110648316E-6</v>
      </c>
      <c r="I916" s="68">
        <f t="shared" si="59"/>
        <v>0.99967218172701933</v>
      </c>
    </row>
    <row r="917" spans="2:9" x14ac:dyDescent="0.2">
      <c r="B917" s="71">
        <f>'NEG Commercial'!C915</f>
        <v>31259</v>
      </c>
      <c r="C917" s="65">
        <f>B917*(Rates!$G$9+Rates!$G$11)+Rates!$G$19+SUM(Rates!$G$22:$G$27)</f>
        <v>18644.76350894904</v>
      </c>
      <c r="D917" s="65">
        <f>IF('NEG Commercial Win'!B917&gt;40,40*(Rates!$H$9+Rates!$H$14)+('NEG Commercial Win'!B917-40)*(Rates!$H$9+Rates!$H$17),'NEG Commercial Win'!B917*(Rates!$H$9+Rates!$H$14))+Rates!$H$19+Rates!$H$22+Rates!$H$23</f>
        <v>17965.882158949044</v>
      </c>
      <c r="E917" s="66">
        <f t="shared" si="56"/>
        <v>-678.88134999999602</v>
      </c>
      <c r="F917" s="67">
        <f t="shared" si="57"/>
        <v>-3.6411368246861871E-2</v>
      </c>
      <c r="G917" s="71">
        <f>'NEG Commercial'!E915</f>
        <v>1</v>
      </c>
      <c r="H917" s="68">
        <f t="shared" si="58"/>
        <v>9.6417139110648316E-6</v>
      </c>
      <c r="I917" s="68">
        <f t="shared" si="59"/>
        <v>0.99968182344093037</v>
      </c>
    </row>
    <row r="918" spans="2:9" x14ac:dyDescent="0.2">
      <c r="B918" s="71">
        <f>'NEG Commercial'!C916</f>
        <v>31719</v>
      </c>
      <c r="C918" s="65">
        <f>B918*(Rates!$G$9+Rates!$G$11)+Rates!$G$19+SUM(Rates!$G$22:$G$27)</f>
        <v>18918.839180407391</v>
      </c>
      <c r="D918" s="65">
        <f>IF('NEG Commercial Win'!B918&gt;40,40*(Rates!$H$9+Rates!$H$14)+('NEG Commercial Win'!B918-40)*(Rates!$H$9+Rates!$H$17),'NEG Commercial Win'!B918*(Rates!$H$9+Rates!$H$14))+Rates!$H$19+Rates!$H$22+Rates!$H$23</f>
        <v>18229.630830407394</v>
      </c>
      <c r="E918" s="66">
        <f t="shared" si="56"/>
        <v>-689.20834999999715</v>
      </c>
      <c r="F918" s="67">
        <f t="shared" si="57"/>
        <v>-3.6429737756518948E-2</v>
      </c>
      <c r="G918" s="71">
        <f>'NEG Commercial'!E916</f>
        <v>1</v>
      </c>
      <c r="H918" s="68">
        <f t="shared" si="58"/>
        <v>9.6417139110648316E-6</v>
      </c>
      <c r="I918" s="68">
        <f t="shared" si="59"/>
        <v>0.99969146515484142</v>
      </c>
    </row>
    <row r="919" spans="2:9" x14ac:dyDescent="0.2">
      <c r="B919" s="71">
        <f>'NEG Commercial'!C917</f>
        <v>32019</v>
      </c>
      <c r="C919" s="65">
        <f>B919*(Rates!$G$9+Rates!$G$11)+Rates!$G$19+SUM(Rates!$G$22:$G$27)</f>
        <v>19097.584183532403</v>
      </c>
      <c r="D919" s="65">
        <f>IF('NEG Commercial Win'!B919&gt;40,40*(Rates!$H$9+Rates!$H$14)+('NEG Commercial Win'!B919-40)*(Rates!$H$9+Rates!$H$17),'NEG Commercial Win'!B919*(Rates!$H$9+Rates!$H$14))+Rates!$H$19+Rates!$H$22+Rates!$H$23</f>
        <v>18401.640833532405</v>
      </c>
      <c r="E919" s="66">
        <f t="shared" si="56"/>
        <v>-695.94334999999774</v>
      </c>
      <c r="F919" s="67">
        <f t="shared" si="57"/>
        <v>-3.6441433812351022E-2</v>
      </c>
      <c r="G919" s="71">
        <f>'NEG Commercial'!E917</f>
        <v>1</v>
      </c>
      <c r="H919" s="68">
        <f t="shared" si="58"/>
        <v>9.6417139110648316E-6</v>
      </c>
      <c r="I919" s="68">
        <f t="shared" si="59"/>
        <v>0.99970110686875246</v>
      </c>
    </row>
    <row r="920" spans="2:9" x14ac:dyDescent="0.2">
      <c r="B920" s="71">
        <f>'NEG Commercial'!C918</f>
        <v>32039</v>
      </c>
      <c r="C920" s="65">
        <f>B920*(Rates!$G$9+Rates!$G$11)+Rates!$G$19+SUM(Rates!$G$22:$G$27)</f>
        <v>19109.50051707407</v>
      </c>
      <c r="D920" s="65">
        <f>IF('NEG Commercial Win'!B920&gt;40,40*(Rates!$H$9+Rates!$H$14)+('NEG Commercial Win'!B920-40)*(Rates!$H$9+Rates!$H$17),'NEG Commercial Win'!B920*(Rates!$H$9+Rates!$H$14))+Rates!$H$19+Rates!$H$22+Rates!$H$23</f>
        <v>18413.108167074071</v>
      </c>
      <c r="E920" s="66">
        <f t="shared" si="56"/>
        <v>-696.39234999999826</v>
      </c>
      <c r="F920" s="67">
        <f t="shared" si="57"/>
        <v>-3.6442205769731215E-2</v>
      </c>
      <c r="G920" s="71">
        <f>'NEG Commercial'!E918</f>
        <v>1</v>
      </c>
      <c r="H920" s="68">
        <f t="shared" si="58"/>
        <v>9.6417139110648316E-6</v>
      </c>
      <c r="I920" s="68">
        <f t="shared" si="59"/>
        <v>0.99971074858266351</v>
      </c>
    </row>
    <row r="921" spans="2:9" x14ac:dyDescent="0.2">
      <c r="B921" s="71">
        <f>'NEG Commercial'!C919</f>
        <v>32079</v>
      </c>
      <c r="C921" s="65">
        <f>B921*(Rates!$G$9+Rates!$G$11)+Rates!$G$19+SUM(Rates!$G$22:$G$27)</f>
        <v>19133.333184157404</v>
      </c>
      <c r="D921" s="65">
        <f>IF('NEG Commercial Win'!B921&gt;40,40*(Rates!$H$9+Rates!$H$14)+('NEG Commercial Win'!B921-40)*(Rates!$H$9+Rates!$H$17),'NEG Commercial Win'!B921*(Rates!$H$9+Rates!$H$14))+Rates!$H$19+Rates!$H$22+Rates!$H$23</f>
        <v>18436.042834157408</v>
      </c>
      <c r="E921" s="66">
        <f t="shared" si="56"/>
        <v>-697.29034999999567</v>
      </c>
      <c r="F921" s="67">
        <f t="shared" si="57"/>
        <v>-3.6443746799818405E-2</v>
      </c>
      <c r="G921" s="71">
        <f>'NEG Commercial'!E919</f>
        <v>1</v>
      </c>
      <c r="H921" s="68">
        <f t="shared" si="58"/>
        <v>9.6417139110648316E-6</v>
      </c>
      <c r="I921" s="68">
        <f t="shared" si="59"/>
        <v>0.99972039029657456</v>
      </c>
    </row>
    <row r="922" spans="2:9" x14ac:dyDescent="0.2">
      <c r="B922" s="71">
        <f>'NEG Commercial'!C920</f>
        <v>32519</v>
      </c>
      <c r="C922" s="65">
        <f>B922*(Rates!$G$9+Rates!$G$11)+Rates!$G$19+SUM(Rates!$G$22:$G$27)</f>
        <v>19395.492522074088</v>
      </c>
      <c r="D922" s="65">
        <f>IF('NEG Commercial Win'!B922&gt;40,40*(Rates!$H$9+Rates!$H$14)+('NEG Commercial Win'!B922-40)*(Rates!$H$9+Rates!$H$17),'NEG Commercial Win'!B922*(Rates!$H$9+Rates!$H$14))+Rates!$H$19+Rates!$H$22+Rates!$H$23</f>
        <v>18688.324172074088</v>
      </c>
      <c r="E922" s="66">
        <f t="shared" si="56"/>
        <v>-707.16834999999992</v>
      </c>
      <c r="F922" s="67">
        <f t="shared" si="57"/>
        <v>-3.6460448178625461E-2</v>
      </c>
      <c r="G922" s="71">
        <f>'NEG Commercial'!E920</f>
        <v>1</v>
      </c>
      <c r="H922" s="68">
        <f t="shared" si="58"/>
        <v>9.6417139110648316E-6</v>
      </c>
      <c r="I922" s="68">
        <f t="shared" si="59"/>
        <v>0.9997300320104856</v>
      </c>
    </row>
    <row r="923" spans="2:9" x14ac:dyDescent="0.2">
      <c r="B923" s="71">
        <f>'NEG Commercial'!C921</f>
        <v>33299</v>
      </c>
      <c r="C923" s="65">
        <f>B923*(Rates!$G$9+Rates!$G$11)+Rates!$G$19+SUM(Rates!$G$22:$G$27)</f>
        <v>19860.229530199114</v>
      </c>
      <c r="D923" s="65">
        <f>IF('NEG Commercial Win'!B923&gt;40,40*(Rates!$H$9+Rates!$H$14)+('NEG Commercial Win'!B923-40)*(Rates!$H$9+Rates!$H$17),'NEG Commercial Win'!B923*(Rates!$H$9+Rates!$H$14))+Rates!$H$19+Rates!$H$22+Rates!$H$23</f>
        <v>19135.550180199116</v>
      </c>
      <c r="E923" s="66">
        <f t="shared" si="56"/>
        <v>-724.67934999999852</v>
      </c>
      <c r="F923" s="67">
        <f t="shared" si="57"/>
        <v>-3.6488971534697719E-2</v>
      </c>
      <c r="G923" s="71">
        <f>'NEG Commercial'!E921</f>
        <v>1</v>
      </c>
      <c r="H923" s="68">
        <f t="shared" si="58"/>
        <v>9.6417139110648316E-6</v>
      </c>
      <c r="I923" s="68">
        <f t="shared" si="59"/>
        <v>0.99973967372439665</v>
      </c>
    </row>
    <row r="924" spans="2:9" x14ac:dyDescent="0.2">
      <c r="B924" s="71">
        <f>'NEG Commercial'!C922</f>
        <v>33499</v>
      </c>
      <c r="C924" s="65">
        <f>B924*(Rates!$G$9+Rates!$G$11)+Rates!$G$19+SUM(Rates!$G$22:$G$27)</f>
        <v>19979.392865615788</v>
      </c>
      <c r="D924" s="65">
        <f>IF('NEG Commercial Win'!B924&gt;40,40*(Rates!$H$9+Rates!$H$14)+('NEG Commercial Win'!B924-40)*(Rates!$H$9+Rates!$H$17),'NEG Commercial Win'!B924*(Rates!$H$9+Rates!$H$14))+Rates!$H$19+Rates!$H$22+Rates!$H$23</f>
        <v>19250.223515615791</v>
      </c>
      <c r="E924" s="66">
        <f t="shared" si="56"/>
        <v>-729.16934999999648</v>
      </c>
      <c r="F924" s="67">
        <f t="shared" si="57"/>
        <v>-3.6496071472466272E-2</v>
      </c>
      <c r="G924" s="71">
        <f>'NEG Commercial'!E922</f>
        <v>1</v>
      </c>
      <c r="H924" s="68">
        <f t="shared" si="58"/>
        <v>9.6417139110648316E-6</v>
      </c>
      <c r="I924" s="68">
        <f t="shared" si="59"/>
        <v>0.9997493154383077</v>
      </c>
    </row>
    <row r="925" spans="2:9" x14ac:dyDescent="0.2">
      <c r="B925" s="71">
        <f>'NEG Commercial'!C923</f>
        <v>33899</v>
      </c>
      <c r="C925" s="65">
        <f>B925*(Rates!$G$9+Rates!$G$11)+Rates!$G$19+SUM(Rates!$G$22:$G$27)</f>
        <v>20217.719536449134</v>
      </c>
      <c r="D925" s="65">
        <f>IF('NEG Commercial Win'!B925&gt;40,40*(Rates!$H$9+Rates!$H$14)+('NEG Commercial Win'!B925-40)*(Rates!$H$9+Rates!$H$17),'NEG Commercial Win'!B925*(Rates!$H$9+Rates!$H$14))+Rates!$H$19+Rates!$H$22+Rates!$H$23</f>
        <v>19479.570186449138</v>
      </c>
      <c r="E925" s="66">
        <f t="shared" si="56"/>
        <v>-738.14934999999605</v>
      </c>
      <c r="F925" s="67">
        <f t="shared" si="57"/>
        <v>-3.6510020265601045E-2</v>
      </c>
      <c r="G925" s="71">
        <f>'NEG Commercial'!E923</f>
        <v>1</v>
      </c>
      <c r="H925" s="68">
        <f t="shared" si="58"/>
        <v>9.6417139110648316E-6</v>
      </c>
      <c r="I925" s="68">
        <f t="shared" si="59"/>
        <v>0.99975895715221874</v>
      </c>
    </row>
    <row r="926" spans="2:9" x14ac:dyDescent="0.2">
      <c r="B926" s="71">
        <f>'NEG Commercial'!C924</f>
        <v>35159</v>
      </c>
      <c r="C926" s="65">
        <f>B926*(Rates!$G$9+Rates!$G$11)+Rates!$G$19+SUM(Rates!$G$22:$G$27)</f>
        <v>20968.448549574183</v>
      </c>
      <c r="D926" s="65">
        <f>IF('NEG Commercial Win'!B926&gt;40,40*(Rates!$H$9+Rates!$H$14)+('NEG Commercial Win'!B926-40)*(Rates!$H$9+Rates!$H$17),'NEG Commercial Win'!B926*(Rates!$H$9+Rates!$H$14))+Rates!$H$19+Rates!$H$22+Rates!$H$23</f>
        <v>20202.012199574183</v>
      </c>
      <c r="E926" s="66">
        <f t="shared" si="56"/>
        <v>-766.43634999999995</v>
      </c>
      <c r="F926" s="67">
        <f t="shared" si="57"/>
        <v>-3.6551886430127155E-2</v>
      </c>
      <c r="G926" s="71">
        <f>'NEG Commercial'!E924</f>
        <v>1</v>
      </c>
      <c r="H926" s="68">
        <f t="shared" si="58"/>
        <v>9.6417139110648316E-6</v>
      </c>
      <c r="I926" s="68">
        <f t="shared" si="59"/>
        <v>0.99976859886612979</v>
      </c>
    </row>
    <row r="927" spans="2:9" x14ac:dyDescent="0.2">
      <c r="B927" s="71">
        <f>'NEG Commercial'!C925</f>
        <v>38079</v>
      </c>
      <c r="C927" s="65">
        <f>B927*(Rates!$G$9+Rates!$G$11)+Rates!$G$19+SUM(Rates!$G$22:$G$27)</f>
        <v>22708.233246657619</v>
      </c>
      <c r="D927" s="65">
        <f>IF('NEG Commercial Win'!B927&gt;40,40*(Rates!$H$9+Rates!$H$14)+('NEG Commercial Win'!B927-40)*(Rates!$H$9+Rates!$H$17),'NEG Commercial Win'!B927*(Rates!$H$9+Rates!$H$14))+Rates!$H$19+Rates!$H$22+Rates!$H$23</f>
        <v>21876.242896657623</v>
      </c>
      <c r="E927" s="66">
        <f t="shared" si="56"/>
        <v>-831.9903499999964</v>
      </c>
      <c r="F927" s="67">
        <f t="shared" si="57"/>
        <v>-3.6638268638642571E-2</v>
      </c>
      <c r="G927" s="71">
        <f>'NEG Commercial'!E925</f>
        <v>1</v>
      </c>
      <c r="H927" s="68">
        <f t="shared" si="58"/>
        <v>9.6417139110648316E-6</v>
      </c>
      <c r="I927" s="68">
        <f t="shared" si="59"/>
        <v>0.99977824058004083</v>
      </c>
    </row>
    <row r="928" spans="2:9" x14ac:dyDescent="0.2">
      <c r="B928" s="71">
        <f>'NEG Commercial'!C926</f>
        <v>38159</v>
      </c>
      <c r="C928" s="65">
        <f>B928*(Rates!$G$9+Rates!$G$11)+Rates!$G$19+SUM(Rates!$G$22:$G$27)</f>
        <v>22755.898580824291</v>
      </c>
      <c r="D928" s="65">
        <f>IF('NEG Commercial Win'!B928&gt;40,40*(Rates!$H$9+Rates!$H$14)+('NEG Commercial Win'!B928-40)*(Rates!$H$9+Rates!$H$17),'NEG Commercial Win'!B928*(Rates!$H$9+Rates!$H$14))+Rates!$H$19+Rates!$H$22+Rates!$H$23</f>
        <v>21922.112230824292</v>
      </c>
      <c r="E928" s="66">
        <f t="shared" si="56"/>
        <v>-833.78634999999849</v>
      </c>
      <c r="F928" s="67">
        <f t="shared" si="57"/>
        <v>-3.6640449377929867E-2</v>
      </c>
      <c r="G928" s="71">
        <f>'NEG Commercial'!E926</f>
        <v>1</v>
      </c>
      <c r="H928" s="68">
        <f t="shared" si="58"/>
        <v>9.6417139110648316E-6</v>
      </c>
      <c r="I928" s="68">
        <f t="shared" si="59"/>
        <v>0.99978788229395188</v>
      </c>
    </row>
    <row r="929" spans="2:9" x14ac:dyDescent="0.2">
      <c r="B929" s="71">
        <f>'NEG Commercial'!C927</f>
        <v>38679</v>
      </c>
      <c r="C929" s="65">
        <f>B929*(Rates!$G$9+Rates!$G$11)+Rates!$G$19+SUM(Rates!$G$22:$G$27)</f>
        <v>23065.723252907643</v>
      </c>
      <c r="D929" s="65">
        <f>IF('NEG Commercial Win'!B929&gt;40,40*(Rates!$H$9+Rates!$H$14)+('NEG Commercial Win'!B929-40)*(Rates!$H$9+Rates!$H$17),'NEG Commercial Win'!B929*(Rates!$H$9+Rates!$H$14))+Rates!$H$19+Rates!$H$22+Rates!$H$23</f>
        <v>22220.262902907645</v>
      </c>
      <c r="E929" s="66">
        <f t="shared" si="56"/>
        <v>-845.46034999999756</v>
      </c>
      <c r="F929" s="67">
        <f t="shared" si="57"/>
        <v>-3.6654404491453338E-2</v>
      </c>
      <c r="G929" s="71">
        <f>'NEG Commercial'!E927</f>
        <v>1</v>
      </c>
      <c r="H929" s="68">
        <f t="shared" si="58"/>
        <v>9.6417139110648316E-6</v>
      </c>
      <c r="I929" s="68">
        <f t="shared" si="59"/>
        <v>0.99979752400786293</v>
      </c>
    </row>
    <row r="930" spans="2:9" x14ac:dyDescent="0.2">
      <c r="B930" s="71">
        <f>'NEG Commercial'!C928</f>
        <v>38719</v>
      </c>
      <c r="C930" s="65">
        <f>B930*(Rates!$G$9+Rates!$G$11)+Rates!$G$19+SUM(Rates!$G$22:$G$27)</f>
        <v>23089.555919990977</v>
      </c>
      <c r="D930" s="65">
        <f>IF('NEG Commercial Win'!B930&gt;40,40*(Rates!$H$9+Rates!$H$14)+('NEG Commercial Win'!B930-40)*(Rates!$H$9+Rates!$H$17),'NEG Commercial Win'!B930*(Rates!$H$9+Rates!$H$14))+Rates!$H$19+Rates!$H$22+Rates!$H$23</f>
        <v>22243.197569990978</v>
      </c>
      <c r="E930" s="66">
        <f t="shared" si="56"/>
        <v>-846.35834999999861</v>
      </c>
      <c r="F930" s="67">
        <f t="shared" si="57"/>
        <v>-3.665546244946271E-2</v>
      </c>
      <c r="G930" s="71">
        <f>'NEG Commercial'!E928</f>
        <v>1</v>
      </c>
      <c r="H930" s="68">
        <f t="shared" si="58"/>
        <v>9.6417139110648316E-6</v>
      </c>
      <c r="I930" s="68">
        <f t="shared" si="59"/>
        <v>0.99980716572177397</v>
      </c>
    </row>
    <row r="931" spans="2:9" x14ac:dyDescent="0.2">
      <c r="B931" s="71">
        <f>'NEG Commercial'!C929</f>
        <v>38939</v>
      </c>
      <c r="C931" s="65">
        <f>B931*(Rates!$G$9+Rates!$G$11)+Rates!$G$19+SUM(Rates!$G$22:$G$27)</f>
        <v>23220.635588949317</v>
      </c>
      <c r="D931" s="65">
        <f>IF('NEG Commercial Win'!B931&gt;40,40*(Rates!$H$9+Rates!$H$14)+('NEG Commercial Win'!B931-40)*(Rates!$H$9+Rates!$H$17),'NEG Commercial Win'!B931*(Rates!$H$9+Rates!$H$14))+Rates!$H$19+Rates!$H$22+Rates!$H$23</f>
        <v>22369.33823894932</v>
      </c>
      <c r="E931" s="66">
        <f t="shared" si="56"/>
        <v>-851.2973499999971</v>
      </c>
      <c r="F931" s="67">
        <f t="shared" si="57"/>
        <v>-3.6661242399632199E-2</v>
      </c>
      <c r="G931" s="71">
        <f>'NEG Commercial'!E929</f>
        <v>1</v>
      </c>
      <c r="H931" s="68">
        <f t="shared" si="58"/>
        <v>9.6417139110648316E-6</v>
      </c>
      <c r="I931" s="68">
        <f t="shared" si="59"/>
        <v>0.99981680743568502</v>
      </c>
    </row>
    <row r="932" spans="2:9" x14ac:dyDescent="0.2">
      <c r="B932" s="71">
        <f>'NEG Commercial'!C930</f>
        <v>38999</v>
      </c>
      <c r="C932" s="65">
        <f>B932*(Rates!$G$9+Rates!$G$11)+Rates!$G$19+SUM(Rates!$G$22:$G$27)</f>
        <v>23256.384589574318</v>
      </c>
      <c r="D932" s="65">
        <f>IF('NEG Commercial Win'!B932&gt;40,40*(Rates!$H$9+Rates!$H$14)+('NEG Commercial Win'!B932-40)*(Rates!$H$9+Rates!$H$17),'NEG Commercial Win'!B932*(Rates!$H$9+Rates!$H$14))+Rates!$H$19+Rates!$H$22+Rates!$H$23</f>
        <v>22403.740239574323</v>
      </c>
      <c r="E932" s="66">
        <f t="shared" si="56"/>
        <v>-852.64434999999503</v>
      </c>
      <c r="F932" s="67">
        <f t="shared" si="57"/>
        <v>-3.6662807441799436E-2</v>
      </c>
      <c r="G932" s="71">
        <f>'NEG Commercial'!E930</f>
        <v>1</v>
      </c>
      <c r="H932" s="68">
        <f t="shared" si="58"/>
        <v>9.6417139110648316E-6</v>
      </c>
      <c r="I932" s="68">
        <f t="shared" si="59"/>
        <v>0.99982644914959606</v>
      </c>
    </row>
    <row r="933" spans="2:9" x14ac:dyDescent="0.2">
      <c r="B933" s="71">
        <f>'NEG Commercial'!C931</f>
        <v>39119</v>
      </c>
      <c r="C933" s="65">
        <f>B933*(Rates!$G$9+Rates!$G$11)+Rates!$G$19+SUM(Rates!$G$22:$G$27)</f>
        <v>23327.882590824323</v>
      </c>
      <c r="D933" s="65">
        <f>IF('NEG Commercial Win'!B933&gt;40,40*(Rates!$H$9+Rates!$H$14)+('NEG Commercial Win'!B933-40)*(Rates!$H$9+Rates!$H$17),'NEG Commercial Win'!B933*(Rates!$H$9+Rates!$H$14))+Rates!$H$19+Rates!$H$22+Rates!$H$23</f>
        <v>22472.544240824325</v>
      </c>
      <c r="E933" s="66">
        <f t="shared" si="56"/>
        <v>-855.33834999999817</v>
      </c>
      <c r="F933" s="67">
        <f t="shared" si="57"/>
        <v>-3.6665923135965749E-2</v>
      </c>
      <c r="G933" s="71">
        <f>'NEG Commercial'!E931</f>
        <v>1</v>
      </c>
      <c r="H933" s="68">
        <f t="shared" si="58"/>
        <v>9.6417139110648316E-6</v>
      </c>
      <c r="I933" s="68">
        <f t="shared" si="59"/>
        <v>0.99983609086350711</v>
      </c>
    </row>
    <row r="934" spans="2:9" x14ac:dyDescent="0.2">
      <c r="B934" s="71">
        <f>'NEG Commercial'!C932</f>
        <v>41079</v>
      </c>
      <c r="C934" s="65">
        <f>B934*(Rates!$G$9+Rates!$G$11)+Rates!$G$19+SUM(Rates!$G$22:$G$27)</f>
        <v>24495.683277907727</v>
      </c>
      <c r="D934" s="65">
        <f>IF('NEG Commercial Win'!B934&gt;40,40*(Rates!$H$9+Rates!$H$14)+('NEG Commercial Win'!B934-40)*(Rates!$H$9+Rates!$H$17),'NEG Commercial Win'!B934*(Rates!$H$9+Rates!$H$14))+Rates!$H$19+Rates!$H$22+Rates!$H$23</f>
        <v>23596.342927907732</v>
      </c>
      <c r="E934" s="66">
        <f t="shared" si="56"/>
        <v>-899.34034999999494</v>
      </c>
      <c r="F934" s="67">
        <f t="shared" si="57"/>
        <v>-3.6714238169918534E-2</v>
      </c>
      <c r="G934" s="71">
        <f>'NEG Commercial'!E932</f>
        <v>1</v>
      </c>
      <c r="H934" s="68">
        <f t="shared" si="58"/>
        <v>9.6417139110648316E-6</v>
      </c>
      <c r="I934" s="68">
        <f t="shared" si="59"/>
        <v>0.99984573257741816</v>
      </c>
    </row>
    <row r="935" spans="2:9" x14ac:dyDescent="0.2">
      <c r="B935" s="71">
        <f>'NEG Commercial'!C933</f>
        <v>41139</v>
      </c>
      <c r="C935" s="65">
        <f>B935*(Rates!$G$9+Rates!$G$11)+Rates!$G$19+SUM(Rates!$G$22:$G$27)</f>
        <v>24531.432278532731</v>
      </c>
      <c r="D935" s="65">
        <f>IF('NEG Commercial Win'!B935&gt;40,40*(Rates!$H$9+Rates!$H$14)+('NEG Commercial Win'!B935-40)*(Rates!$H$9+Rates!$H$17),'NEG Commercial Win'!B935*(Rates!$H$9+Rates!$H$14))+Rates!$H$19+Rates!$H$22+Rates!$H$23</f>
        <v>23630.744928532731</v>
      </c>
      <c r="E935" s="66">
        <f t="shared" si="56"/>
        <v>-900.68735000000015</v>
      </c>
      <c r="F935" s="67">
        <f t="shared" si="57"/>
        <v>-3.6715644638009366E-2</v>
      </c>
      <c r="G935" s="71">
        <f>'NEG Commercial'!E933</f>
        <v>1</v>
      </c>
      <c r="H935" s="68">
        <f t="shared" si="58"/>
        <v>9.6417139110648316E-6</v>
      </c>
      <c r="I935" s="68">
        <f t="shared" si="59"/>
        <v>0.9998553742913292</v>
      </c>
    </row>
    <row r="936" spans="2:9" x14ac:dyDescent="0.2">
      <c r="B936" s="71">
        <f>'NEG Commercial'!C934</f>
        <v>41839</v>
      </c>
      <c r="C936" s="65">
        <f>B936*(Rates!$G$9+Rates!$G$11)+Rates!$G$19+SUM(Rates!$G$22:$G$27)</f>
        <v>24948.503952491086</v>
      </c>
      <c r="D936" s="65">
        <f>IF('NEG Commercial Win'!B936&gt;40,40*(Rates!$H$9+Rates!$H$14)+('NEG Commercial Win'!B936-40)*(Rates!$H$9+Rates!$H$17),'NEG Commercial Win'!B936*(Rates!$H$9+Rates!$H$14))+Rates!$H$19+Rates!$H$22+Rates!$H$23</f>
        <v>24032.10160249109</v>
      </c>
      <c r="E936" s="66">
        <f t="shared" si="56"/>
        <v>-916.40234999999666</v>
      </c>
      <c r="F936" s="67">
        <f t="shared" si="57"/>
        <v>-3.6731755609277515E-2</v>
      </c>
      <c r="G936" s="71">
        <f>'NEG Commercial'!E934</f>
        <v>1</v>
      </c>
      <c r="H936" s="68">
        <f t="shared" si="58"/>
        <v>9.6417139110648316E-6</v>
      </c>
      <c r="I936" s="68">
        <f t="shared" si="59"/>
        <v>0.99986501600524025</v>
      </c>
    </row>
    <row r="937" spans="2:9" x14ac:dyDescent="0.2">
      <c r="B937" s="71">
        <f>'NEG Commercial'!C935</f>
        <v>42279</v>
      </c>
      <c r="C937" s="65">
        <f>B937*(Rates!$G$9+Rates!$G$11)+Rates!$G$19+SUM(Rates!$G$22:$G$27)</f>
        <v>25210.663290407771</v>
      </c>
      <c r="D937" s="65">
        <f>IF('NEG Commercial Win'!B937&gt;40,40*(Rates!$H$9+Rates!$H$14)+('NEG Commercial Win'!B937-40)*(Rates!$H$9+Rates!$H$17),'NEG Commercial Win'!B937*(Rates!$H$9+Rates!$H$14))+Rates!$H$19+Rates!$H$22+Rates!$H$23</f>
        <v>24284.382940407773</v>
      </c>
      <c r="E937" s="66">
        <f t="shared" si="56"/>
        <v>-926.28034999999727</v>
      </c>
      <c r="F937" s="67">
        <f t="shared" si="57"/>
        <v>-3.6741609664527601E-2</v>
      </c>
      <c r="G937" s="71">
        <f>'NEG Commercial'!E935</f>
        <v>1</v>
      </c>
      <c r="H937" s="68">
        <f t="shared" si="58"/>
        <v>9.6417139110648316E-6</v>
      </c>
      <c r="I937" s="68">
        <f t="shared" si="59"/>
        <v>0.99987465771915129</v>
      </c>
    </row>
    <row r="938" spans="2:9" x14ac:dyDescent="0.2">
      <c r="B938" s="71">
        <f>'NEG Commercial'!C936</f>
        <v>42299</v>
      </c>
      <c r="C938" s="65">
        <f>B938*(Rates!$G$9+Rates!$G$11)+Rates!$G$19+SUM(Rates!$G$22:$G$27)</f>
        <v>25222.579623949438</v>
      </c>
      <c r="D938" s="65">
        <f>IF('NEG Commercial Win'!B938&gt;40,40*(Rates!$H$9+Rates!$H$14)+('NEG Commercial Win'!B938-40)*(Rates!$H$9+Rates!$H$17),'NEG Commercial Win'!B938*(Rates!$H$9+Rates!$H$14))+Rates!$H$19+Rates!$H$22+Rates!$H$23</f>
        <v>24295.85027394944</v>
      </c>
      <c r="E938" s="66">
        <f t="shared" si="56"/>
        <v>-926.72934999999779</v>
      </c>
      <c r="F938" s="67">
        <f t="shared" si="57"/>
        <v>-3.6742052708995963E-2</v>
      </c>
      <c r="G938" s="71">
        <f>'NEG Commercial'!E936</f>
        <v>1</v>
      </c>
      <c r="H938" s="68">
        <f t="shared" si="58"/>
        <v>9.6417139110648316E-6</v>
      </c>
      <c r="I938" s="68">
        <f t="shared" si="59"/>
        <v>0.99988429943306234</v>
      </c>
    </row>
    <row r="939" spans="2:9" x14ac:dyDescent="0.2">
      <c r="B939" s="71">
        <f>'NEG Commercial'!C937</f>
        <v>42359</v>
      </c>
      <c r="C939" s="65">
        <f>B939*(Rates!$G$9+Rates!$G$11)+Rates!$G$19+SUM(Rates!$G$22:$G$27)</f>
        <v>25258.328624574438</v>
      </c>
      <c r="D939" s="65">
        <f>IF('NEG Commercial Win'!B939&gt;40,40*(Rates!$H$9+Rates!$H$14)+('NEG Commercial Win'!B939-40)*(Rates!$H$9+Rates!$H$17),'NEG Commercial Win'!B939*(Rates!$H$9+Rates!$H$14))+Rates!$H$19+Rates!$H$22+Rates!$H$23</f>
        <v>24330.252274574443</v>
      </c>
      <c r="E939" s="66">
        <f t="shared" si="56"/>
        <v>-928.07634999999573</v>
      </c>
      <c r="F939" s="67">
        <f t="shared" si="57"/>
        <v>-3.6743379334175257E-2</v>
      </c>
      <c r="G939" s="71">
        <f>'NEG Commercial'!E937</f>
        <v>1</v>
      </c>
      <c r="H939" s="68">
        <f t="shared" si="58"/>
        <v>9.6417139110648316E-6</v>
      </c>
      <c r="I939" s="68">
        <f t="shared" si="59"/>
        <v>0.99989394114697339</v>
      </c>
    </row>
    <row r="940" spans="2:9" x14ac:dyDescent="0.2">
      <c r="B940" s="71">
        <f>'NEG Commercial'!C938</f>
        <v>43179</v>
      </c>
      <c r="C940" s="65">
        <f>B940*(Rates!$G$9+Rates!$G$11)+Rates!$G$19+SUM(Rates!$G$22:$G$27)</f>
        <v>25746.898299782802</v>
      </c>
      <c r="D940" s="65">
        <f>IF('NEG Commercial Win'!B940&gt;40,40*(Rates!$H$9+Rates!$H$14)+('NEG Commercial Win'!B940-40)*(Rates!$H$9+Rates!$H$17),'NEG Commercial Win'!B940*(Rates!$H$9+Rates!$H$14))+Rates!$H$19+Rates!$H$22+Rates!$H$23</f>
        <v>24800.412949782807</v>
      </c>
      <c r="E940" s="66">
        <f t="shared" si="56"/>
        <v>-946.48534999999538</v>
      </c>
      <c r="F940" s="67">
        <f t="shared" si="57"/>
        <v>-3.6761140661668745E-2</v>
      </c>
      <c r="G940" s="71">
        <f>'NEG Commercial'!E938</f>
        <v>1</v>
      </c>
      <c r="H940" s="68">
        <f t="shared" si="58"/>
        <v>9.6417139110648316E-6</v>
      </c>
      <c r="I940" s="68">
        <f t="shared" si="59"/>
        <v>0.99990358286088443</v>
      </c>
    </row>
    <row r="941" spans="2:9" x14ac:dyDescent="0.2">
      <c r="B941" s="71">
        <f>'NEG Commercial'!C939</f>
        <v>43339</v>
      </c>
      <c r="C941" s="65">
        <f>B941*(Rates!$G$9+Rates!$G$11)+Rates!$G$19+SUM(Rates!$G$22:$G$27)</f>
        <v>25842.228968116142</v>
      </c>
      <c r="D941" s="65">
        <f>IF('NEG Commercial Win'!B941&gt;40,40*(Rates!$H$9+Rates!$H$14)+('NEG Commercial Win'!B941-40)*(Rates!$H$9+Rates!$H$17),'NEG Commercial Win'!B941*(Rates!$H$9+Rates!$H$14))+Rates!$H$19+Rates!$H$22+Rates!$H$23</f>
        <v>24892.151618116146</v>
      </c>
      <c r="E941" s="66">
        <f t="shared" si="56"/>
        <v>-950.07734999999593</v>
      </c>
      <c r="F941" s="67">
        <f t="shared" si="57"/>
        <v>-3.676452798139785E-2</v>
      </c>
      <c r="G941" s="71">
        <f>'NEG Commercial'!E939</f>
        <v>1</v>
      </c>
      <c r="H941" s="68">
        <f t="shared" si="58"/>
        <v>9.6417139110648316E-6</v>
      </c>
      <c r="I941" s="68">
        <f t="shared" si="59"/>
        <v>0.99991322457479548</v>
      </c>
    </row>
    <row r="942" spans="2:9" x14ac:dyDescent="0.2">
      <c r="B942" s="71">
        <f>'NEG Commercial'!C940</f>
        <v>43399</v>
      </c>
      <c r="C942" s="65">
        <f>B942*(Rates!$G$9+Rates!$G$11)+Rates!$G$19+SUM(Rates!$G$22:$G$27)</f>
        <v>25877.977968741143</v>
      </c>
      <c r="D942" s="65">
        <f>IF('NEG Commercial Win'!B942&gt;40,40*(Rates!$H$9+Rates!$H$14)+('NEG Commercial Win'!B942-40)*(Rates!$H$9+Rates!$H$17),'NEG Commercial Win'!B942*(Rates!$H$9+Rates!$H$14))+Rates!$H$19+Rates!$H$22+Rates!$H$23</f>
        <v>24926.553618741149</v>
      </c>
      <c r="E942" s="66">
        <f t="shared" si="56"/>
        <v>-951.42434999999386</v>
      </c>
      <c r="F942" s="67">
        <f t="shared" si="57"/>
        <v>-3.6765791792127286E-2</v>
      </c>
      <c r="G942" s="71">
        <f>'NEG Commercial'!E940</f>
        <v>1</v>
      </c>
      <c r="H942" s="68">
        <f t="shared" si="58"/>
        <v>9.6417139110648316E-6</v>
      </c>
      <c r="I942" s="68">
        <f t="shared" si="59"/>
        <v>0.99992286628870652</v>
      </c>
    </row>
    <row r="943" spans="2:9" x14ac:dyDescent="0.2">
      <c r="B943" s="71">
        <f>'NEG Commercial'!C941</f>
        <v>51999</v>
      </c>
      <c r="C943" s="65">
        <f>B943*(Rates!$G$9+Rates!$G$11)+Rates!$G$19+SUM(Rates!$G$22:$G$27)</f>
        <v>31002.001391658119</v>
      </c>
      <c r="D943" s="65">
        <f>IF('NEG Commercial Win'!B943&gt;40,40*(Rates!$H$9+Rates!$H$14)+('NEG Commercial Win'!B943-40)*(Rates!$H$9+Rates!$H$17),'NEG Commercial Win'!B943*(Rates!$H$9+Rates!$H$14))+Rates!$H$19+Rates!$H$22+Rates!$H$23</f>
        <v>29857.507041658122</v>
      </c>
      <c r="E943" s="66">
        <f t="shared" si="56"/>
        <v>-1144.4943499999972</v>
      </c>
      <c r="F943" s="67">
        <f t="shared" si="57"/>
        <v>-3.6916789195034119E-2</v>
      </c>
      <c r="G943" s="71">
        <f>'NEG Commercial'!E941</f>
        <v>1</v>
      </c>
      <c r="H943" s="68">
        <f t="shared" si="58"/>
        <v>9.6417139110648316E-6</v>
      </c>
      <c r="I943" s="68">
        <f t="shared" si="59"/>
        <v>0.99993250800261757</v>
      </c>
    </row>
    <row r="944" spans="2:9" x14ac:dyDescent="0.2">
      <c r="B944" s="71">
        <f>'NEG Commercial'!C942</f>
        <v>52019</v>
      </c>
      <c r="C944" s="65">
        <f>B944*(Rates!$G$9+Rates!$G$11)+Rates!$G$19+SUM(Rates!$G$22:$G$27)</f>
        <v>31013.917725199786</v>
      </c>
      <c r="D944" s="65">
        <f>IF('NEG Commercial Win'!B944&gt;40,40*(Rates!$H$9+Rates!$H$14)+('NEG Commercial Win'!B944-40)*(Rates!$H$9+Rates!$H$17),'NEG Commercial Win'!B944*(Rates!$H$9+Rates!$H$14))+Rates!$H$19+Rates!$H$22+Rates!$H$23</f>
        <v>29868.974375199792</v>
      </c>
      <c r="E944" s="66">
        <f t="shared" si="56"/>
        <v>-1144.9433499999941</v>
      </c>
      <c r="F944" s="67">
        <f t="shared" si="57"/>
        <v>-3.6917082199830933E-2</v>
      </c>
      <c r="G944" s="71">
        <f>'NEG Commercial'!E942</f>
        <v>1</v>
      </c>
      <c r="H944" s="68">
        <f t="shared" si="58"/>
        <v>9.6417139110648316E-6</v>
      </c>
      <c r="I944" s="68">
        <f t="shared" si="59"/>
        <v>0.99994214971652862</v>
      </c>
    </row>
    <row r="945" spans="2:9" x14ac:dyDescent="0.2">
      <c r="B945" s="71">
        <f>'NEG Commercial'!C943</f>
        <v>56999</v>
      </c>
      <c r="C945" s="65">
        <f>B945*(Rates!$G$9+Rates!$G$11)+Rates!$G$19+SUM(Rates!$G$22:$G$27)</f>
        <v>33981.084777074961</v>
      </c>
      <c r="D945" s="65">
        <f>IF('NEG Commercial Win'!B945&gt;40,40*(Rates!$H$9+Rates!$H$14)+('NEG Commercial Win'!B945-40)*(Rates!$H$9+Rates!$H$17),'NEG Commercial Win'!B945*(Rates!$H$9+Rates!$H$14))+Rates!$H$19+Rates!$H$22+Rates!$H$23</f>
        <v>32724.340427074971</v>
      </c>
      <c r="E945" s="66">
        <f t="shared" si="56"/>
        <v>-1256.7443499999899</v>
      </c>
      <c r="F945" s="67">
        <f t="shared" si="57"/>
        <v>-3.6983644231623869E-2</v>
      </c>
      <c r="G945" s="71">
        <f>'NEG Commercial'!E943</f>
        <v>1</v>
      </c>
      <c r="H945" s="68">
        <f t="shared" si="58"/>
        <v>9.6417139110648316E-6</v>
      </c>
      <c r="I945" s="68">
        <f t="shared" si="59"/>
        <v>0.99995179143043966</v>
      </c>
    </row>
    <row r="946" spans="2:9" x14ac:dyDescent="0.2">
      <c r="B946" s="71">
        <f>'NEG Commercial'!C944</f>
        <v>60979</v>
      </c>
      <c r="C946" s="65">
        <f>B946*(Rates!$G$9+Rates!$G$11)+Rates!$G$19+SUM(Rates!$G$22:$G$27)</f>
        <v>36352.435151866775</v>
      </c>
      <c r="D946" s="65">
        <f>IF('NEG Commercial Win'!B946&gt;40,40*(Rates!$H$9+Rates!$H$14)+('NEG Commercial Win'!B946-40)*(Rates!$H$9+Rates!$H$17),'NEG Commercial Win'!B946*(Rates!$H$9+Rates!$H$14))+Rates!$H$19+Rates!$H$22+Rates!$H$23</f>
        <v>35006.339801866779</v>
      </c>
      <c r="E946" s="66">
        <f t="shared" si="56"/>
        <v>-1346.095349999996</v>
      </c>
      <c r="F946" s="67">
        <f t="shared" si="57"/>
        <v>-3.7029028299659067E-2</v>
      </c>
      <c r="G946" s="71">
        <f>'NEG Commercial'!E944</f>
        <v>1</v>
      </c>
      <c r="H946" s="68">
        <f t="shared" si="58"/>
        <v>9.6417139110648316E-6</v>
      </c>
      <c r="I946" s="68">
        <f t="shared" si="59"/>
        <v>0.99996143314435071</v>
      </c>
    </row>
    <row r="947" spans="2:9" x14ac:dyDescent="0.2">
      <c r="B947" s="71">
        <f>'NEG Commercial'!C945</f>
        <v>65679</v>
      </c>
      <c r="C947" s="65">
        <f>B947*(Rates!$G$9+Rates!$G$11)+Rates!$G$19+SUM(Rates!$G$22:$G$27)</f>
        <v>39152.773534158609</v>
      </c>
      <c r="D947" s="65">
        <f>IF('NEG Commercial Win'!B947&gt;40,40*(Rates!$H$9+Rates!$H$14)+('NEG Commercial Win'!B947-40)*(Rates!$H$9+Rates!$H$17),'NEG Commercial Win'!B947*(Rates!$H$9+Rates!$H$14))+Rates!$H$19+Rates!$H$22+Rates!$H$23</f>
        <v>37701.163184158613</v>
      </c>
      <c r="E947" s="66">
        <f t="shared" si="56"/>
        <v>-1451.6103499999954</v>
      </c>
      <c r="F947" s="67">
        <f t="shared" si="57"/>
        <v>-3.7075543287719996E-2</v>
      </c>
      <c r="G947" s="71">
        <f>'NEG Commercial'!E945</f>
        <v>1</v>
      </c>
      <c r="H947" s="68">
        <f t="shared" si="58"/>
        <v>9.6417139110648316E-6</v>
      </c>
      <c r="I947" s="68">
        <f t="shared" si="59"/>
        <v>0.99997107485826175</v>
      </c>
    </row>
    <row r="948" spans="2:9" x14ac:dyDescent="0.2">
      <c r="B948" s="71">
        <f>'NEG Commercial'!C946</f>
        <v>73319</v>
      </c>
      <c r="C948" s="65">
        <f>B948*(Rates!$G$9+Rates!$G$11)+Rates!$G$19+SUM(Rates!$G$22:$G$27)</f>
        <v>43704.812947075552</v>
      </c>
      <c r="D948" s="65">
        <f>IF('NEG Commercial Win'!B948&gt;40,40*(Rates!$H$9+Rates!$H$14)+('NEG Commercial Win'!B948-40)*(Rates!$H$9+Rates!$H$17),'NEG Commercial Win'!B948*(Rates!$H$9+Rates!$H$14))+Rates!$H$19+Rates!$H$22+Rates!$H$23</f>
        <v>42081.684597075553</v>
      </c>
      <c r="E948" s="66">
        <f t="shared" si="56"/>
        <v>-1623.128349999999</v>
      </c>
      <c r="F948" s="67">
        <f t="shared" si="57"/>
        <v>-3.7138434889666047E-2</v>
      </c>
      <c r="G948" s="71">
        <f>'NEG Commercial'!E946</f>
        <v>1</v>
      </c>
      <c r="H948" s="68">
        <f t="shared" si="58"/>
        <v>9.6417139110648316E-6</v>
      </c>
      <c r="I948" s="68">
        <f t="shared" si="59"/>
        <v>0.9999807165721728</v>
      </c>
    </row>
    <row r="949" spans="2:9" x14ac:dyDescent="0.2">
      <c r="B949" s="71">
        <f>'NEG Commercial'!C947</f>
        <v>133619</v>
      </c>
      <c r="C949" s="65">
        <f>B949*(Rates!$G$9+Rates!$G$11)+Rates!$G$19+SUM(Rates!$G$22:$G$27)</f>
        <v>79632.558575202725</v>
      </c>
      <c r="D949" s="65">
        <f>IF('NEG Commercial Win'!B949&gt;40,40*(Rates!$H$9+Rates!$H$14)+('NEG Commercial Win'!B949-40)*(Rates!$H$9+Rates!$H$17),'NEG Commercial Win'!B949*(Rates!$H$9+Rates!$H$14))+Rates!$H$19+Rates!$H$22+Rates!$H$23</f>
        <v>76655.695225202711</v>
      </c>
      <c r="E949" s="66">
        <f t="shared" si="56"/>
        <v>-2976.8633500000142</v>
      </c>
      <c r="F949" s="67">
        <f t="shared" si="57"/>
        <v>-3.7382490318815374E-2</v>
      </c>
      <c r="G949" s="71">
        <f>'NEG Commercial'!E947</f>
        <v>1</v>
      </c>
      <c r="H949" s="68">
        <f t="shared" si="58"/>
        <v>9.6417139110648316E-6</v>
      </c>
      <c r="I949" s="68">
        <f t="shared" si="59"/>
        <v>0.99999035828608385</v>
      </c>
    </row>
    <row r="950" spans="2:9" x14ac:dyDescent="0.2">
      <c r="B950" s="71">
        <f>'NEG Commercial'!C948</f>
        <v>195459</v>
      </c>
      <c r="C950" s="65">
        <f>B950*(Rates!$G$9+Rates!$G$11)+Rates!$G$19+SUM(Rates!$G$22:$G$27)</f>
        <v>116477.86188603828</v>
      </c>
      <c r="D950" s="65">
        <f>IF('NEG Commercial Win'!B950&gt;40,40*(Rates!$H$9+Rates!$H$14)+('NEG Commercial Win'!B950-40)*(Rates!$H$9+Rates!$H$17),'NEG Commercial Win'!B950*(Rates!$H$9+Rates!$H$14))+Rates!$H$19+Rates!$H$22+Rates!$H$23</f>
        <v>112112.69053603827</v>
      </c>
      <c r="E950" s="66">
        <f t="shared" si="56"/>
        <v>-4365.1713500000187</v>
      </c>
      <c r="F950" s="67">
        <f t="shared" si="57"/>
        <v>-3.7476403492630164E-2</v>
      </c>
      <c r="G950" s="71">
        <f>'NEG Commercial'!E948</f>
        <v>1</v>
      </c>
      <c r="H950" s="68">
        <f t="shared" si="58"/>
        <v>9.6417139110648316E-6</v>
      </c>
      <c r="I950" s="68">
        <f t="shared" si="59"/>
        <v>0.99999999999999489</v>
      </c>
    </row>
    <row r="951" spans="2:9" x14ac:dyDescent="0.2">
      <c r="B951" s="71"/>
      <c r="C951" s="65"/>
      <c r="D951" s="65"/>
      <c r="E951" s="66"/>
      <c r="F951" s="67"/>
      <c r="G951" s="71"/>
    </row>
    <row r="952" spans="2:9" x14ac:dyDescent="0.2">
      <c r="B952" s="71"/>
      <c r="C952" s="65"/>
      <c r="D952" s="65"/>
      <c r="E952" s="66"/>
      <c r="F952" s="67"/>
      <c r="G952" s="71"/>
    </row>
    <row r="953" spans="2:9" x14ac:dyDescent="0.2">
      <c r="B953" s="71"/>
      <c r="C953" s="65"/>
      <c r="D953" s="65"/>
      <c r="E953" s="66"/>
      <c r="F953" s="67"/>
      <c r="G953" s="71"/>
    </row>
    <row r="954" spans="2:9" x14ac:dyDescent="0.2">
      <c r="B954" s="71"/>
      <c r="C954" s="65"/>
      <c r="D954" s="65"/>
      <c r="E954" s="66"/>
      <c r="F954" s="67"/>
      <c r="G954" s="71"/>
    </row>
    <row r="955" spans="2:9" x14ac:dyDescent="0.2">
      <c r="B955" s="71"/>
      <c r="C955" s="65"/>
      <c r="D955" s="65"/>
      <c r="E955" s="66"/>
      <c r="F955" s="67"/>
      <c r="G955" s="71"/>
    </row>
    <row r="956" spans="2:9" x14ac:dyDescent="0.2">
      <c r="B956" s="71"/>
      <c r="C956" s="65"/>
      <c r="D956" s="65"/>
      <c r="E956" s="66"/>
      <c r="F956" s="67"/>
      <c r="G956" s="71"/>
    </row>
    <row r="957" spans="2:9" x14ac:dyDescent="0.2">
      <c r="B957" s="71"/>
      <c r="C957" s="65"/>
      <c r="D957" s="65"/>
      <c r="E957" s="66"/>
      <c r="F957" s="67"/>
      <c r="G957" s="71"/>
    </row>
    <row r="958" spans="2:9" x14ac:dyDescent="0.2">
      <c r="B958" s="71"/>
      <c r="C958" s="65"/>
      <c r="D958" s="65"/>
      <c r="E958" s="66"/>
      <c r="F958" s="67"/>
      <c r="G958" s="71"/>
    </row>
    <row r="959" spans="2:9" x14ac:dyDescent="0.2">
      <c r="B959" s="71"/>
      <c r="C959" s="65"/>
      <c r="D959" s="65"/>
      <c r="E959" s="66"/>
      <c r="F959" s="67"/>
      <c r="G959" s="71"/>
    </row>
    <row r="960" spans="2:9" x14ac:dyDescent="0.2">
      <c r="B960" s="71"/>
      <c r="C960" s="65"/>
      <c r="D960" s="65"/>
      <c r="E960" s="66"/>
      <c r="F960" s="67"/>
      <c r="G960" s="71"/>
    </row>
    <row r="961" spans="2:7" x14ac:dyDescent="0.2">
      <c r="B961" s="71"/>
      <c r="C961" s="65"/>
      <c r="D961" s="65"/>
      <c r="E961" s="66"/>
      <c r="F961" s="67"/>
      <c r="G961" s="71"/>
    </row>
    <row r="962" spans="2:7" x14ac:dyDescent="0.2">
      <c r="B962" s="71"/>
      <c r="C962" s="65"/>
      <c r="D962" s="65"/>
      <c r="E962" s="66"/>
      <c r="F962" s="67"/>
      <c r="G962" s="71"/>
    </row>
    <row r="963" spans="2:7" x14ac:dyDescent="0.2">
      <c r="B963" s="71"/>
      <c r="C963" s="65"/>
      <c r="D963" s="65"/>
      <c r="E963" s="66"/>
      <c r="F963" s="67"/>
      <c r="G963" s="71"/>
    </row>
    <row r="964" spans="2:7" x14ac:dyDescent="0.2">
      <c r="B964" s="71"/>
      <c r="C964" s="65"/>
      <c r="D964" s="65"/>
      <c r="E964" s="66"/>
      <c r="F964" s="67"/>
      <c r="G964" s="71"/>
    </row>
    <row r="965" spans="2:7" x14ac:dyDescent="0.2">
      <c r="B965" s="71"/>
      <c r="C965" s="65"/>
      <c r="D965" s="65"/>
      <c r="E965" s="66"/>
      <c r="F965" s="67"/>
      <c r="G965" s="71"/>
    </row>
    <row r="966" spans="2:7" x14ac:dyDescent="0.2">
      <c r="B966" s="71"/>
      <c r="C966" s="65"/>
      <c r="D966" s="65"/>
      <c r="E966" s="66"/>
      <c r="F966" s="67"/>
      <c r="G966" s="71"/>
    </row>
    <row r="967" spans="2:7" x14ac:dyDescent="0.2">
      <c r="B967" s="71"/>
      <c r="C967" s="65"/>
      <c r="D967" s="65"/>
      <c r="E967" s="66"/>
      <c r="F967" s="67"/>
      <c r="G967" s="71"/>
    </row>
    <row r="968" spans="2:7" x14ac:dyDescent="0.2">
      <c r="B968" s="71"/>
      <c r="C968" s="65"/>
      <c r="D968" s="65"/>
      <c r="E968" s="66"/>
      <c r="F968" s="67"/>
      <c r="G968" s="71"/>
    </row>
    <row r="969" spans="2:7" x14ac:dyDescent="0.2">
      <c r="B969" s="71"/>
      <c r="C969" s="65"/>
      <c r="D969" s="65"/>
      <c r="E969" s="66"/>
      <c r="F969" s="67"/>
      <c r="G969" s="71"/>
    </row>
    <row r="970" spans="2:7" x14ac:dyDescent="0.2">
      <c r="B970" s="71"/>
      <c r="C970" s="65"/>
      <c r="D970" s="65"/>
      <c r="E970" s="66"/>
      <c r="F970" s="67"/>
      <c r="G970" s="71"/>
    </row>
    <row r="971" spans="2:7" x14ac:dyDescent="0.2">
      <c r="B971" s="71"/>
      <c r="C971" s="65"/>
      <c r="D971" s="65"/>
      <c r="E971" s="66"/>
      <c r="F971" s="67"/>
      <c r="G971" s="71"/>
    </row>
    <row r="972" spans="2:7" x14ac:dyDescent="0.2">
      <c r="B972" s="71"/>
      <c r="C972" s="65"/>
      <c r="D972" s="65"/>
      <c r="E972" s="66"/>
      <c r="F972" s="67"/>
      <c r="G972" s="71"/>
    </row>
    <row r="973" spans="2:7" x14ac:dyDescent="0.2">
      <c r="B973" s="71"/>
      <c r="C973" s="65"/>
      <c r="D973" s="65"/>
      <c r="E973" s="66"/>
      <c r="F973" s="67"/>
      <c r="G973" s="71"/>
    </row>
    <row r="974" spans="2:7" x14ac:dyDescent="0.2">
      <c r="B974" s="71"/>
      <c r="C974" s="65"/>
      <c r="D974" s="65"/>
      <c r="E974" s="66"/>
      <c r="F974" s="67"/>
      <c r="G974" s="71"/>
    </row>
    <row r="975" spans="2:7" x14ac:dyDescent="0.2">
      <c r="B975" s="71"/>
      <c r="C975" s="65"/>
      <c r="D975" s="65"/>
      <c r="E975" s="66"/>
      <c r="F975" s="67"/>
      <c r="G975" s="71"/>
    </row>
    <row r="976" spans="2:7" x14ac:dyDescent="0.2">
      <c r="B976" s="71"/>
      <c r="C976" s="65"/>
      <c r="D976" s="65"/>
      <c r="E976" s="66"/>
      <c r="F976" s="67"/>
      <c r="G976" s="71"/>
    </row>
    <row r="977" spans="2:7" x14ac:dyDescent="0.2">
      <c r="B977" s="71"/>
      <c r="C977" s="65"/>
      <c r="D977" s="65"/>
      <c r="E977" s="66"/>
      <c r="F977" s="67"/>
      <c r="G977" s="71"/>
    </row>
    <row r="978" spans="2:7" x14ac:dyDescent="0.2">
      <c r="B978" s="71"/>
      <c r="C978" s="65"/>
      <c r="D978" s="65"/>
      <c r="E978" s="66"/>
      <c r="F978" s="67"/>
      <c r="G978" s="71"/>
    </row>
    <row r="979" spans="2:7" x14ac:dyDescent="0.2">
      <c r="B979" s="71"/>
      <c r="C979" s="65"/>
      <c r="D979" s="65"/>
      <c r="E979" s="66"/>
      <c r="F979" s="67"/>
      <c r="G979" s="71"/>
    </row>
    <row r="980" spans="2:7" x14ac:dyDescent="0.2">
      <c r="B980" s="71"/>
      <c r="C980" s="65"/>
      <c r="D980" s="65"/>
      <c r="E980" s="66"/>
      <c r="F980" s="67"/>
      <c r="G980" s="71"/>
    </row>
    <row r="981" spans="2:7" x14ac:dyDescent="0.2">
      <c r="B981" s="71"/>
      <c r="C981" s="65"/>
      <c r="D981" s="65"/>
      <c r="E981" s="66"/>
      <c r="F981" s="67"/>
      <c r="G981" s="71"/>
    </row>
    <row r="982" spans="2:7" x14ac:dyDescent="0.2">
      <c r="B982" s="71"/>
      <c r="C982" s="65"/>
      <c r="D982" s="65"/>
      <c r="E982" s="66"/>
      <c r="F982" s="67"/>
      <c r="G982" s="71"/>
    </row>
    <row r="983" spans="2:7" x14ac:dyDescent="0.2">
      <c r="B983" s="71"/>
      <c r="C983" s="65"/>
      <c r="D983" s="65"/>
      <c r="E983" s="66"/>
      <c r="F983" s="67"/>
      <c r="G983" s="71"/>
    </row>
    <row r="984" spans="2:7" x14ac:dyDescent="0.2">
      <c r="B984" s="71"/>
      <c r="C984" s="65"/>
      <c r="D984" s="65"/>
      <c r="E984" s="66"/>
      <c r="F984" s="67"/>
      <c r="G984" s="71"/>
    </row>
    <row r="985" spans="2:7" x14ac:dyDescent="0.2">
      <c r="B985" s="71"/>
      <c r="C985" s="65"/>
      <c r="D985" s="65"/>
      <c r="E985" s="66"/>
      <c r="F985" s="67"/>
      <c r="G985" s="71"/>
    </row>
    <row r="986" spans="2:7" x14ac:dyDescent="0.2">
      <c r="B986" s="71"/>
      <c r="C986" s="65"/>
      <c r="D986" s="65"/>
      <c r="E986" s="66"/>
      <c r="F986" s="67"/>
      <c r="G986" s="71"/>
    </row>
    <row r="987" spans="2:7" x14ac:dyDescent="0.2">
      <c r="B987" s="71"/>
      <c r="C987" s="65"/>
      <c r="D987" s="65"/>
      <c r="E987" s="66"/>
      <c r="F987" s="67"/>
      <c r="G987" s="71"/>
    </row>
    <row r="988" spans="2:7" x14ac:dyDescent="0.2">
      <c r="B988" s="71"/>
      <c r="C988" s="65"/>
      <c r="D988" s="65"/>
      <c r="E988" s="66"/>
      <c r="F988" s="67"/>
      <c r="G988" s="71"/>
    </row>
    <row r="989" spans="2:7" x14ac:dyDescent="0.2">
      <c r="B989" s="71"/>
      <c r="C989" s="65"/>
      <c r="D989" s="65"/>
      <c r="E989" s="66"/>
      <c r="F989" s="67"/>
      <c r="G989" s="71"/>
    </row>
    <row r="990" spans="2:7" x14ac:dyDescent="0.2">
      <c r="B990" s="71"/>
      <c r="C990" s="65"/>
      <c r="D990" s="65"/>
      <c r="E990" s="66"/>
      <c r="F990" s="67"/>
      <c r="G990" s="71"/>
    </row>
    <row r="991" spans="2:7" x14ac:dyDescent="0.2">
      <c r="B991" s="71"/>
      <c r="C991" s="65"/>
      <c r="D991" s="65"/>
      <c r="E991" s="66"/>
      <c r="F991" s="67"/>
      <c r="G991" s="71"/>
    </row>
    <row r="992" spans="2:7" x14ac:dyDescent="0.2">
      <c r="B992" s="71"/>
      <c r="C992" s="65"/>
      <c r="D992" s="65"/>
      <c r="E992" s="66"/>
      <c r="F992" s="67"/>
      <c r="G992" s="71"/>
    </row>
    <row r="993" spans="2:7" x14ac:dyDescent="0.2">
      <c r="B993" s="71"/>
      <c r="C993" s="65"/>
      <c r="D993" s="65"/>
      <c r="E993" s="66"/>
      <c r="F993" s="67"/>
      <c r="G993" s="71"/>
    </row>
    <row r="994" spans="2:7" x14ac:dyDescent="0.2">
      <c r="B994" s="71"/>
      <c r="C994" s="65"/>
      <c r="D994" s="65"/>
      <c r="E994" s="66"/>
      <c r="F994" s="67"/>
      <c r="G994" s="71"/>
    </row>
    <row r="995" spans="2:7" x14ac:dyDescent="0.2">
      <c r="B995" s="71"/>
      <c r="C995" s="65"/>
      <c r="D995" s="65"/>
      <c r="E995" s="66"/>
      <c r="F995" s="67"/>
      <c r="G995" s="71"/>
    </row>
    <row r="996" spans="2:7" x14ac:dyDescent="0.2">
      <c r="B996" s="71"/>
      <c r="C996" s="65"/>
      <c r="D996" s="65"/>
      <c r="E996" s="66"/>
      <c r="F996" s="67"/>
      <c r="G996" s="71"/>
    </row>
    <row r="997" spans="2:7" x14ac:dyDescent="0.2">
      <c r="B997" s="71"/>
      <c r="C997" s="65"/>
      <c r="D997" s="65"/>
      <c r="E997" s="66"/>
      <c r="F997" s="67"/>
      <c r="G997" s="71"/>
    </row>
    <row r="998" spans="2:7" x14ac:dyDescent="0.2">
      <c r="B998" s="71"/>
      <c r="C998" s="65"/>
      <c r="D998" s="65"/>
      <c r="E998" s="66"/>
      <c r="F998" s="67"/>
      <c r="G998" s="71"/>
    </row>
    <row r="999" spans="2:7" x14ac:dyDescent="0.2">
      <c r="B999" s="71"/>
      <c r="C999" s="65"/>
      <c r="D999" s="65"/>
      <c r="E999" s="66"/>
      <c r="F999" s="67"/>
      <c r="G999" s="71"/>
    </row>
    <row r="1000" spans="2:7" x14ac:dyDescent="0.2">
      <c r="B1000" s="71"/>
      <c r="C1000" s="65"/>
      <c r="D1000" s="65"/>
      <c r="E1000" s="66"/>
      <c r="F1000" s="67"/>
      <c r="G1000" s="71"/>
    </row>
    <row r="1001" spans="2:7" x14ac:dyDescent="0.2">
      <c r="B1001" s="71"/>
      <c r="C1001" s="65"/>
      <c r="D1001" s="65"/>
      <c r="E1001" s="66"/>
      <c r="F1001" s="67"/>
      <c r="G1001" s="71"/>
    </row>
    <row r="1002" spans="2:7" x14ac:dyDescent="0.2">
      <c r="B1002" s="71"/>
      <c r="C1002" s="65"/>
      <c r="D1002" s="65"/>
      <c r="E1002" s="66"/>
      <c r="F1002" s="67"/>
      <c r="G1002" s="71"/>
    </row>
    <row r="1003" spans="2:7" x14ac:dyDescent="0.2">
      <c r="B1003" s="71"/>
      <c r="C1003" s="65"/>
      <c r="D1003" s="65"/>
      <c r="E1003" s="66"/>
      <c r="F1003" s="67"/>
      <c r="G1003" s="71"/>
    </row>
    <row r="1004" spans="2:7" x14ac:dyDescent="0.2">
      <c r="B1004" s="71"/>
      <c r="C1004" s="65"/>
      <c r="D1004" s="65"/>
      <c r="E1004" s="66"/>
      <c r="F1004" s="67"/>
      <c r="G1004" s="71"/>
    </row>
    <row r="1005" spans="2:7" x14ac:dyDescent="0.2">
      <c r="B1005" s="71"/>
      <c r="C1005" s="65"/>
      <c r="D1005" s="65"/>
      <c r="E1005" s="66"/>
      <c r="F1005" s="67"/>
      <c r="G1005" s="71"/>
    </row>
    <row r="1006" spans="2:7" x14ac:dyDescent="0.2">
      <c r="B1006" s="71"/>
      <c r="C1006" s="65"/>
      <c r="D1006" s="65"/>
      <c r="E1006" s="66"/>
      <c r="F1006" s="67"/>
      <c r="G1006" s="71"/>
    </row>
    <row r="1007" spans="2:7" x14ac:dyDescent="0.2">
      <c r="B1007" s="71"/>
      <c r="C1007" s="65"/>
      <c r="D1007" s="65"/>
      <c r="E1007" s="66"/>
      <c r="F1007" s="67"/>
      <c r="G1007" s="71"/>
    </row>
    <row r="1008" spans="2:7" x14ac:dyDescent="0.2">
      <c r="B1008" s="71"/>
      <c r="C1008" s="65"/>
      <c r="D1008" s="65"/>
      <c r="E1008" s="66"/>
      <c r="F1008" s="67"/>
      <c r="G1008" s="71"/>
    </row>
    <row r="1009" spans="2:7" x14ac:dyDescent="0.2">
      <c r="B1009" s="71"/>
      <c r="C1009" s="65"/>
      <c r="D1009" s="65"/>
      <c r="E1009" s="66"/>
      <c r="F1009" s="67"/>
      <c r="G1009" s="71"/>
    </row>
    <row r="1010" spans="2:7" x14ac:dyDescent="0.2">
      <c r="B1010" s="71"/>
      <c r="C1010" s="65"/>
      <c r="D1010" s="65"/>
      <c r="E1010" s="66"/>
      <c r="F1010" s="67"/>
      <c r="G1010" s="71"/>
    </row>
    <row r="1011" spans="2:7" x14ac:dyDescent="0.2">
      <c r="B1011" s="71"/>
      <c r="C1011" s="65"/>
      <c r="D1011" s="65"/>
      <c r="E1011" s="66"/>
      <c r="F1011" s="67"/>
      <c r="G1011" s="71"/>
    </row>
    <row r="1012" spans="2:7" x14ac:dyDescent="0.2">
      <c r="B1012" s="71"/>
      <c r="C1012" s="65"/>
      <c r="D1012" s="65"/>
      <c r="E1012" s="66"/>
      <c r="F1012" s="67"/>
      <c r="G1012" s="71"/>
    </row>
    <row r="1013" spans="2:7" x14ac:dyDescent="0.2">
      <c r="B1013" s="71"/>
      <c r="C1013" s="65"/>
      <c r="D1013" s="65"/>
      <c r="E1013" s="66"/>
      <c r="F1013" s="67"/>
      <c r="G1013" s="71"/>
    </row>
    <row r="1014" spans="2:7" x14ac:dyDescent="0.2">
      <c r="B1014" s="71"/>
      <c r="C1014" s="65"/>
      <c r="D1014" s="65"/>
      <c r="E1014" s="66"/>
      <c r="F1014" s="67"/>
      <c r="G1014" s="71"/>
    </row>
    <row r="1015" spans="2:7" x14ac:dyDescent="0.2">
      <c r="B1015" s="71"/>
      <c r="C1015" s="65"/>
      <c r="D1015" s="65"/>
      <c r="E1015" s="66"/>
      <c r="F1015" s="67"/>
      <c r="G1015" s="71"/>
    </row>
    <row r="1016" spans="2:7" x14ac:dyDescent="0.2">
      <c r="B1016" s="71"/>
      <c r="C1016" s="65"/>
      <c r="D1016" s="65"/>
      <c r="E1016" s="66"/>
      <c r="F1016" s="67"/>
      <c r="G1016" s="71"/>
    </row>
    <row r="1017" spans="2:7" x14ac:dyDescent="0.2">
      <c r="B1017" s="71"/>
      <c r="C1017" s="65"/>
      <c r="D1017" s="65"/>
      <c r="E1017" s="66"/>
      <c r="F1017" s="67"/>
      <c r="G1017" s="71"/>
    </row>
    <row r="1018" spans="2:7" x14ac:dyDescent="0.2">
      <c r="B1018" s="71"/>
      <c r="C1018" s="65"/>
      <c r="D1018" s="65"/>
      <c r="E1018" s="66"/>
      <c r="F1018" s="67"/>
      <c r="G1018" s="71"/>
    </row>
    <row r="1019" spans="2:7" x14ac:dyDescent="0.2">
      <c r="B1019" s="71"/>
      <c r="C1019" s="65"/>
      <c r="D1019" s="65"/>
      <c r="E1019" s="66"/>
      <c r="F1019" s="67"/>
      <c r="G1019" s="71"/>
    </row>
    <row r="1020" spans="2:7" x14ac:dyDescent="0.2">
      <c r="B1020" s="71"/>
      <c r="C1020" s="65"/>
      <c r="D1020" s="65"/>
      <c r="E1020" s="66"/>
      <c r="F1020" s="67"/>
      <c r="G1020" s="71"/>
    </row>
    <row r="1021" spans="2:7" x14ac:dyDescent="0.2">
      <c r="B1021" s="71"/>
      <c r="C1021" s="65"/>
      <c r="D1021" s="65"/>
      <c r="E1021" s="66"/>
      <c r="F1021" s="67"/>
      <c r="G1021" s="71"/>
    </row>
    <row r="1022" spans="2:7" x14ac:dyDescent="0.2">
      <c r="B1022" s="71"/>
      <c r="C1022" s="65"/>
      <c r="D1022" s="65"/>
      <c r="E1022" s="66"/>
      <c r="F1022" s="67"/>
      <c r="G1022" s="71"/>
    </row>
    <row r="1023" spans="2:7" x14ac:dyDescent="0.2">
      <c r="B1023" s="71"/>
      <c r="C1023" s="65"/>
      <c r="D1023" s="65"/>
      <c r="E1023" s="66"/>
      <c r="F1023" s="67"/>
      <c r="G1023" s="71"/>
    </row>
    <row r="1024" spans="2:7" x14ac:dyDescent="0.2">
      <c r="B1024" s="71"/>
      <c r="C1024" s="65"/>
      <c r="D1024" s="65"/>
      <c r="E1024" s="66"/>
      <c r="F1024" s="67"/>
      <c r="G1024" s="71"/>
    </row>
    <row r="1025" spans="2:7" x14ac:dyDescent="0.2">
      <c r="B1025" s="71"/>
      <c r="C1025" s="65"/>
      <c r="D1025" s="65"/>
      <c r="E1025" s="66"/>
      <c r="F1025" s="67"/>
      <c r="G1025" s="71"/>
    </row>
    <row r="1026" spans="2:7" x14ac:dyDescent="0.2">
      <c r="B1026" s="71"/>
      <c r="C1026" s="65"/>
      <c r="D1026" s="65"/>
      <c r="E1026" s="66"/>
      <c r="F1026" s="67"/>
      <c r="G1026" s="71"/>
    </row>
    <row r="1027" spans="2:7" x14ac:dyDescent="0.2">
      <c r="B1027" s="71"/>
      <c r="C1027" s="65"/>
      <c r="D1027" s="65"/>
      <c r="E1027" s="66"/>
      <c r="F1027" s="67"/>
      <c r="G1027" s="71"/>
    </row>
    <row r="1028" spans="2:7" x14ac:dyDescent="0.2">
      <c r="B1028" s="71"/>
      <c r="C1028" s="65"/>
      <c r="D1028" s="65"/>
      <c r="E1028" s="66"/>
      <c r="F1028" s="67"/>
      <c r="G1028" s="71"/>
    </row>
    <row r="1029" spans="2:7" x14ac:dyDescent="0.2">
      <c r="B1029" s="71"/>
      <c r="C1029" s="65"/>
      <c r="D1029" s="65"/>
      <c r="E1029" s="66"/>
      <c r="F1029" s="67"/>
      <c r="G1029" s="71"/>
    </row>
    <row r="1030" spans="2:7" x14ac:dyDescent="0.2">
      <c r="B1030" s="71"/>
      <c r="C1030" s="65"/>
      <c r="D1030" s="65"/>
      <c r="E1030" s="66"/>
      <c r="F1030" s="67"/>
      <c r="G1030" s="71"/>
    </row>
    <row r="1031" spans="2:7" x14ac:dyDescent="0.2">
      <c r="B1031" s="71"/>
      <c r="C1031" s="65"/>
      <c r="D1031" s="65"/>
      <c r="E1031" s="66"/>
      <c r="F1031" s="67"/>
      <c r="G1031" s="71"/>
    </row>
    <row r="1032" spans="2:7" x14ac:dyDescent="0.2">
      <c r="B1032" s="71"/>
      <c r="C1032" s="65"/>
      <c r="D1032" s="65"/>
      <c r="E1032" s="66"/>
      <c r="F1032" s="67"/>
      <c r="G1032" s="71"/>
    </row>
    <row r="1033" spans="2:7" x14ac:dyDescent="0.2">
      <c r="B1033" s="71"/>
      <c r="C1033" s="65"/>
      <c r="D1033" s="65"/>
      <c r="E1033" s="66"/>
      <c r="F1033" s="67"/>
      <c r="G1033" s="71"/>
    </row>
    <row r="1034" spans="2:7" x14ac:dyDescent="0.2">
      <c r="B1034" s="71"/>
      <c r="C1034" s="65"/>
      <c r="D1034" s="65"/>
      <c r="E1034" s="66"/>
      <c r="F1034" s="67"/>
      <c r="G1034" s="71"/>
    </row>
    <row r="1035" spans="2:7" x14ac:dyDescent="0.2">
      <c r="B1035" s="71"/>
      <c r="C1035" s="65"/>
      <c r="D1035" s="65"/>
      <c r="E1035" s="66"/>
      <c r="F1035" s="67"/>
      <c r="G1035" s="71"/>
    </row>
    <row r="1036" spans="2:7" x14ac:dyDescent="0.2">
      <c r="B1036" s="71"/>
      <c r="C1036" s="65"/>
      <c r="D1036" s="65"/>
      <c r="E1036" s="66"/>
      <c r="F1036" s="67"/>
      <c r="G1036" s="71"/>
    </row>
    <row r="1037" spans="2:7" x14ac:dyDescent="0.2">
      <c r="B1037" s="71"/>
      <c r="C1037" s="65"/>
      <c r="D1037" s="65"/>
      <c r="E1037" s="66"/>
      <c r="F1037" s="67"/>
      <c r="G1037" s="71"/>
    </row>
    <row r="1038" spans="2:7" x14ac:dyDescent="0.2">
      <c r="B1038" s="71"/>
      <c r="C1038" s="65"/>
      <c r="D1038" s="65"/>
      <c r="E1038" s="66"/>
      <c r="F1038" s="67"/>
      <c r="G1038" s="71"/>
    </row>
    <row r="1039" spans="2:7" x14ac:dyDescent="0.2">
      <c r="B1039" s="71"/>
      <c r="C1039" s="65"/>
      <c r="D1039" s="65"/>
      <c r="E1039" s="66"/>
      <c r="F1039" s="67"/>
      <c r="G1039" s="71"/>
    </row>
    <row r="1040" spans="2:7" x14ac:dyDescent="0.2">
      <c r="B1040" s="71"/>
      <c r="C1040" s="65"/>
      <c r="D1040" s="65"/>
      <c r="E1040" s="66"/>
      <c r="F1040" s="67"/>
      <c r="G1040" s="71"/>
    </row>
    <row r="1041" spans="2:7" x14ac:dyDescent="0.2">
      <c r="B1041" s="71"/>
      <c r="C1041" s="65"/>
      <c r="D1041" s="65"/>
      <c r="E1041" s="66"/>
      <c r="F1041" s="67"/>
      <c r="G1041" s="71"/>
    </row>
    <row r="1042" spans="2:7" x14ac:dyDescent="0.2">
      <c r="B1042" s="71"/>
      <c r="C1042" s="65"/>
      <c r="D1042" s="65"/>
      <c r="E1042" s="66"/>
      <c r="F1042" s="67"/>
      <c r="G1042" s="71"/>
    </row>
    <row r="1043" spans="2:7" x14ac:dyDescent="0.2">
      <c r="B1043" s="71"/>
      <c r="C1043" s="65"/>
      <c r="D1043" s="65"/>
      <c r="E1043" s="66"/>
      <c r="F1043" s="67"/>
      <c r="G1043" s="71"/>
    </row>
    <row r="1044" spans="2:7" x14ac:dyDescent="0.2">
      <c r="B1044" s="71"/>
      <c r="C1044" s="65"/>
      <c r="D1044" s="65"/>
      <c r="E1044" s="66"/>
      <c r="F1044" s="67"/>
      <c r="G1044" s="71"/>
    </row>
    <row r="1045" spans="2:7" x14ac:dyDescent="0.2">
      <c r="B1045" s="71"/>
      <c r="C1045" s="65"/>
      <c r="D1045" s="65"/>
      <c r="E1045" s="66"/>
      <c r="F1045" s="67"/>
      <c r="G1045" s="71"/>
    </row>
    <row r="1046" spans="2:7" x14ac:dyDescent="0.2">
      <c r="B1046" s="71"/>
      <c r="C1046" s="65"/>
      <c r="D1046" s="65"/>
      <c r="E1046" s="66"/>
      <c r="F1046" s="67"/>
      <c r="G1046" s="71"/>
    </row>
    <row r="1047" spans="2:7" x14ac:dyDescent="0.2">
      <c r="B1047" s="71"/>
      <c r="C1047" s="65"/>
      <c r="D1047" s="65"/>
      <c r="E1047" s="66"/>
      <c r="F1047" s="67"/>
      <c r="G1047" s="71"/>
    </row>
    <row r="1048" spans="2:7" x14ac:dyDescent="0.2">
      <c r="B1048" s="71"/>
      <c r="C1048" s="65"/>
      <c r="D1048" s="65"/>
      <c r="E1048" s="66"/>
      <c r="F1048" s="67"/>
      <c r="G1048" s="71"/>
    </row>
    <row r="1049" spans="2:7" x14ac:dyDescent="0.2">
      <c r="B1049" s="71"/>
      <c r="C1049" s="65"/>
      <c r="D1049" s="65"/>
      <c r="E1049" s="66"/>
      <c r="F1049" s="67"/>
      <c r="G1049" s="71"/>
    </row>
    <row r="1050" spans="2:7" x14ac:dyDescent="0.2">
      <c r="B1050" s="71"/>
      <c r="C1050" s="65"/>
      <c r="D1050" s="65"/>
      <c r="E1050" s="66"/>
      <c r="F1050" s="67"/>
      <c r="G1050" s="71"/>
    </row>
    <row r="1051" spans="2:7" x14ac:dyDescent="0.2">
      <c r="B1051" s="71"/>
      <c r="C1051" s="65"/>
      <c r="D1051" s="65"/>
      <c r="E1051" s="66"/>
      <c r="F1051" s="67"/>
      <c r="G1051" s="71"/>
    </row>
    <row r="1052" spans="2:7" x14ac:dyDescent="0.2">
      <c r="B1052" s="71"/>
      <c r="C1052" s="65"/>
      <c r="D1052" s="65"/>
      <c r="E1052" s="66"/>
      <c r="F1052" s="67"/>
      <c r="G1052" s="71"/>
    </row>
    <row r="1053" spans="2:7" x14ac:dyDescent="0.2">
      <c r="B1053" s="71"/>
      <c r="C1053" s="65"/>
      <c r="D1053" s="65"/>
      <c r="E1053" s="66"/>
      <c r="F1053" s="67"/>
      <c r="G1053" s="71"/>
    </row>
    <row r="1054" spans="2:7" x14ac:dyDescent="0.2">
      <c r="B1054" s="71"/>
      <c r="C1054" s="65"/>
      <c r="D1054" s="65"/>
      <c r="E1054" s="66"/>
      <c r="F1054" s="67"/>
      <c r="G1054" s="71"/>
    </row>
    <row r="1055" spans="2:7" x14ac:dyDescent="0.2">
      <c r="B1055" s="71"/>
      <c r="C1055" s="65"/>
      <c r="D1055" s="65"/>
      <c r="E1055" s="66"/>
      <c r="F1055" s="67"/>
      <c r="G1055" s="71"/>
    </row>
    <row r="1056" spans="2:7" x14ac:dyDescent="0.2">
      <c r="B1056" s="71"/>
      <c r="C1056" s="65"/>
      <c r="D1056" s="65"/>
      <c r="E1056" s="66"/>
      <c r="F1056" s="67"/>
      <c r="G1056" s="71"/>
    </row>
    <row r="1057" spans="2:7" x14ac:dyDescent="0.2">
      <c r="B1057" s="71"/>
      <c r="C1057" s="65"/>
      <c r="D1057" s="65"/>
      <c r="E1057" s="66"/>
      <c r="F1057" s="67"/>
      <c r="G1057" s="71"/>
    </row>
    <row r="1058" spans="2:7" x14ac:dyDescent="0.2">
      <c r="B1058" s="71"/>
      <c r="C1058" s="65"/>
      <c r="D1058" s="65"/>
      <c r="E1058" s="66"/>
      <c r="F1058" s="67"/>
      <c r="G1058" s="71"/>
    </row>
    <row r="1059" spans="2:7" x14ac:dyDescent="0.2">
      <c r="B1059" s="71"/>
      <c r="C1059" s="65"/>
      <c r="D1059" s="65"/>
      <c r="E1059" s="66"/>
      <c r="F1059" s="67"/>
      <c r="G1059" s="71"/>
    </row>
    <row r="1060" spans="2:7" x14ac:dyDescent="0.2">
      <c r="B1060" s="71"/>
      <c r="C1060" s="65"/>
      <c r="D1060" s="65"/>
      <c r="E1060" s="66"/>
      <c r="F1060" s="67"/>
      <c r="G1060" s="71"/>
    </row>
    <row r="1061" spans="2:7" x14ac:dyDescent="0.2">
      <c r="B1061" s="71"/>
      <c r="C1061" s="65"/>
      <c r="D1061" s="65"/>
      <c r="E1061" s="66"/>
      <c r="F1061" s="67"/>
      <c r="G1061" s="71"/>
    </row>
    <row r="1062" spans="2:7" x14ac:dyDescent="0.2">
      <c r="B1062" s="71"/>
      <c r="C1062" s="65"/>
      <c r="D1062" s="65"/>
      <c r="E1062" s="66"/>
      <c r="F1062" s="67"/>
      <c r="G1062" s="71"/>
    </row>
    <row r="1063" spans="2:7" x14ac:dyDescent="0.2">
      <c r="B1063" s="71"/>
      <c r="C1063" s="65"/>
      <c r="D1063" s="65"/>
      <c r="E1063" s="66"/>
      <c r="F1063" s="67"/>
      <c r="G1063" s="71"/>
    </row>
    <row r="1064" spans="2:7" x14ac:dyDescent="0.2">
      <c r="B1064" s="71"/>
      <c r="C1064" s="65"/>
      <c r="D1064" s="65"/>
      <c r="E1064" s="66"/>
      <c r="F1064" s="67"/>
      <c r="G1064" s="71"/>
    </row>
    <row r="1065" spans="2:7" x14ac:dyDescent="0.2">
      <c r="B1065" s="71"/>
      <c r="C1065" s="65"/>
      <c r="D1065" s="65"/>
      <c r="E1065" s="66"/>
      <c r="F1065" s="67"/>
      <c r="G1065" s="71"/>
    </row>
    <row r="1066" spans="2:7" x14ac:dyDescent="0.2">
      <c r="B1066" s="71"/>
      <c r="C1066" s="65"/>
      <c r="D1066" s="65"/>
      <c r="E1066" s="66"/>
      <c r="F1066" s="67"/>
      <c r="G1066" s="71"/>
    </row>
    <row r="1067" spans="2:7" x14ac:dyDescent="0.2">
      <c r="B1067" s="71"/>
      <c r="C1067" s="65"/>
      <c r="D1067" s="65"/>
      <c r="E1067" s="66"/>
      <c r="F1067" s="67"/>
      <c r="G1067" s="71"/>
    </row>
    <row r="1068" spans="2:7" x14ac:dyDescent="0.2">
      <c r="B1068" s="71"/>
      <c r="C1068" s="65"/>
      <c r="D1068" s="65"/>
      <c r="E1068" s="66"/>
      <c r="F1068" s="67"/>
      <c r="G1068" s="71"/>
    </row>
    <row r="1069" spans="2:7" x14ac:dyDescent="0.2">
      <c r="B1069" s="71"/>
      <c r="C1069" s="65"/>
      <c r="D1069" s="65"/>
      <c r="E1069" s="66"/>
      <c r="F1069" s="67"/>
      <c r="G1069" s="71"/>
    </row>
    <row r="1070" spans="2:7" x14ac:dyDescent="0.2">
      <c r="B1070" s="71"/>
      <c r="C1070" s="65"/>
      <c r="D1070" s="65"/>
      <c r="E1070" s="66"/>
      <c r="F1070" s="67"/>
      <c r="G1070" s="71"/>
    </row>
    <row r="1071" spans="2:7" x14ac:dyDescent="0.2">
      <c r="B1071" s="71"/>
      <c r="C1071" s="65"/>
      <c r="D1071" s="65"/>
      <c r="E1071" s="66"/>
      <c r="F1071" s="67"/>
      <c r="G1071" s="71"/>
    </row>
    <row r="1072" spans="2:7" x14ac:dyDescent="0.2">
      <c r="B1072" s="71"/>
      <c r="C1072" s="65"/>
      <c r="D1072" s="65"/>
      <c r="E1072" s="66"/>
      <c r="F1072" s="67"/>
      <c r="G1072" s="71"/>
    </row>
    <row r="1073" spans="2:7" x14ac:dyDescent="0.2">
      <c r="B1073" s="71"/>
      <c r="C1073" s="65"/>
      <c r="D1073" s="65"/>
      <c r="E1073" s="66"/>
      <c r="F1073" s="67"/>
      <c r="G1073" s="71"/>
    </row>
    <row r="1074" spans="2:7" x14ac:dyDescent="0.2">
      <c r="B1074" s="71"/>
      <c r="C1074" s="65"/>
      <c r="D1074" s="65"/>
      <c r="E1074" s="66"/>
      <c r="F1074" s="67"/>
      <c r="G1074" s="71"/>
    </row>
    <row r="1075" spans="2:7" x14ac:dyDescent="0.2">
      <c r="B1075" s="71"/>
      <c r="C1075" s="65"/>
      <c r="D1075" s="65"/>
      <c r="E1075" s="66"/>
      <c r="F1075" s="67"/>
      <c r="G1075" s="71"/>
    </row>
    <row r="1076" spans="2:7" x14ac:dyDescent="0.2">
      <c r="B1076" s="71"/>
      <c r="C1076" s="65"/>
      <c r="D1076" s="65"/>
      <c r="E1076" s="66"/>
      <c r="F1076" s="67"/>
      <c r="G1076" s="71"/>
    </row>
    <row r="1077" spans="2:7" x14ac:dyDescent="0.2">
      <c r="B1077" s="71"/>
      <c r="C1077" s="65"/>
      <c r="D1077" s="65"/>
      <c r="E1077" s="66"/>
      <c r="F1077" s="67"/>
      <c r="G1077" s="71"/>
    </row>
    <row r="1078" spans="2:7" x14ac:dyDescent="0.2">
      <c r="B1078" s="71"/>
      <c r="C1078" s="65"/>
      <c r="D1078" s="65"/>
      <c r="E1078" s="66"/>
      <c r="F1078" s="67"/>
      <c r="G1078" s="71"/>
    </row>
    <row r="1079" spans="2:7" x14ac:dyDescent="0.2">
      <c r="B1079" s="71"/>
      <c r="C1079" s="65"/>
      <c r="D1079" s="65"/>
      <c r="E1079" s="66"/>
      <c r="F1079" s="67"/>
      <c r="G1079" s="71"/>
    </row>
    <row r="1080" spans="2:7" x14ac:dyDescent="0.2">
      <c r="B1080" s="71"/>
      <c r="C1080" s="65"/>
      <c r="D1080" s="65"/>
      <c r="E1080" s="66"/>
      <c r="F1080" s="67"/>
      <c r="G1080" s="71"/>
    </row>
    <row r="1081" spans="2:7" x14ac:dyDescent="0.2">
      <c r="B1081" s="71"/>
      <c r="C1081" s="65"/>
      <c r="D1081" s="65"/>
      <c r="E1081" s="66"/>
      <c r="F1081" s="67"/>
      <c r="G1081" s="71"/>
    </row>
    <row r="1082" spans="2:7" x14ac:dyDescent="0.2">
      <c r="B1082" s="71"/>
      <c r="C1082" s="65"/>
      <c r="D1082" s="65"/>
      <c r="E1082" s="66"/>
      <c r="F1082" s="67"/>
      <c r="G1082" s="71"/>
    </row>
    <row r="1083" spans="2:7" x14ac:dyDescent="0.2">
      <c r="B1083" s="71"/>
      <c r="C1083" s="65"/>
      <c r="D1083" s="65"/>
      <c r="E1083" s="66"/>
      <c r="F1083" s="67"/>
      <c r="G1083" s="71"/>
    </row>
    <row r="1084" spans="2:7" x14ac:dyDescent="0.2">
      <c r="B1084" s="71"/>
      <c r="C1084" s="65"/>
      <c r="D1084" s="65"/>
      <c r="E1084" s="66"/>
      <c r="F1084" s="67"/>
      <c r="G1084" s="71"/>
    </row>
    <row r="1085" spans="2:7" x14ac:dyDescent="0.2">
      <c r="B1085" s="71"/>
      <c r="C1085" s="65"/>
      <c r="D1085" s="65"/>
      <c r="E1085" s="66"/>
      <c r="F1085" s="67"/>
      <c r="G1085" s="71"/>
    </row>
    <row r="1086" spans="2:7" x14ac:dyDescent="0.2">
      <c r="B1086" s="71"/>
      <c r="C1086" s="65"/>
      <c r="D1086" s="65"/>
      <c r="E1086" s="66"/>
      <c r="F1086" s="67"/>
      <c r="G1086" s="71"/>
    </row>
    <row r="1087" spans="2:7" x14ac:dyDescent="0.2">
      <c r="B1087" s="71"/>
      <c r="C1087" s="65"/>
      <c r="D1087" s="65"/>
      <c r="E1087" s="66"/>
      <c r="F1087" s="67"/>
      <c r="G1087" s="71"/>
    </row>
    <row r="1088" spans="2:7" x14ac:dyDescent="0.2">
      <c r="B1088" s="71"/>
      <c r="C1088" s="65"/>
      <c r="D1088" s="65"/>
      <c r="E1088" s="66"/>
      <c r="F1088" s="67"/>
      <c r="G1088" s="71"/>
    </row>
    <row r="1089" spans="2:7" x14ac:dyDescent="0.2">
      <c r="B1089" s="71"/>
      <c r="C1089" s="65"/>
      <c r="D1089" s="65"/>
      <c r="E1089" s="66"/>
      <c r="F1089" s="67"/>
      <c r="G1089" s="71"/>
    </row>
    <row r="1090" spans="2:7" x14ac:dyDescent="0.2">
      <c r="B1090" s="71"/>
      <c r="C1090" s="65"/>
      <c r="D1090" s="65"/>
      <c r="E1090" s="66"/>
      <c r="F1090" s="67"/>
      <c r="G1090" s="71"/>
    </row>
    <row r="1091" spans="2:7" x14ac:dyDescent="0.2">
      <c r="B1091" s="71"/>
      <c r="C1091" s="65"/>
      <c r="D1091" s="65"/>
      <c r="E1091" s="66"/>
      <c r="F1091" s="67"/>
      <c r="G1091" s="71"/>
    </row>
    <row r="1092" spans="2:7" x14ac:dyDescent="0.2">
      <c r="B1092" s="71"/>
      <c r="C1092" s="65"/>
      <c r="D1092" s="65"/>
      <c r="E1092" s="66"/>
      <c r="F1092" s="67"/>
      <c r="G1092" s="71"/>
    </row>
    <row r="1093" spans="2:7" x14ac:dyDescent="0.2">
      <c r="B1093" s="71"/>
      <c r="C1093" s="65"/>
      <c r="D1093" s="65"/>
      <c r="E1093" s="66"/>
      <c r="F1093" s="67"/>
      <c r="G1093" s="71"/>
    </row>
    <row r="1094" spans="2:7" x14ac:dyDescent="0.2">
      <c r="B1094" s="71"/>
      <c r="C1094" s="65"/>
      <c r="D1094" s="65"/>
      <c r="E1094" s="66"/>
      <c r="F1094" s="67"/>
      <c r="G1094" s="71"/>
    </row>
    <row r="1095" spans="2:7" x14ac:dyDescent="0.2">
      <c r="B1095" s="71"/>
      <c r="C1095" s="65"/>
      <c r="D1095" s="65"/>
      <c r="E1095" s="66"/>
      <c r="F1095" s="67"/>
      <c r="G1095" s="71"/>
    </row>
    <row r="1096" spans="2:7" x14ac:dyDescent="0.2">
      <c r="B1096" s="71"/>
      <c r="C1096" s="65"/>
      <c r="D1096" s="65"/>
      <c r="E1096" s="66"/>
      <c r="F1096" s="67"/>
      <c r="G1096" s="71"/>
    </row>
    <row r="1097" spans="2:7" x14ac:dyDescent="0.2">
      <c r="B1097" s="71"/>
      <c r="C1097" s="65"/>
      <c r="D1097" s="65"/>
      <c r="E1097" s="66"/>
      <c r="F1097" s="67"/>
      <c r="G1097" s="71"/>
    </row>
    <row r="1098" spans="2:7" x14ac:dyDescent="0.2">
      <c r="B1098" s="71"/>
      <c r="C1098" s="65"/>
      <c r="D1098" s="65"/>
      <c r="E1098" s="66"/>
      <c r="F1098" s="67"/>
      <c r="G1098" s="71"/>
    </row>
    <row r="1099" spans="2:7" x14ac:dyDescent="0.2">
      <c r="B1099" s="71"/>
      <c r="C1099" s="65"/>
      <c r="D1099" s="65"/>
      <c r="E1099" s="66"/>
      <c r="F1099" s="67"/>
      <c r="G1099" s="71"/>
    </row>
    <row r="1100" spans="2:7" x14ac:dyDescent="0.2">
      <c r="B1100" s="71"/>
      <c r="C1100" s="65"/>
      <c r="D1100" s="65"/>
      <c r="E1100" s="66"/>
      <c r="F1100" s="67"/>
      <c r="G1100" s="71"/>
    </row>
    <row r="1101" spans="2:7" x14ac:dyDescent="0.2">
      <c r="B1101" s="71"/>
      <c r="C1101" s="65"/>
      <c r="D1101" s="65"/>
      <c r="E1101" s="66"/>
      <c r="F1101" s="67"/>
      <c r="G1101" s="71"/>
    </row>
    <row r="1102" spans="2:7" x14ac:dyDescent="0.2">
      <c r="B1102" s="71"/>
      <c r="C1102" s="65"/>
      <c r="D1102" s="65"/>
      <c r="E1102" s="66"/>
      <c r="F1102" s="67"/>
      <c r="G1102" s="71"/>
    </row>
    <row r="1103" spans="2:7" x14ac:dyDescent="0.2">
      <c r="B1103" s="71"/>
      <c r="C1103" s="65"/>
      <c r="D1103" s="65"/>
      <c r="E1103" s="66"/>
      <c r="F1103" s="67"/>
      <c r="G1103" s="71"/>
    </row>
    <row r="1104" spans="2:7" x14ac:dyDescent="0.2">
      <c r="B1104" s="71"/>
      <c r="C1104" s="65"/>
      <c r="D1104" s="65"/>
      <c r="E1104" s="66"/>
      <c r="F1104" s="67"/>
      <c r="G1104" s="71"/>
    </row>
    <row r="1105" spans="2:7" x14ac:dyDescent="0.2">
      <c r="B1105" s="71"/>
      <c r="C1105" s="65"/>
      <c r="D1105" s="65"/>
      <c r="E1105" s="66"/>
      <c r="F1105" s="67"/>
      <c r="G1105" s="71"/>
    </row>
    <row r="1106" spans="2:7" x14ac:dyDescent="0.2">
      <c r="B1106" s="71"/>
      <c r="C1106" s="65"/>
      <c r="D1106" s="65"/>
      <c r="E1106" s="66"/>
      <c r="F1106" s="67"/>
      <c r="G1106" s="71"/>
    </row>
    <row r="1107" spans="2:7" x14ac:dyDescent="0.2">
      <c r="B1107" s="71"/>
      <c r="C1107" s="65"/>
      <c r="D1107" s="65"/>
      <c r="E1107" s="66"/>
      <c r="F1107" s="67"/>
      <c r="G1107" s="71"/>
    </row>
    <row r="1108" spans="2:7" x14ac:dyDescent="0.2">
      <c r="B1108" s="71"/>
      <c r="C1108" s="65"/>
      <c r="D1108" s="65"/>
      <c r="E1108" s="66"/>
      <c r="F1108" s="67"/>
      <c r="G1108" s="71"/>
    </row>
    <row r="1109" spans="2:7" x14ac:dyDescent="0.2">
      <c r="B1109" s="71"/>
      <c r="C1109" s="65"/>
      <c r="D1109" s="65"/>
      <c r="E1109" s="66"/>
      <c r="F1109" s="67"/>
      <c r="G1109" s="71"/>
    </row>
    <row r="1110" spans="2:7" x14ac:dyDescent="0.2">
      <c r="B1110" s="71"/>
      <c r="C1110" s="65"/>
      <c r="D1110" s="65"/>
      <c r="E1110" s="66"/>
      <c r="F1110" s="67"/>
      <c r="G1110" s="71"/>
    </row>
    <row r="1111" spans="2:7" x14ac:dyDescent="0.2">
      <c r="B1111" s="71"/>
      <c r="C1111" s="65"/>
      <c r="D1111" s="65"/>
      <c r="E1111" s="66"/>
      <c r="F1111" s="67"/>
      <c r="G1111" s="71"/>
    </row>
    <row r="1112" spans="2:7" x14ac:dyDescent="0.2">
      <c r="B1112" s="71"/>
      <c r="C1112" s="65"/>
      <c r="D1112" s="65"/>
      <c r="E1112" s="66"/>
      <c r="F1112" s="67"/>
      <c r="G1112" s="71"/>
    </row>
    <row r="1113" spans="2:7" x14ac:dyDescent="0.2">
      <c r="B1113" s="71"/>
      <c r="C1113" s="65"/>
      <c r="D1113" s="65"/>
      <c r="E1113" s="66"/>
      <c r="F1113" s="67"/>
      <c r="G1113" s="71"/>
    </row>
    <row r="1114" spans="2:7" x14ac:dyDescent="0.2">
      <c r="B1114" s="71"/>
      <c r="C1114" s="65"/>
      <c r="D1114" s="65"/>
      <c r="E1114" s="66"/>
      <c r="F1114" s="67"/>
      <c r="G1114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AF06-7213-4D70-9F84-28B0F3CAEC4A}">
  <dimension ref="B1:O656"/>
  <sheetViews>
    <sheetView workbookViewId="0">
      <selection activeCell="I26" sqref="I26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76</v>
      </c>
      <c r="C2" s="57"/>
      <c r="D2" s="57"/>
      <c r="E2" s="57"/>
      <c r="F2" s="57"/>
      <c r="G2" s="63" t="s">
        <v>78</v>
      </c>
      <c r="H2" s="79"/>
      <c r="I2" s="78">
        <f>'NEG Commercial'!N1</f>
        <v>164.1130526725841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81">
        <f>'NEG Commercial'!K4</f>
        <v>0</v>
      </c>
      <c r="C6" s="82">
        <f>B6*(Rates!$G$9+Rates!$G$11)+Rates!$G$19+SUM(Rates!$G$22:$G$27)</f>
        <v>20.13</v>
      </c>
      <c r="D6" s="82">
        <f>IF('NEG Commercial NonWin'!B6&gt;40,40*(Rates!$H$9+Rates!$H$14)+('NEG Commercial NonWin'!B6-40)*(Rates!$H$9+Rates!$H$17),'NEG Commercial NonWin'!B6*(Rates!$H$9+Rates!$H$14))+Rates!$H$19+Rates!$H$22+Rates!$H$23</f>
        <v>28.669999999999998</v>
      </c>
      <c r="E6" s="83">
        <f>D6-C6</f>
        <v>8.5399999999999991</v>
      </c>
      <c r="F6" s="84">
        <f>E6/C6</f>
        <v>0.4242424242424242</v>
      </c>
      <c r="G6" s="85">
        <f>'NEG Commercial'!M4</f>
        <v>40253</v>
      </c>
      <c r="H6" s="86">
        <f>G6/SUM($G$6:$G$618)</f>
        <v>0.28000918222543753</v>
      </c>
      <c r="I6" s="86">
        <f>H6</f>
        <v>0.28000918222543753</v>
      </c>
    </row>
    <row r="7" spans="2:15" x14ac:dyDescent="0.2">
      <c r="B7" s="64">
        <f>'NEG Commercial'!K5</f>
        <v>2</v>
      </c>
      <c r="C7" s="65">
        <f>B7*(Rates!$G$9+Rates!$G$11)+Rates!$G$19+SUM(Rates!$G$22:$G$27)</f>
        <v>21.321633354166739</v>
      </c>
      <c r="D7" s="65">
        <f>IF('NEG Commercial NonWin'!B7&gt;40,40*(Rates!$H$9+Rates!$H$14)+('NEG Commercial NonWin'!B7-40)*(Rates!$H$9+Rates!$H$17),'NEG Commercial NonWin'!B7*(Rates!$H$9+Rates!$H$14))+Rates!$H$19+Rates!$H$22+Rates!$H$23</f>
        <v>30.533893354166736</v>
      </c>
      <c r="E7" s="66">
        <f t="shared" ref="E7:E70" si="0">D7-C7</f>
        <v>9.212259999999997</v>
      </c>
      <c r="F7" s="67">
        <f t="shared" ref="F7:F70" si="1">E7/C7</f>
        <v>0.43206164588697932</v>
      </c>
      <c r="G7" s="71">
        <f>'NEG Commercial'!M5</f>
        <v>7929</v>
      </c>
      <c r="H7" s="68">
        <f>G7/SUM($G$6:$G$618)</f>
        <v>5.5155958707810454E-2</v>
      </c>
      <c r="I7" s="68">
        <f>H7+I6</f>
        <v>0.33516514093324801</v>
      </c>
      <c r="L7" s="69"/>
      <c r="M7" s="69"/>
      <c r="N7" s="70"/>
      <c r="O7" s="70"/>
    </row>
    <row r="8" spans="2:15" x14ac:dyDescent="0.2">
      <c r="B8" s="64">
        <f>'NEG Commercial'!K6</f>
        <v>4</v>
      </c>
      <c r="C8" s="65">
        <f>B8*(Rates!$G$9+Rates!$G$11)+Rates!$G$19+SUM(Rates!$G$22:$G$27)</f>
        <v>22.513266708333475</v>
      </c>
      <c r="D8" s="65">
        <f>IF('NEG Commercial NonWin'!B8&gt;40,40*(Rates!$H$9+Rates!$H$14)+('NEG Commercial NonWin'!B8-40)*(Rates!$H$9+Rates!$H$17),'NEG Commercial NonWin'!B8*(Rates!$H$9+Rates!$H$14))+Rates!$H$19+Rates!$H$22+Rates!$H$23</f>
        <v>32.397786708333477</v>
      </c>
      <c r="E8" s="66">
        <f t="shared" si="0"/>
        <v>9.884520000000002</v>
      </c>
      <c r="F8" s="67">
        <f t="shared" si="1"/>
        <v>0.43905312045813255</v>
      </c>
      <c r="G8" s="71">
        <f>'NEG Commercial'!M6</f>
        <v>5268</v>
      </c>
      <c r="H8" s="68">
        <f t="shared" ref="H8:H71" si="2">G8/SUM($G$6:$G$618)</f>
        <v>3.6645426973482845E-2</v>
      </c>
      <c r="I8" s="68">
        <f t="shared" ref="I8:I71" si="3">H8+I7</f>
        <v>0.37181056790673084</v>
      </c>
      <c r="L8" s="69"/>
      <c r="M8" s="69"/>
      <c r="N8" s="70"/>
      <c r="O8" s="70"/>
    </row>
    <row r="9" spans="2:15" x14ac:dyDescent="0.2">
      <c r="B9" s="64">
        <f>'NEG Commercial'!K7</f>
        <v>6</v>
      </c>
      <c r="C9" s="65">
        <f>B9*(Rates!$G$9+Rates!$G$11)+Rates!$G$19+SUM(Rates!$G$22:$G$27)</f>
        <v>23.704900062500215</v>
      </c>
      <c r="D9" s="65">
        <f>IF('NEG Commercial NonWin'!B9&gt;40,40*(Rates!$H$9+Rates!$H$14)+('NEG Commercial NonWin'!B9-40)*(Rates!$H$9+Rates!$H$17),'NEG Commercial NonWin'!B9*(Rates!$H$9+Rates!$H$14))+Rates!$H$19+Rates!$H$22+Rates!$H$23</f>
        <v>34.261680062500218</v>
      </c>
      <c r="E9" s="66">
        <f t="shared" si="0"/>
        <v>10.556780000000003</v>
      </c>
      <c r="F9" s="67">
        <f t="shared" si="1"/>
        <v>0.44534167923788132</v>
      </c>
      <c r="G9" s="71">
        <f>'NEG Commercial'!M7</f>
        <v>6201</v>
      </c>
      <c r="H9" s="68">
        <f t="shared" si="2"/>
        <v>4.3135590862294446E-2</v>
      </c>
      <c r="I9" s="68">
        <f t="shared" si="3"/>
        <v>0.4149461587690253</v>
      </c>
    </row>
    <row r="10" spans="2:15" x14ac:dyDescent="0.2">
      <c r="B10" s="64">
        <f>'NEG Commercial'!K8</f>
        <v>8</v>
      </c>
      <c r="C10" s="65">
        <f>B10*(Rates!$G$9+Rates!$G$11)+Rates!$G$19+SUM(Rates!$G$22:$G$27)</f>
        <v>24.896533416666951</v>
      </c>
      <c r="D10" s="65">
        <f>IF('NEG Commercial NonWin'!B10&gt;40,40*(Rates!$H$9+Rates!$H$14)+('NEG Commercial NonWin'!B10-40)*(Rates!$H$9+Rates!$H$17),'NEG Commercial NonWin'!B10*(Rates!$H$9+Rates!$H$14))+Rates!$H$19+Rates!$H$22+Rates!$H$23</f>
        <v>36.12557341666696</v>
      </c>
      <c r="E10" s="66">
        <f t="shared" si="0"/>
        <v>11.229040000000008</v>
      </c>
      <c r="F10" s="67">
        <f t="shared" si="1"/>
        <v>0.451028254097526</v>
      </c>
      <c r="G10" s="71">
        <f>'NEG Commercial'!M8</f>
        <v>5173</v>
      </c>
      <c r="H10" s="68">
        <f t="shared" si="2"/>
        <v>3.598458499123515E-2</v>
      </c>
      <c r="I10" s="68">
        <f t="shared" si="3"/>
        <v>0.45093074376026043</v>
      </c>
    </row>
    <row r="11" spans="2:15" x14ac:dyDescent="0.2">
      <c r="B11" s="64">
        <f>'NEG Commercial'!K9</f>
        <v>10</v>
      </c>
      <c r="C11" s="65">
        <f>B11*(Rates!$G$9+Rates!$G$11)+Rates!$G$19+SUM(Rates!$G$22:$G$27)</f>
        <v>26.088166770833691</v>
      </c>
      <c r="D11" s="65">
        <f>IF('NEG Commercial NonWin'!B11&gt;40,40*(Rates!$H$9+Rates!$H$14)+('NEG Commercial NonWin'!B11-40)*(Rates!$H$9+Rates!$H$17),'NEG Commercial NonWin'!B11*(Rates!$H$9+Rates!$H$14))+Rates!$H$19+Rates!$H$22+Rates!$H$23</f>
        <v>37.989466770833694</v>
      </c>
      <c r="E11" s="66">
        <f t="shared" si="0"/>
        <v>11.901300000000003</v>
      </c>
      <c r="F11" s="67">
        <f t="shared" si="1"/>
        <v>0.45619533578363725</v>
      </c>
      <c r="G11" s="71">
        <f>'NEG Commercial'!M9</f>
        <v>4007</v>
      </c>
      <c r="H11" s="68">
        <f t="shared" si="2"/>
        <v>2.7873619188068671E-2</v>
      </c>
      <c r="I11" s="68">
        <f t="shared" si="3"/>
        <v>0.47880436294832912</v>
      </c>
    </row>
    <row r="12" spans="2:15" x14ac:dyDescent="0.2">
      <c r="B12" s="64">
        <f>'NEG Commercial'!K10</f>
        <v>12</v>
      </c>
      <c r="C12" s="65">
        <f>B12*(Rates!$G$9+Rates!$G$11)+Rates!$G$19+SUM(Rates!$G$22:$G$27)</f>
        <v>27.279800125000431</v>
      </c>
      <c r="D12" s="65">
        <f>IF('NEG Commercial NonWin'!B12&gt;40,40*(Rates!$H$9+Rates!$H$14)+('NEG Commercial NonWin'!B12-40)*(Rates!$H$9+Rates!$H$17),'NEG Commercial NonWin'!B12*(Rates!$H$9+Rates!$H$14))+Rates!$H$19+Rates!$H$22+Rates!$H$23</f>
        <v>39.853360125000435</v>
      </c>
      <c r="E12" s="66">
        <f t="shared" si="0"/>
        <v>12.573560000000004</v>
      </c>
      <c r="F12" s="67">
        <f t="shared" si="1"/>
        <v>0.46091100163439358</v>
      </c>
      <c r="G12" s="71">
        <f>'NEG Commercial'!M10</f>
        <v>2985</v>
      </c>
      <c r="H12" s="68">
        <f t="shared" si="2"/>
        <v>2.0764350705361864E-2</v>
      </c>
      <c r="I12" s="68">
        <f t="shared" si="3"/>
        <v>0.49956871365369099</v>
      </c>
    </row>
    <row r="13" spans="2:15" x14ac:dyDescent="0.2">
      <c r="B13" s="64">
        <f>'NEG Commercial'!K11</f>
        <v>14</v>
      </c>
      <c r="C13" s="65">
        <f>B13*(Rates!$G$9+Rates!$G$11)+Rates!$G$19+SUM(Rates!$G$22:$G$27)</f>
        <v>28.471433479167171</v>
      </c>
      <c r="D13" s="65">
        <f>IF('NEG Commercial NonWin'!B13&gt;40,40*(Rates!$H$9+Rates!$H$14)+('NEG Commercial NonWin'!B13-40)*(Rates!$H$9+Rates!$H$17),'NEG Commercial NonWin'!B13*(Rates!$H$9+Rates!$H$14))+Rates!$H$19+Rates!$H$22+Rates!$H$23</f>
        <v>41.717253479167177</v>
      </c>
      <c r="E13" s="66">
        <f t="shared" si="0"/>
        <v>13.245820000000005</v>
      </c>
      <c r="F13" s="67">
        <f t="shared" si="1"/>
        <v>0.46523193184818401</v>
      </c>
      <c r="G13" s="71">
        <f>'NEG Commercial'!M11</f>
        <v>2699</v>
      </c>
      <c r="H13" s="68">
        <f t="shared" si="2"/>
        <v>1.877486852722669E-2</v>
      </c>
      <c r="I13" s="68">
        <f t="shared" si="3"/>
        <v>0.51834358218091769</v>
      </c>
    </row>
    <row r="14" spans="2:15" x14ac:dyDescent="0.2">
      <c r="B14" s="64">
        <f>'NEG Commercial'!K12</f>
        <v>16</v>
      </c>
      <c r="C14" s="65">
        <f>B14*(Rates!$G$9+Rates!$G$11)+Rates!$G$19+SUM(Rates!$G$22:$G$27)</f>
        <v>29.663066833333907</v>
      </c>
      <c r="D14" s="65">
        <f>IF('NEG Commercial NonWin'!B14&gt;40,40*(Rates!$H$9+Rates!$H$14)+('NEG Commercial NonWin'!B14-40)*(Rates!$H$9+Rates!$H$17),'NEG Commercial NonWin'!B14*(Rates!$H$9+Rates!$H$14))+Rates!$H$19+Rates!$H$22+Rates!$H$23</f>
        <v>43.581146833333911</v>
      </c>
      <c r="E14" s="66">
        <f t="shared" si="0"/>
        <v>13.918080000000003</v>
      </c>
      <c r="F14" s="67">
        <f t="shared" si="1"/>
        <v>0.46920569872969253</v>
      </c>
      <c r="G14" s="71">
        <f>'NEG Commercial'!M12</f>
        <v>2528</v>
      </c>
      <c r="H14" s="68">
        <f t="shared" si="2"/>
        <v>1.7585352959180834E-2</v>
      </c>
      <c r="I14" s="68">
        <f t="shared" si="3"/>
        <v>0.53592893514009854</v>
      </c>
    </row>
    <row r="15" spans="2:15" x14ac:dyDescent="0.2">
      <c r="B15" s="64">
        <f>'NEG Commercial'!K13</f>
        <v>18</v>
      </c>
      <c r="C15" s="65">
        <f>B15*(Rates!$G$9+Rates!$G$11)+Rates!$G$19+SUM(Rates!$G$22:$G$27)</f>
        <v>30.854700187500644</v>
      </c>
      <c r="D15" s="65">
        <f>IF('NEG Commercial NonWin'!B15&gt;40,40*(Rates!$H$9+Rates!$H$14)+('NEG Commercial NonWin'!B15-40)*(Rates!$H$9+Rates!$H$17),'NEG Commercial NonWin'!B15*(Rates!$H$9+Rates!$H$14))+Rates!$H$19+Rates!$H$22+Rates!$H$23</f>
        <v>45.445040187500645</v>
      </c>
      <c r="E15" s="66">
        <f t="shared" si="0"/>
        <v>14.590340000000001</v>
      </c>
      <c r="F15" s="67">
        <f t="shared" si="1"/>
        <v>0.47287252546082437</v>
      </c>
      <c r="G15" s="71">
        <f>'NEG Commercial'!M13</f>
        <v>2037</v>
      </c>
      <c r="H15" s="68">
        <f t="shared" si="2"/>
        <v>1.416984334566905E-2</v>
      </c>
      <c r="I15" s="68">
        <f t="shared" si="3"/>
        <v>0.5500987784857676</v>
      </c>
    </row>
    <row r="16" spans="2:15" x14ac:dyDescent="0.2">
      <c r="B16" s="64">
        <f>'NEG Commercial'!K14</f>
        <v>20</v>
      </c>
      <c r="C16" s="65">
        <f>B16*(Rates!$G$9+Rates!$G$11)+Rates!$G$19+SUM(Rates!$G$22:$G$27)</f>
        <v>32.046333541667387</v>
      </c>
      <c r="D16" s="65">
        <f>IF('NEG Commercial NonWin'!B16&gt;40,40*(Rates!$H$9+Rates!$H$14)+('NEG Commercial NonWin'!B16-40)*(Rates!$H$9+Rates!$H$17),'NEG Commercial NonWin'!B16*(Rates!$H$9+Rates!$H$14))+Rates!$H$19+Rates!$H$22+Rates!$H$23</f>
        <v>47.308933541667386</v>
      </c>
      <c r="E16" s="66">
        <f t="shared" si="0"/>
        <v>15.262599999999999</v>
      </c>
      <c r="F16" s="67">
        <f t="shared" si="1"/>
        <v>0.47626665247539823</v>
      </c>
      <c r="G16" s="71">
        <f>'NEG Commercial'!M14</f>
        <v>1939</v>
      </c>
      <c r="H16" s="68">
        <f t="shared" si="2"/>
        <v>1.3488132669245111E-2</v>
      </c>
      <c r="I16" s="68">
        <f t="shared" si="3"/>
        <v>0.56358691115501269</v>
      </c>
    </row>
    <row r="17" spans="2:9" x14ac:dyDescent="0.2">
      <c r="B17" s="64">
        <f>'NEG Commercial'!K15</f>
        <v>22</v>
      </c>
      <c r="C17" s="65">
        <f>B17*(Rates!$G$9+Rates!$G$11)+Rates!$G$19+SUM(Rates!$G$22:$G$27)</f>
        <v>33.237966895834127</v>
      </c>
      <c r="D17" s="65">
        <f>IF('NEG Commercial NonWin'!B17&gt;40,40*(Rates!$H$9+Rates!$H$14)+('NEG Commercial NonWin'!B17-40)*(Rates!$H$9+Rates!$H$17),'NEG Commercial NonWin'!B17*(Rates!$H$9+Rates!$H$14))+Rates!$H$19+Rates!$H$22+Rates!$H$23</f>
        <v>49.172826895834127</v>
      </c>
      <c r="E17" s="66">
        <f t="shared" si="0"/>
        <v>15.93486</v>
      </c>
      <c r="F17" s="67">
        <f t="shared" si="1"/>
        <v>0.47941740991375714</v>
      </c>
      <c r="G17" s="71">
        <f>'NEG Commercial'!M15</f>
        <v>1878</v>
      </c>
      <c r="H17" s="68">
        <f t="shared" si="2"/>
        <v>1.3063802554328168E-2</v>
      </c>
      <c r="I17" s="68">
        <f t="shared" si="3"/>
        <v>0.57665071370934085</v>
      </c>
    </row>
    <row r="18" spans="2:9" x14ac:dyDescent="0.2">
      <c r="B18" s="64">
        <f>'NEG Commercial'!K16</f>
        <v>24</v>
      </c>
      <c r="C18" s="65">
        <f>B18*(Rates!$G$9+Rates!$G$11)+Rates!$G$19+SUM(Rates!$G$22:$G$27)</f>
        <v>34.429600250000867</v>
      </c>
      <c r="D18" s="65">
        <f>IF('NEG Commercial NonWin'!B18&gt;40,40*(Rates!$H$9+Rates!$H$14)+('NEG Commercial NonWin'!B18-40)*(Rates!$H$9+Rates!$H$17),'NEG Commercial NonWin'!B18*(Rates!$H$9+Rates!$H$14))+Rates!$H$19+Rates!$H$22+Rates!$H$23</f>
        <v>51.036720250000862</v>
      </c>
      <c r="E18" s="66">
        <f t="shared" si="0"/>
        <v>16.607119999999995</v>
      </c>
      <c r="F18" s="67">
        <f t="shared" si="1"/>
        <v>0.48235006736680242</v>
      </c>
      <c r="G18" s="71">
        <f>'NEG Commercial'!M16</f>
        <v>1655</v>
      </c>
      <c r="H18" s="68">
        <f t="shared" si="2"/>
        <v>1.1512562953894098E-2</v>
      </c>
      <c r="I18" s="68">
        <f t="shared" si="3"/>
        <v>0.58816327666323498</v>
      </c>
    </row>
    <row r="19" spans="2:9" x14ac:dyDescent="0.2">
      <c r="B19" s="64">
        <f>'NEG Commercial'!K17</f>
        <v>26</v>
      </c>
      <c r="C19" s="65">
        <f>B19*(Rates!$G$9+Rates!$G$11)+Rates!$G$19+SUM(Rates!$G$22:$G$27)</f>
        <v>35.621233604167607</v>
      </c>
      <c r="D19" s="65">
        <f>IF('NEG Commercial NonWin'!B19&gt;40,40*(Rates!$H$9+Rates!$H$14)+('NEG Commercial NonWin'!B19-40)*(Rates!$H$9+Rates!$H$17),'NEG Commercial NonWin'!B19*(Rates!$H$9+Rates!$H$14))+Rates!$H$19+Rates!$H$22+Rates!$H$23</f>
        <v>52.900613604167603</v>
      </c>
      <c r="E19" s="66">
        <f t="shared" si="0"/>
        <v>17.279379999999996</v>
      </c>
      <c r="F19" s="67">
        <f t="shared" si="1"/>
        <v>0.48508651306164607</v>
      </c>
      <c r="G19" s="71">
        <f>'NEG Commercial'!M17</f>
        <v>1437</v>
      </c>
      <c r="H19" s="68">
        <f t="shared" si="2"/>
        <v>9.9961045104204338E-3</v>
      </c>
      <c r="I19" s="68">
        <f t="shared" si="3"/>
        <v>0.59815938117365541</v>
      </c>
    </row>
    <row r="20" spans="2:9" x14ac:dyDescent="0.2">
      <c r="B20" s="64">
        <f>'NEG Commercial'!K18</f>
        <v>28</v>
      </c>
      <c r="C20" s="65">
        <f>B20*(Rates!$G$9+Rates!$G$11)+Rates!$G$19+SUM(Rates!$G$22:$G$27)</f>
        <v>36.812866958334347</v>
      </c>
      <c r="D20" s="65">
        <f>IF('NEG Commercial NonWin'!B20&gt;40,40*(Rates!$H$9+Rates!$H$14)+('NEG Commercial NonWin'!B20-40)*(Rates!$H$9+Rates!$H$17),'NEG Commercial NonWin'!B20*(Rates!$H$9+Rates!$H$14))+Rates!$H$19+Rates!$H$22+Rates!$H$23</f>
        <v>54.764506958334344</v>
      </c>
      <c r="E20" s="66">
        <f t="shared" si="0"/>
        <v>17.951639999999998</v>
      </c>
      <c r="F20" s="67">
        <f t="shared" si="1"/>
        <v>0.48764580113573003</v>
      </c>
      <c r="G20" s="71">
        <f>'NEG Commercial'!M18</f>
        <v>1364</v>
      </c>
      <c r="H20" s="68">
        <f t="shared" si="2"/>
        <v>9.4882996187985198E-3</v>
      </c>
      <c r="I20" s="68">
        <f t="shared" si="3"/>
        <v>0.6076476807924539</v>
      </c>
    </row>
    <row r="21" spans="2:9" x14ac:dyDescent="0.2">
      <c r="B21" s="64">
        <f>'NEG Commercial'!K19</f>
        <v>30</v>
      </c>
      <c r="C21" s="65">
        <f>B21*(Rates!$G$9+Rates!$G$11)+Rates!$G$19+SUM(Rates!$G$22:$G$27)</f>
        <v>38.004500312501079</v>
      </c>
      <c r="D21" s="65">
        <f>IF('NEG Commercial NonWin'!B21&gt;40,40*(Rates!$H$9+Rates!$H$14)+('NEG Commercial NonWin'!B21-40)*(Rates!$H$9+Rates!$H$17),'NEG Commercial NonWin'!B21*(Rates!$H$9+Rates!$H$14))+Rates!$H$19+Rates!$H$22+Rates!$H$23</f>
        <v>56.628400312501078</v>
      </c>
      <c r="E21" s="66">
        <f t="shared" si="0"/>
        <v>18.623899999999999</v>
      </c>
      <c r="F21" s="67">
        <f t="shared" si="1"/>
        <v>0.49004459595207234</v>
      </c>
      <c r="G21" s="71">
        <f>'NEG Commercial'!M19</f>
        <v>1364</v>
      </c>
      <c r="H21" s="68">
        <f t="shared" si="2"/>
        <v>9.4882996187985198E-3</v>
      </c>
      <c r="I21" s="68">
        <f t="shared" si="3"/>
        <v>0.61713598041125239</v>
      </c>
    </row>
    <row r="22" spans="2:9" x14ac:dyDescent="0.2">
      <c r="B22" s="64">
        <f>'NEG Commercial'!K20</f>
        <v>32</v>
      </c>
      <c r="C22" s="65">
        <f>B22*(Rates!$G$9+Rates!$G$11)+Rates!$G$19+SUM(Rates!$G$22:$G$27)</f>
        <v>39.196133666667819</v>
      </c>
      <c r="D22" s="65">
        <f>IF('NEG Commercial NonWin'!B22&gt;40,40*(Rates!$H$9+Rates!$H$14)+('NEG Commercial NonWin'!B22-40)*(Rates!$H$9+Rates!$H$17),'NEG Commercial NonWin'!B22*(Rates!$H$9+Rates!$H$14))+Rates!$H$19+Rates!$H$22+Rates!$H$23</f>
        <v>58.49229366666782</v>
      </c>
      <c r="E22" s="66">
        <f t="shared" si="0"/>
        <v>19.29616</v>
      </c>
      <c r="F22" s="67">
        <f t="shared" si="1"/>
        <v>0.49229753536659027</v>
      </c>
      <c r="G22" s="71">
        <f>'NEG Commercial'!M20</f>
        <v>1262</v>
      </c>
      <c r="H22" s="68">
        <f t="shared" si="2"/>
        <v>8.7787640168062557E-3</v>
      </c>
      <c r="I22" s="68">
        <f t="shared" si="3"/>
        <v>0.62591474442805861</v>
      </c>
    </row>
    <row r="23" spans="2:9" x14ac:dyDescent="0.2">
      <c r="B23" s="64">
        <f>'NEG Commercial'!K21</f>
        <v>34</v>
      </c>
      <c r="C23" s="65">
        <f>B23*(Rates!$G$9+Rates!$G$11)+Rates!$G$19+SUM(Rates!$G$22:$G$27)</f>
        <v>40.387767020834559</v>
      </c>
      <c r="D23" s="65">
        <f>IF('NEG Commercial NonWin'!B23&gt;40,40*(Rates!$H$9+Rates!$H$14)+('NEG Commercial NonWin'!B23-40)*(Rates!$H$9+Rates!$H$17),'NEG Commercial NonWin'!B23*(Rates!$H$9+Rates!$H$14))+Rates!$H$19+Rates!$H$22+Rates!$H$23</f>
        <v>60.356187020834561</v>
      </c>
      <c r="E23" s="66">
        <f t="shared" si="0"/>
        <v>19.968420000000002</v>
      </c>
      <c r="F23" s="67">
        <f t="shared" si="1"/>
        <v>0.49441752968662589</v>
      </c>
      <c r="G23" s="71">
        <f>'NEG Commercial'!M21</f>
        <v>1143</v>
      </c>
      <c r="H23" s="68">
        <f t="shared" si="2"/>
        <v>7.9509724811486129E-3</v>
      </c>
      <c r="I23" s="68">
        <f t="shared" si="3"/>
        <v>0.63386571690920723</v>
      </c>
    </row>
    <row r="24" spans="2:9" x14ac:dyDescent="0.2">
      <c r="B24" s="64">
        <f>'NEG Commercial'!K22</f>
        <v>36</v>
      </c>
      <c r="C24" s="65">
        <f>B24*(Rates!$G$9+Rates!$G$11)+Rates!$G$19+SUM(Rates!$G$22:$G$27)</f>
        <v>41.579400375001292</v>
      </c>
      <c r="D24" s="65">
        <f>IF('NEG Commercial NonWin'!B24&gt;40,40*(Rates!$H$9+Rates!$H$14)+('NEG Commercial NonWin'!B24-40)*(Rates!$H$9+Rates!$H$17),'NEG Commercial NonWin'!B24*(Rates!$H$9+Rates!$H$14))+Rates!$H$19+Rates!$H$22+Rates!$H$23</f>
        <v>62.220080375001295</v>
      </c>
      <c r="E24" s="66">
        <f t="shared" si="0"/>
        <v>20.640680000000003</v>
      </c>
      <c r="F24" s="67">
        <f t="shared" si="1"/>
        <v>0.49641600922195506</v>
      </c>
      <c r="G24" s="71">
        <f>'NEG Commercial'!M22</f>
        <v>1188</v>
      </c>
      <c r="H24" s="68">
        <f t="shared" si="2"/>
        <v>8.2640028937922584E-3</v>
      </c>
      <c r="I24" s="68">
        <f t="shared" si="3"/>
        <v>0.64212971980299949</v>
      </c>
    </row>
    <row r="25" spans="2:9" x14ac:dyDescent="0.2">
      <c r="B25" s="64">
        <f>'NEG Commercial'!K23</f>
        <v>38</v>
      </c>
      <c r="C25" s="65">
        <f>B25*(Rates!$G$9+Rates!$G$11)+Rates!$G$19+SUM(Rates!$G$22:$G$27)</f>
        <v>42.771033729168032</v>
      </c>
      <c r="D25" s="65">
        <f>IF('NEG Commercial NonWin'!B25&gt;40,40*(Rates!$H$9+Rates!$H$14)+('NEG Commercial NonWin'!B25-40)*(Rates!$H$9+Rates!$H$17),'NEG Commercial NonWin'!B25*(Rates!$H$9+Rates!$H$14))+Rates!$H$19+Rates!$H$22+Rates!$H$23</f>
        <v>64.083973729168036</v>
      </c>
      <c r="E25" s="66">
        <f t="shared" si="0"/>
        <v>21.312940000000005</v>
      </c>
      <c r="F25" s="67">
        <f t="shared" si="1"/>
        <v>0.49830313045404567</v>
      </c>
      <c r="G25" s="71">
        <f>'NEG Commercial'!M23</f>
        <v>1033</v>
      </c>
      <c r="H25" s="68">
        <f t="shared" si="2"/>
        <v>7.1857870280197002E-3</v>
      </c>
      <c r="I25" s="68">
        <f t="shared" si="3"/>
        <v>0.64931550683101924</v>
      </c>
    </row>
    <row r="26" spans="2:9" x14ac:dyDescent="0.2">
      <c r="B26" s="64">
        <f>'NEG Commercial'!K24</f>
        <v>40</v>
      </c>
      <c r="C26" s="65">
        <f>B26*(Rates!$G$9+Rates!$G$11)+Rates!$G$19+SUM(Rates!$G$22:$G$27)</f>
        <v>43.962667083334772</v>
      </c>
      <c r="D26" s="65">
        <f>IF('NEG Commercial NonWin'!B26&gt;40,40*(Rates!$H$9+Rates!$H$14)+('NEG Commercial NonWin'!B26-40)*(Rates!$H$9+Rates!$H$17),'NEG Commercial NonWin'!B26*(Rates!$H$9+Rates!$H$14))+Rates!$H$19+Rates!$H$22+Rates!$H$23</f>
        <v>65.947867083334785</v>
      </c>
      <c r="E26" s="66">
        <f t="shared" si="0"/>
        <v>21.985200000000013</v>
      </c>
      <c r="F26" s="67">
        <f t="shared" si="1"/>
        <v>0.50008794867529982</v>
      </c>
      <c r="G26" s="71">
        <f>'NEG Commercial'!M24</f>
        <v>1014</v>
      </c>
      <c r="H26" s="68">
        <f t="shared" si="2"/>
        <v>7.053618631570161E-3</v>
      </c>
      <c r="I26" s="68">
        <f t="shared" si="3"/>
        <v>0.65636912546258941</v>
      </c>
    </row>
    <row r="27" spans="2:9" x14ac:dyDescent="0.2">
      <c r="B27" s="64">
        <f>'NEG Commercial'!K25</f>
        <v>59</v>
      </c>
      <c r="C27" s="65">
        <f>B27*(Rates!$G$9+Rates!$G$11)+Rates!$G$19+SUM(Rates!$G$22:$G$27)</f>
        <v>55.283183947918786</v>
      </c>
      <c r="D27" s="65">
        <f>IF('NEG Commercial NonWin'!B27&gt;40,40*(Rates!$H$9+Rates!$H$14)+('NEG Commercial NonWin'!B27-40)*(Rates!$H$9+Rates!$H$17),'NEG Commercial NonWin'!B27*(Rates!$H$9+Rates!$H$14))+Rates!$H$19+Rates!$H$22+Rates!$H$23</f>
        <v>76.841833947918786</v>
      </c>
      <c r="E27" s="66">
        <f t="shared" si="0"/>
        <v>21.55865</v>
      </c>
      <c r="F27" s="67">
        <f t="shared" si="1"/>
        <v>0.38996758978842438</v>
      </c>
      <c r="G27" s="71">
        <f>'NEG Commercial'!M25</f>
        <v>7929</v>
      </c>
      <c r="H27" s="68">
        <f t="shared" si="2"/>
        <v>5.5155958707810454E-2</v>
      </c>
      <c r="I27" s="68">
        <f t="shared" si="3"/>
        <v>0.71152508417039984</v>
      </c>
    </row>
    <row r="28" spans="2:9" x14ac:dyDescent="0.2">
      <c r="B28" s="64">
        <f>'NEG Commercial'!K26</f>
        <v>79</v>
      </c>
      <c r="C28" s="65">
        <f>B28*(Rates!$G$9+Rates!$G$11)+Rates!$G$19+SUM(Rates!$G$22:$G$27)</f>
        <v>67.199517489586171</v>
      </c>
      <c r="D28" s="65">
        <f>IF('NEG Commercial NonWin'!B28&gt;40,40*(Rates!$H$9+Rates!$H$14)+('NEG Commercial NonWin'!B28-40)*(Rates!$H$9+Rates!$H$17),'NEG Commercial NonWin'!B28*(Rates!$H$9+Rates!$H$14))+Rates!$H$19+Rates!$H$22+Rates!$H$23</f>
        <v>88.309167489586173</v>
      </c>
      <c r="E28" s="66">
        <f t="shared" si="0"/>
        <v>21.109650000000002</v>
      </c>
      <c r="F28" s="67">
        <f t="shared" si="1"/>
        <v>0.3141339519777257</v>
      </c>
      <c r="G28" s="71">
        <f>'NEG Commercial'!M26</f>
        <v>5612</v>
      </c>
      <c r="H28" s="68">
        <f t="shared" si="2"/>
        <v>3.9038370572358719E-2</v>
      </c>
      <c r="I28" s="68">
        <f t="shared" si="3"/>
        <v>0.75056345474275854</v>
      </c>
    </row>
    <row r="29" spans="2:9" x14ac:dyDescent="0.2">
      <c r="B29" s="64">
        <f>'NEG Commercial'!K27</f>
        <v>99</v>
      </c>
      <c r="C29" s="65">
        <f>B29*(Rates!$G$9+Rates!$G$11)+Rates!$G$19+SUM(Rates!$G$22:$G$27)</f>
        <v>79.115851031253555</v>
      </c>
      <c r="D29" s="65">
        <f>IF('NEG Commercial NonWin'!B29&gt;40,40*(Rates!$H$9+Rates!$H$14)+('NEG Commercial NonWin'!B29-40)*(Rates!$H$9+Rates!$H$17),'NEG Commercial NonWin'!B29*(Rates!$H$9+Rates!$H$14))+Rates!$H$19+Rates!$H$22+Rates!$H$23</f>
        <v>99.776501031253559</v>
      </c>
      <c r="E29" s="66">
        <f t="shared" si="0"/>
        <v>20.660650000000004</v>
      </c>
      <c r="F29" s="67">
        <f t="shared" si="1"/>
        <v>0.26114425530022189</v>
      </c>
      <c r="G29" s="71">
        <f>'NEG Commercial'!M27</f>
        <v>4194</v>
      </c>
      <c r="H29" s="68">
        <f t="shared" si="2"/>
        <v>2.9174434458387823E-2</v>
      </c>
      <c r="I29" s="68">
        <f t="shared" si="3"/>
        <v>0.77973788920114639</v>
      </c>
    </row>
    <row r="30" spans="2:9" x14ac:dyDescent="0.2">
      <c r="B30" s="64">
        <f>'NEG Commercial'!K28</f>
        <v>119</v>
      </c>
      <c r="C30" s="65">
        <f>B30*(Rates!$G$9+Rates!$G$11)+Rates!$G$19+SUM(Rates!$G$22:$G$27)</f>
        <v>91.03218457292094</v>
      </c>
      <c r="D30" s="65">
        <f>IF('NEG Commercial NonWin'!B30&gt;40,40*(Rates!$H$9+Rates!$H$14)+('NEG Commercial NonWin'!B30-40)*(Rates!$H$9+Rates!$H$17),'NEG Commercial NonWin'!B30*(Rates!$H$9+Rates!$H$14))+Rates!$H$19+Rates!$H$22+Rates!$H$23</f>
        <v>111.24383457292095</v>
      </c>
      <c r="E30" s="66">
        <f t="shared" si="0"/>
        <v>20.211650000000006</v>
      </c>
      <c r="F30" s="67">
        <f t="shared" si="1"/>
        <v>0.22202751801270407</v>
      </c>
      <c r="G30" s="71">
        <f>'NEG Commercial'!M28</f>
        <v>3205</v>
      </c>
      <c r="H30" s="68">
        <f t="shared" si="2"/>
        <v>2.2294721611619689E-2</v>
      </c>
      <c r="I30" s="68">
        <f t="shared" si="3"/>
        <v>0.80203261081276611</v>
      </c>
    </row>
    <row r="31" spans="2:9" x14ac:dyDescent="0.2">
      <c r="B31" s="64">
        <f>'NEG Commercial'!K29</f>
        <v>139</v>
      </c>
      <c r="C31" s="65">
        <f>B31*(Rates!$G$9+Rates!$G$11)+Rates!$G$19+SUM(Rates!$G$22:$G$27)</f>
        <v>102.94851811458832</v>
      </c>
      <c r="D31" s="65">
        <f>IF('NEG Commercial NonWin'!B31&gt;40,40*(Rates!$H$9+Rates!$H$14)+('NEG Commercial NonWin'!B31-40)*(Rates!$H$9+Rates!$H$17),'NEG Commercial NonWin'!B31*(Rates!$H$9+Rates!$H$14))+Rates!$H$19+Rates!$H$22+Rates!$H$23</f>
        <v>122.71116811458833</v>
      </c>
      <c r="E31" s="66">
        <f t="shared" si="0"/>
        <v>19.762650000000008</v>
      </c>
      <c r="F31" s="67">
        <f t="shared" si="1"/>
        <v>0.19196633775731387</v>
      </c>
      <c r="G31" s="71">
        <f>'NEG Commercial'!M29</f>
        <v>2595</v>
      </c>
      <c r="H31" s="68">
        <f t="shared" si="2"/>
        <v>1.8051420462450264E-2</v>
      </c>
      <c r="I31" s="68">
        <f t="shared" si="3"/>
        <v>0.82008403127521634</v>
      </c>
    </row>
    <row r="32" spans="2:9" x14ac:dyDescent="0.2">
      <c r="B32" s="64">
        <f>'NEG Commercial'!K30</f>
        <v>159</v>
      </c>
      <c r="C32" s="65">
        <f>B32*(Rates!$G$9+Rates!$G$11)+Rates!$G$19+SUM(Rates!$G$22:$G$27)</f>
        <v>114.86485165625571</v>
      </c>
      <c r="D32" s="65">
        <f>IF('NEG Commercial NonWin'!B32&gt;40,40*(Rates!$H$9+Rates!$H$14)+('NEG Commercial NonWin'!B32-40)*(Rates!$H$9+Rates!$H$17),'NEG Commercial NonWin'!B32*(Rates!$H$9+Rates!$H$14))+Rates!$H$19+Rates!$H$22+Rates!$H$23</f>
        <v>134.17850165625572</v>
      </c>
      <c r="E32" s="66">
        <f t="shared" si="0"/>
        <v>19.31365000000001</v>
      </c>
      <c r="F32" s="67">
        <f t="shared" si="1"/>
        <v>0.16814238404101189</v>
      </c>
      <c r="G32" s="71">
        <f>'NEG Commercial'!M30</f>
        <v>2047</v>
      </c>
      <c r="H32" s="68">
        <f t="shared" si="2"/>
        <v>1.423940565958986E-2</v>
      </c>
      <c r="I32" s="68">
        <f t="shared" si="3"/>
        <v>0.83432343693480615</v>
      </c>
    </row>
    <row r="33" spans="2:9" x14ac:dyDescent="0.2">
      <c r="B33" s="64">
        <f>'NEG Commercial'!K31</f>
        <v>179</v>
      </c>
      <c r="C33" s="65">
        <f>B33*(Rates!$G$9+Rates!$G$11)+Rates!$G$19+SUM(Rates!$G$22:$G$27)</f>
        <v>126.78118519792309</v>
      </c>
      <c r="D33" s="65">
        <f>IF('NEG Commercial NonWin'!B33&gt;40,40*(Rates!$H$9+Rates!$H$14)+('NEG Commercial NonWin'!B33-40)*(Rates!$H$9+Rates!$H$17),'NEG Commercial NonWin'!B33*(Rates!$H$9+Rates!$H$14))+Rates!$H$19+Rates!$H$22+Rates!$H$23</f>
        <v>145.64583519792311</v>
      </c>
      <c r="E33" s="66">
        <f t="shared" si="0"/>
        <v>18.864650000000012</v>
      </c>
      <c r="F33" s="67">
        <f t="shared" si="1"/>
        <v>0.14879692101434189</v>
      </c>
      <c r="G33" s="71">
        <f>'NEG Commercial'!M31</f>
        <v>1798</v>
      </c>
      <c r="H33" s="68">
        <f t="shared" si="2"/>
        <v>1.2507304042961685E-2</v>
      </c>
      <c r="I33" s="68">
        <f t="shared" si="3"/>
        <v>0.84683074097776778</v>
      </c>
    </row>
    <row r="34" spans="2:9" x14ac:dyDescent="0.2">
      <c r="B34" s="64">
        <f>'NEG Commercial'!K32</f>
        <v>199</v>
      </c>
      <c r="C34" s="65">
        <f>B34*(Rates!$G$9+Rates!$G$11)+Rates!$G$19+SUM(Rates!$G$22:$G$27)</f>
        <v>138.69751873959046</v>
      </c>
      <c r="D34" s="65">
        <f>IF('NEG Commercial NonWin'!B34&gt;40,40*(Rates!$H$9+Rates!$H$14)+('NEG Commercial NonWin'!B34-40)*(Rates!$H$9+Rates!$H$17),'NEG Commercial NonWin'!B34*(Rates!$H$9+Rates!$H$14))+Rates!$H$19+Rates!$H$22+Rates!$H$23</f>
        <v>157.11316873959049</v>
      </c>
      <c r="E34" s="66">
        <f t="shared" si="0"/>
        <v>18.415650000000028</v>
      </c>
      <c r="F34" s="67">
        <f t="shared" si="1"/>
        <v>0.13277562689910891</v>
      </c>
      <c r="G34" s="71">
        <f>'NEG Commercial'!M32</f>
        <v>1529</v>
      </c>
      <c r="H34" s="68">
        <f t="shared" si="2"/>
        <v>1.063607779849189E-2</v>
      </c>
      <c r="I34" s="68">
        <f t="shared" si="3"/>
        <v>0.85746681877625963</v>
      </c>
    </row>
    <row r="35" spans="2:9" x14ac:dyDescent="0.2">
      <c r="B35" s="64">
        <f>'NEG Commercial'!K33</f>
        <v>219</v>
      </c>
      <c r="C35" s="65">
        <f>B35*(Rates!$G$9+Rates!$G$11)+Rates!$G$19+SUM(Rates!$G$22:$G$27)</f>
        <v>150.61385228125786</v>
      </c>
      <c r="D35" s="65">
        <f>IF('NEG Commercial NonWin'!B35&gt;40,40*(Rates!$H$9+Rates!$H$14)+('NEG Commercial NonWin'!B35-40)*(Rates!$H$9+Rates!$H$17),'NEG Commercial NonWin'!B35*(Rates!$H$9+Rates!$H$14))+Rates!$H$19+Rates!$H$22+Rates!$H$23</f>
        <v>168.58050228125791</v>
      </c>
      <c r="E35" s="66">
        <f t="shared" si="0"/>
        <v>17.966650000000044</v>
      </c>
      <c r="F35" s="67">
        <f t="shared" si="1"/>
        <v>0.11928949248604927</v>
      </c>
      <c r="G35" s="71">
        <f>'NEG Commercial'!M33</f>
        <v>1298</v>
      </c>
      <c r="H35" s="68">
        <f t="shared" si="2"/>
        <v>9.0291883469211728E-3</v>
      </c>
      <c r="I35" s="68">
        <f t="shared" si="3"/>
        <v>0.86649600712318076</v>
      </c>
    </row>
    <row r="36" spans="2:9" x14ac:dyDescent="0.2">
      <c r="B36" s="64">
        <f>'NEG Commercial'!K34</f>
        <v>239</v>
      </c>
      <c r="C36" s="65">
        <f>B36*(Rates!$G$9+Rates!$G$11)+Rates!$G$19+SUM(Rates!$G$22:$G$27)</f>
        <v>162.53018582292526</v>
      </c>
      <c r="D36" s="65">
        <f>IF('NEG Commercial NonWin'!B36&gt;40,40*(Rates!$H$9+Rates!$H$14)+('NEG Commercial NonWin'!B36-40)*(Rates!$H$9+Rates!$H$17),'NEG Commercial NonWin'!B36*(Rates!$H$9+Rates!$H$14))+Rates!$H$19+Rates!$H$22+Rates!$H$23</f>
        <v>180.04783582292526</v>
      </c>
      <c r="E36" s="66">
        <f t="shared" si="0"/>
        <v>17.517650000000003</v>
      </c>
      <c r="F36" s="67">
        <f t="shared" si="1"/>
        <v>0.10778090181404996</v>
      </c>
      <c r="G36" s="71">
        <f>'NEG Commercial'!M34</f>
        <v>1187</v>
      </c>
      <c r="H36" s="68">
        <f t="shared" si="2"/>
        <v>8.2570466624001786E-3</v>
      </c>
      <c r="I36" s="68">
        <f t="shared" si="3"/>
        <v>0.87475305378558088</v>
      </c>
    </row>
    <row r="37" spans="2:9" x14ac:dyDescent="0.2">
      <c r="B37" s="64">
        <f>'NEG Commercial'!K35</f>
        <v>259</v>
      </c>
      <c r="C37" s="65">
        <f>B37*(Rates!$G$9+Rates!$G$11)+Rates!$G$19+SUM(Rates!$G$22:$G$27)</f>
        <v>174.44651936459263</v>
      </c>
      <c r="D37" s="65">
        <f>IF('NEG Commercial NonWin'!B37&gt;40,40*(Rates!$H$9+Rates!$H$14)+('NEG Commercial NonWin'!B37-40)*(Rates!$H$9+Rates!$H$17),'NEG Commercial NonWin'!B37*(Rates!$H$9+Rates!$H$14))+Rates!$H$19+Rates!$H$22+Rates!$H$23</f>
        <v>191.51516936459268</v>
      </c>
      <c r="E37" s="66">
        <f t="shared" si="0"/>
        <v>17.068650000000048</v>
      </c>
      <c r="F37" s="67">
        <f t="shared" si="1"/>
        <v>9.7844600523823738E-2</v>
      </c>
      <c r="G37" s="71">
        <f>'NEG Commercial'!M35</f>
        <v>1064</v>
      </c>
      <c r="H37" s="68">
        <f t="shared" si="2"/>
        <v>7.4014302011742115E-3</v>
      </c>
      <c r="I37" s="68">
        <f t="shared" si="3"/>
        <v>0.88215448398675511</v>
      </c>
    </row>
    <row r="38" spans="2:9" x14ac:dyDescent="0.2">
      <c r="B38" s="64">
        <f>'NEG Commercial'!K36</f>
        <v>279</v>
      </c>
      <c r="C38" s="65">
        <f>B38*(Rates!$G$9+Rates!$G$11)+Rates!$G$19+SUM(Rates!$G$22:$G$27)</f>
        <v>186.36285290626003</v>
      </c>
      <c r="D38" s="65">
        <f>IF('NEG Commercial NonWin'!B38&gt;40,40*(Rates!$H$9+Rates!$H$14)+('NEG Commercial NonWin'!B38-40)*(Rates!$H$9+Rates!$H$17),'NEG Commercial NonWin'!B38*(Rates!$H$9+Rates!$H$14))+Rates!$H$19+Rates!$H$22+Rates!$H$23</f>
        <v>202.98250290626004</v>
      </c>
      <c r="E38" s="66">
        <f t="shared" si="0"/>
        <v>16.619650000000007</v>
      </c>
      <c r="F38" s="67">
        <f t="shared" si="1"/>
        <v>8.917898465720335E-2</v>
      </c>
      <c r="G38" s="71">
        <f>'NEG Commercial'!M36</f>
        <v>909</v>
      </c>
      <c r="H38" s="68">
        <f t="shared" si="2"/>
        <v>6.3232143354016524E-3</v>
      </c>
      <c r="I38" s="68">
        <f t="shared" si="3"/>
        <v>0.88847769832215673</v>
      </c>
    </row>
    <row r="39" spans="2:9" x14ac:dyDescent="0.2">
      <c r="B39" s="64">
        <f>'NEG Commercial'!K37</f>
        <v>299</v>
      </c>
      <c r="C39" s="65">
        <f>B39*(Rates!$G$9+Rates!$G$11)+Rates!$G$19+SUM(Rates!$G$22:$G$27)</f>
        <v>198.2791864479274</v>
      </c>
      <c r="D39" s="65">
        <f>IF('NEG Commercial NonWin'!B39&gt;40,40*(Rates!$H$9+Rates!$H$14)+('NEG Commercial NonWin'!B39-40)*(Rates!$H$9+Rates!$H$17),'NEG Commercial NonWin'!B39*(Rates!$H$9+Rates!$H$14))+Rates!$H$19+Rates!$H$22+Rates!$H$23</f>
        <v>214.44983644792742</v>
      </c>
      <c r="E39" s="66">
        <f t="shared" si="0"/>
        <v>16.170650000000023</v>
      </c>
      <c r="F39" s="67">
        <f t="shared" si="1"/>
        <v>8.1554954353450518E-2</v>
      </c>
      <c r="G39" s="71">
        <f>'NEG Commercial'!M37</f>
        <v>848</v>
      </c>
      <c r="H39" s="68">
        <f t="shared" si="2"/>
        <v>5.8988842204847104E-3</v>
      </c>
      <c r="I39" s="68">
        <f t="shared" si="3"/>
        <v>0.89437658254264141</v>
      </c>
    </row>
    <row r="40" spans="2:9" x14ac:dyDescent="0.2">
      <c r="B40" s="64">
        <f>'NEG Commercial'!K38</f>
        <v>319</v>
      </c>
      <c r="C40" s="65">
        <f>B40*(Rates!$G$9+Rates!$G$11)+Rates!$G$19+SUM(Rates!$G$22:$G$27)</f>
        <v>210.1955199895948</v>
      </c>
      <c r="D40" s="65">
        <f>IF('NEG Commercial NonWin'!B40&gt;40,40*(Rates!$H$9+Rates!$H$14)+('NEG Commercial NonWin'!B40-40)*(Rates!$H$9+Rates!$H$17),'NEG Commercial NonWin'!B40*(Rates!$H$9+Rates!$H$14))+Rates!$H$19+Rates!$H$22+Rates!$H$23</f>
        <v>225.91716998959481</v>
      </c>
      <c r="E40" s="66">
        <f t="shared" si="0"/>
        <v>15.721650000000011</v>
      </c>
      <c r="F40" s="67">
        <f t="shared" si="1"/>
        <v>7.479536196003736E-2</v>
      </c>
      <c r="G40" s="71">
        <f>'NEG Commercial'!M38</f>
        <v>749</v>
      </c>
      <c r="H40" s="68">
        <f t="shared" si="2"/>
        <v>5.2102173126686883E-3</v>
      </c>
      <c r="I40" s="68">
        <f t="shared" si="3"/>
        <v>0.89958679985531009</v>
      </c>
    </row>
    <row r="41" spans="2:9" x14ac:dyDescent="0.2">
      <c r="B41" s="64">
        <f>'NEG Commercial'!K39</f>
        <v>339</v>
      </c>
      <c r="C41" s="65">
        <f>B41*(Rates!$G$9+Rates!$G$11)+Rates!$G$19+SUM(Rates!$G$22:$G$27)</f>
        <v>222.11185353126217</v>
      </c>
      <c r="D41" s="65">
        <f>IF('NEG Commercial NonWin'!B41&gt;40,40*(Rates!$H$9+Rates!$H$14)+('NEG Commercial NonWin'!B41-40)*(Rates!$H$9+Rates!$H$17),'NEG Commercial NonWin'!B41*(Rates!$H$9+Rates!$H$14))+Rates!$H$19+Rates!$H$22+Rates!$H$23</f>
        <v>237.3845035312622</v>
      </c>
      <c r="E41" s="66">
        <f t="shared" si="0"/>
        <v>15.272650000000027</v>
      </c>
      <c r="F41" s="67">
        <f t="shared" si="1"/>
        <v>6.8761075814670142E-2</v>
      </c>
      <c r="G41" s="71">
        <f>'NEG Commercial'!M39</f>
        <v>651</v>
      </c>
      <c r="H41" s="68">
        <f t="shared" si="2"/>
        <v>4.5285066362447477E-3</v>
      </c>
      <c r="I41" s="68">
        <f t="shared" si="3"/>
        <v>0.9041153064915548</v>
      </c>
    </row>
    <row r="42" spans="2:9" x14ac:dyDescent="0.2">
      <c r="B42" s="64">
        <f>'NEG Commercial'!K40</f>
        <v>359</v>
      </c>
      <c r="C42" s="65">
        <f>B42*(Rates!$G$9+Rates!$G$11)+Rates!$G$19+SUM(Rates!$G$22:$G$27)</f>
        <v>234.02818707292957</v>
      </c>
      <c r="D42" s="65">
        <f>IF('NEG Commercial NonWin'!B42&gt;40,40*(Rates!$H$9+Rates!$H$14)+('NEG Commercial NonWin'!B42-40)*(Rates!$H$9+Rates!$H$17),'NEG Commercial NonWin'!B42*(Rates!$H$9+Rates!$H$14))+Rates!$H$19+Rates!$H$22+Rates!$H$23</f>
        <v>248.85183707292958</v>
      </c>
      <c r="E42" s="66">
        <f t="shared" si="0"/>
        <v>14.823650000000015</v>
      </c>
      <c r="F42" s="67">
        <f t="shared" si="1"/>
        <v>6.3341301684230716E-2</v>
      </c>
      <c r="G42" s="71">
        <f>'NEG Commercial'!M40</f>
        <v>678</v>
      </c>
      <c r="H42" s="68">
        <f t="shared" si="2"/>
        <v>4.7163248838309356E-3</v>
      </c>
      <c r="I42" s="68">
        <f t="shared" si="3"/>
        <v>0.9088316313753857</v>
      </c>
    </row>
    <row r="43" spans="2:9" x14ac:dyDescent="0.2">
      <c r="B43" s="64">
        <f>'NEG Commercial'!K41</f>
        <v>379</v>
      </c>
      <c r="C43" s="65">
        <f>B43*(Rates!$G$9+Rates!$G$11)+Rates!$G$19+SUM(Rates!$G$22:$G$27)</f>
        <v>245.94452061459694</v>
      </c>
      <c r="D43" s="65">
        <f>IF('NEG Commercial NonWin'!B43&gt;40,40*(Rates!$H$9+Rates!$H$14)+('NEG Commercial NonWin'!B43-40)*(Rates!$H$9+Rates!$H$17),'NEG Commercial NonWin'!B43*(Rates!$H$9+Rates!$H$14))+Rates!$H$19+Rates!$H$22+Rates!$H$23</f>
        <v>260.31917061459689</v>
      </c>
      <c r="E43" s="66">
        <f t="shared" si="0"/>
        <v>14.374649999999946</v>
      </c>
      <c r="F43" s="67">
        <f t="shared" si="1"/>
        <v>5.8446717837334905E-2</v>
      </c>
      <c r="G43" s="71">
        <f>'NEG Commercial'!M41</f>
        <v>587</v>
      </c>
      <c r="H43" s="68">
        <f t="shared" si="2"/>
        <v>4.0833078271515621E-3</v>
      </c>
      <c r="I43" s="68">
        <f t="shared" si="3"/>
        <v>0.9129149392025373</v>
      </c>
    </row>
    <row r="44" spans="2:9" x14ac:dyDescent="0.2">
      <c r="B44" s="64">
        <f>'NEG Commercial'!K42</f>
        <v>399</v>
      </c>
      <c r="C44" s="65">
        <f>B44*(Rates!$G$9+Rates!$G$11)+Rates!$G$19+SUM(Rates!$G$22:$G$27)</f>
        <v>257.86085415626434</v>
      </c>
      <c r="D44" s="65">
        <f>IF('NEG Commercial NonWin'!B44&gt;40,40*(Rates!$H$9+Rates!$H$14)+('NEG Commercial NonWin'!B44-40)*(Rates!$H$9+Rates!$H$17),'NEG Commercial NonWin'!B44*(Rates!$H$9+Rates!$H$14))+Rates!$H$19+Rates!$H$22+Rates!$H$23</f>
        <v>271.7865041562643</v>
      </c>
      <c r="E44" s="66">
        <f t="shared" si="0"/>
        <v>13.925649999999962</v>
      </c>
      <c r="F44" s="67">
        <f t="shared" si="1"/>
        <v>5.4004513579874291E-2</v>
      </c>
      <c r="G44" s="71">
        <f>'NEG Commercial'!M42</f>
        <v>559</v>
      </c>
      <c r="H44" s="68">
        <f t="shared" si="2"/>
        <v>3.8885333481732936E-3</v>
      </c>
      <c r="I44" s="68">
        <f t="shared" si="3"/>
        <v>0.9168034725507106</v>
      </c>
    </row>
    <row r="45" spans="2:9" x14ac:dyDescent="0.2">
      <c r="B45" s="64">
        <f>'NEG Commercial'!K43</f>
        <v>419</v>
      </c>
      <c r="C45" s="65">
        <f>B45*(Rates!$G$9+Rates!$G$11)+Rates!$G$19+SUM(Rates!$G$22:$G$27)</f>
        <v>269.77718769793171</v>
      </c>
      <c r="D45" s="65">
        <f>IF('NEG Commercial NonWin'!B45&gt;40,40*(Rates!$H$9+Rates!$H$14)+('NEG Commercial NonWin'!B45-40)*(Rates!$H$9+Rates!$H$17),'NEG Commercial NonWin'!B45*(Rates!$H$9+Rates!$H$14))+Rates!$H$19+Rates!$H$22+Rates!$H$23</f>
        <v>283.25383769793166</v>
      </c>
      <c r="E45" s="66">
        <f t="shared" si="0"/>
        <v>13.47664999999995</v>
      </c>
      <c r="F45" s="67">
        <f t="shared" si="1"/>
        <v>4.9954742708229624E-2</v>
      </c>
      <c r="G45" s="71">
        <f>'NEG Commercial'!M43</f>
        <v>492</v>
      </c>
      <c r="H45" s="68">
        <f t="shared" si="2"/>
        <v>3.4224658449038647E-3</v>
      </c>
      <c r="I45" s="68">
        <f t="shared" si="3"/>
        <v>0.92022593839561451</v>
      </c>
    </row>
    <row r="46" spans="2:9" x14ac:dyDescent="0.2">
      <c r="B46" s="64">
        <f>'NEG Commercial'!K44</f>
        <v>439</v>
      </c>
      <c r="C46" s="65">
        <f>B46*(Rates!$G$9+Rates!$G$11)+Rates!$G$19+SUM(Rates!$G$22:$G$27)</f>
        <v>281.69352123959908</v>
      </c>
      <c r="D46" s="65">
        <f>IF('NEG Commercial NonWin'!B46&gt;40,40*(Rates!$H$9+Rates!$H$14)+('NEG Commercial NonWin'!B46-40)*(Rates!$H$9+Rates!$H$17),'NEG Commercial NonWin'!B46*(Rates!$H$9+Rates!$H$14))+Rates!$H$19+Rates!$H$22+Rates!$H$23</f>
        <v>294.72117123959907</v>
      </c>
      <c r="E46" s="66">
        <f t="shared" si="0"/>
        <v>13.027649999999994</v>
      </c>
      <c r="F46" s="67">
        <f t="shared" si="1"/>
        <v>4.6247602510244144E-2</v>
      </c>
      <c r="G46" s="71">
        <f>'NEG Commercial'!M44</f>
        <v>491</v>
      </c>
      <c r="H46" s="68">
        <f t="shared" si="2"/>
        <v>3.4155096135117836E-3</v>
      </c>
      <c r="I46" s="68">
        <f t="shared" si="3"/>
        <v>0.92364144800912629</v>
      </c>
    </row>
    <row r="47" spans="2:9" x14ac:dyDescent="0.2">
      <c r="B47" s="64">
        <f>'NEG Commercial'!K45</f>
        <v>459</v>
      </c>
      <c r="C47" s="65">
        <f>B47*(Rates!$G$9+Rates!$G$11)+Rates!$G$19+SUM(Rates!$G$22:$G$27)</f>
        <v>293.60985478126651</v>
      </c>
      <c r="D47" s="65">
        <f>IF('NEG Commercial NonWin'!B47&gt;40,40*(Rates!$H$9+Rates!$H$14)+('NEG Commercial NonWin'!B47-40)*(Rates!$H$9+Rates!$H$17),'NEG Commercial NonWin'!B47*(Rates!$H$9+Rates!$H$14))+Rates!$H$19+Rates!$H$22+Rates!$H$23</f>
        <v>306.18850478126649</v>
      </c>
      <c r="E47" s="66">
        <f t="shared" si="0"/>
        <v>12.578649999999982</v>
      </c>
      <c r="F47" s="67">
        <f t="shared" si="1"/>
        <v>4.2841375366541513E-2</v>
      </c>
      <c r="G47" s="71">
        <f>'NEG Commercial'!M45</f>
        <v>478</v>
      </c>
      <c r="H47" s="68">
        <f t="shared" si="2"/>
        <v>3.3250786054147305E-3</v>
      </c>
      <c r="I47" s="68">
        <f t="shared" si="3"/>
        <v>0.92696652661454104</v>
      </c>
    </row>
    <row r="48" spans="2:9" x14ac:dyDescent="0.2">
      <c r="B48" s="64">
        <f>'NEG Commercial'!K46</f>
        <v>479</v>
      </c>
      <c r="C48" s="65">
        <f>B48*(Rates!$G$9+Rates!$G$11)+Rates!$G$19+SUM(Rates!$G$22:$G$27)</f>
        <v>305.52618832293388</v>
      </c>
      <c r="D48" s="65">
        <f>IF('NEG Commercial NonWin'!B48&gt;40,40*(Rates!$H$9+Rates!$H$14)+('NEG Commercial NonWin'!B48-40)*(Rates!$H$9+Rates!$H$17),'NEG Commercial NonWin'!B48*(Rates!$H$9+Rates!$H$14))+Rates!$H$19+Rates!$H$22+Rates!$H$23</f>
        <v>317.65583832293385</v>
      </c>
      <c r="E48" s="66">
        <f t="shared" si="0"/>
        <v>12.12964999999997</v>
      </c>
      <c r="F48" s="67">
        <f t="shared" si="1"/>
        <v>3.9700852049969676E-2</v>
      </c>
      <c r="G48" s="71">
        <f>'NEG Commercial'!M46</f>
        <v>379</v>
      </c>
      <c r="H48" s="68">
        <f t="shared" si="2"/>
        <v>2.6364116975987088E-3</v>
      </c>
      <c r="I48" s="68">
        <f t="shared" si="3"/>
        <v>0.9296029383121398</v>
      </c>
    </row>
    <row r="49" spans="2:9" x14ac:dyDescent="0.2">
      <c r="B49" s="64">
        <f>'NEG Commercial'!K47</f>
        <v>499</v>
      </c>
      <c r="C49" s="65">
        <f>B49*(Rates!$G$9+Rates!$G$11)+Rates!$G$19+SUM(Rates!$G$22:$G$27)</f>
        <v>317.44252186460125</v>
      </c>
      <c r="D49" s="65">
        <f>IF('NEG Commercial NonWin'!B49&gt;40,40*(Rates!$H$9+Rates!$H$14)+('NEG Commercial NonWin'!B49-40)*(Rates!$H$9+Rates!$H$17),'NEG Commercial NonWin'!B49*(Rates!$H$9+Rates!$H$14))+Rates!$H$19+Rates!$H$22+Rates!$H$23</f>
        <v>329.1231718646012</v>
      </c>
      <c r="E49" s="66">
        <f t="shared" si="0"/>
        <v>11.680649999999957</v>
      </c>
      <c r="F49" s="67">
        <f t="shared" si="1"/>
        <v>3.679611014740522E-2</v>
      </c>
      <c r="G49" s="71">
        <f>'NEG Commercial'!M47</f>
        <v>355</v>
      </c>
      <c r="H49" s="68">
        <f t="shared" si="2"/>
        <v>2.4694621441887642E-3</v>
      </c>
      <c r="I49" s="68">
        <f t="shared" si="3"/>
        <v>0.93207240045632855</v>
      </c>
    </row>
    <row r="50" spans="2:9" x14ac:dyDescent="0.2">
      <c r="B50" s="64">
        <f>'NEG Commercial'!K48</f>
        <v>519</v>
      </c>
      <c r="C50" s="65">
        <f>B50*(Rates!$G$9+Rates!$G$11)+Rates!$G$19+SUM(Rates!$G$22:$G$27)</f>
        <v>329.35885540626867</v>
      </c>
      <c r="D50" s="65">
        <f>IF('NEG Commercial NonWin'!B50&gt;40,40*(Rates!$H$9+Rates!$H$14)+('NEG Commercial NonWin'!B50-40)*(Rates!$H$9+Rates!$H$17),'NEG Commercial NonWin'!B50*(Rates!$H$9+Rates!$H$14))+Rates!$H$19+Rates!$H$22+Rates!$H$23</f>
        <v>340.59050540626868</v>
      </c>
      <c r="E50" s="66">
        <f t="shared" si="0"/>
        <v>11.231650000000002</v>
      </c>
      <c r="F50" s="67">
        <f t="shared" si="1"/>
        <v>3.4101557664650027E-2</v>
      </c>
      <c r="G50" s="71">
        <f>'NEG Commercial'!M48</f>
        <v>353</v>
      </c>
      <c r="H50" s="68">
        <f t="shared" si="2"/>
        <v>2.455549681404602E-3</v>
      </c>
      <c r="I50" s="68">
        <f t="shared" si="3"/>
        <v>0.93452795013773315</v>
      </c>
    </row>
    <row r="51" spans="2:9" x14ac:dyDescent="0.2">
      <c r="B51" s="64">
        <f>'NEG Commercial'!K49</f>
        <v>539</v>
      </c>
      <c r="C51" s="65">
        <f>B51*(Rates!$G$9+Rates!$G$11)+Rates!$G$19+SUM(Rates!$G$22:$G$27)</f>
        <v>341.27518894793604</v>
      </c>
      <c r="D51" s="65">
        <f>IF('NEG Commercial NonWin'!B51&gt;40,40*(Rates!$H$9+Rates!$H$14)+('NEG Commercial NonWin'!B51-40)*(Rates!$H$9+Rates!$H$17),'NEG Commercial NonWin'!B51*(Rates!$H$9+Rates!$H$14))+Rates!$H$19+Rates!$H$22+Rates!$H$23</f>
        <v>352.05783894793603</v>
      </c>
      <c r="E51" s="66">
        <f t="shared" si="0"/>
        <v>10.78264999999999</v>
      </c>
      <c r="F51" s="67">
        <f t="shared" si="1"/>
        <v>3.1595176998480717E-2</v>
      </c>
      <c r="G51" s="71">
        <f>'NEG Commercial'!M49</f>
        <v>381</v>
      </c>
      <c r="H51" s="68">
        <f t="shared" si="2"/>
        <v>2.650324160382871E-3</v>
      </c>
      <c r="I51" s="68">
        <f t="shared" si="3"/>
        <v>0.93717827429811607</v>
      </c>
    </row>
    <row r="52" spans="2:9" x14ac:dyDescent="0.2">
      <c r="B52" s="64">
        <f>'NEG Commercial'!K50</f>
        <v>559</v>
      </c>
      <c r="C52" s="65">
        <f>B52*(Rates!$G$9+Rates!$G$11)+Rates!$G$19+SUM(Rates!$G$22:$G$27)</f>
        <v>353.19152248960341</v>
      </c>
      <c r="D52" s="65">
        <f>IF('NEG Commercial NonWin'!B52&gt;40,40*(Rates!$H$9+Rates!$H$14)+('NEG Commercial NonWin'!B52-40)*(Rates!$H$9+Rates!$H$17),'NEG Commercial NonWin'!B52*(Rates!$H$9+Rates!$H$14))+Rates!$H$19+Rates!$H$22+Rates!$H$23</f>
        <v>363.52517248960339</v>
      </c>
      <c r="E52" s="66">
        <f t="shared" si="0"/>
        <v>10.333649999999977</v>
      </c>
      <c r="F52" s="67">
        <f t="shared" si="1"/>
        <v>2.9257921954523015E-2</v>
      </c>
      <c r="G52" s="71">
        <f>'NEG Commercial'!M50</f>
        <v>300</v>
      </c>
      <c r="H52" s="68">
        <f t="shared" si="2"/>
        <v>2.0868694176243078E-3</v>
      </c>
      <c r="I52" s="68">
        <f t="shared" si="3"/>
        <v>0.93926514371574032</v>
      </c>
    </row>
    <row r="53" spans="2:9" x14ac:dyDescent="0.2">
      <c r="B53" s="64">
        <f>'NEG Commercial'!K51</f>
        <v>579</v>
      </c>
      <c r="C53" s="65">
        <f>B53*(Rates!$G$9+Rates!$G$11)+Rates!$G$19+SUM(Rates!$G$22:$G$27)</f>
        <v>365.10785603127079</v>
      </c>
      <c r="D53" s="65">
        <f>IF('NEG Commercial NonWin'!B53&gt;40,40*(Rates!$H$9+Rates!$H$14)+('NEG Commercial NonWin'!B53-40)*(Rates!$H$9+Rates!$H$17),'NEG Commercial NonWin'!B53*(Rates!$H$9+Rates!$H$14))+Rates!$H$19+Rates!$H$22+Rates!$H$23</f>
        <v>374.99250603127075</v>
      </c>
      <c r="E53" s="66">
        <f t="shared" si="0"/>
        <v>9.8846499999999651</v>
      </c>
      <c r="F53" s="67">
        <f t="shared" si="1"/>
        <v>2.707323284534684E-2</v>
      </c>
      <c r="G53" s="71">
        <f>'NEG Commercial'!M51</f>
        <v>343</v>
      </c>
      <c r="H53" s="68">
        <f t="shared" si="2"/>
        <v>2.3859873674837921E-3</v>
      </c>
      <c r="I53" s="68">
        <f t="shared" si="3"/>
        <v>0.94165113108322407</v>
      </c>
    </row>
    <row r="54" spans="2:9" x14ac:dyDescent="0.2">
      <c r="B54" s="64">
        <f>'NEG Commercial'!K52</f>
        <v>599</v>
      </c>
      <c r="C54" s="65">
        <f>B54*(Rates!$G$9+Rates!$G$11)+Rates!$G$19+SUM(Rates!$G$22:$G$27)</f>
        <v>377.02418957293821</v>
      </c>
      <c r="D54" s="65">
        <f>IF('NEG Commercial NonWin'!B54&gt;40,40*(Rates!$H$9+Rates!$H$14)+('NEG Commercial NonWin'!B54-40)*(Rates!$H$9+Rates!$H$17),'NEG Commercial NonWin'!B54*(Rates!$H$9+Rates!$H$14))+Rates!$H$19+Rates!$H$22+Rates!$H$23</f>
        <v>386.45983957293822</v>
      </c>
      <c r="E54" s="66">
        <f t="shared" si="0"/>
        <v>9.4356500000000096</v>
      </c>
      <c r="F54" s="67">
        <f t="shared" si="1"/>
        <v>2.5026643544245615E-2</v>
      </c>
      <c r="G54" s="71">
        <f>'NEG Commercial'!M52</f>
        <v>318</v>
      </c>
      <c r="H54" s="68">
        <f t="shared" si="2"/>
        <v>2.2120815826817664E-3</v>
      </c>
      <c r="I54" s="68">
        <f t="shared" si="3"/>
        <v>0.94386321266590578</v>
      </c>
    </row>
    <row r="55" spans="2:9" x14ac:dyDescent="0.2">
      <c r="B55" s="64">
        <f>'NEG Commercial'!K53</f>
        <v>619</v>
      </c>
      <c r="C55" s="65">
        <f>B55*(Rates!$G$9+Rates!$G$11)+Rates!$G$19+SUM(Rates!$G$22:$G$27)</f>
        <v>388.94052311460558</v>
      </c>
      <c r="D55" s="65">
        <f>IF('NEG Commercial NonWin'!B55&gt;40,40*(Rates!$H$9+Rates!$H$14)+('NEG Commercial NonWin'!B55-40)*(Rates!$H$9+Rates!$H$17),'NEG Commercial NonWin'!B55*(Rates!$H$9+Rates!$H$14))+Rates!$H$19+Rates!$H$22+Rates!$H$23</f>
        <v>397.92717311460558</v>
      </c>
      <c r="E55" s="66">
        <f t="shared" si="0"/>
        <v>8.9866499999999974</v>
      </c>
      <c r="F55" s="67">
        <f t="shared" si="1"/>
        <v>2.3105460773373779E-2</v>
      </c>
      <c r="G55" s="71">
        <f>'NEG Commercial'!M53</f>
        <v>278</v>
      </c>
      <c r="H55" s="68">
        <f t="shared" si="2"/>
        <v>1.9338323269985252E-3</v>
      </c>
      <c r="I55" s="68">
        <f t="shared" si="3"/>
        <v>0.94579704499290429</v>
      </c>
    </row>
    <row r="56" spans="2:9" x14ac:dyDescent="0.2">
      <c r="B56" s="64">
        <f>'NEG Commercial'!K54</f>
        <v>639</v>
      </c>
      <c r="C56" s="65">
        <f>B56*(Rates!$G$9+Rates!$G$11)+Rates!$G$19+SUM(Rates!$G$22:$G$27)</f>
        <v>400.85685665627295</v>
      </c>
      <c r="D56" s="65">
        <f>IF('NEG Commercial NonWin'!B56&gt;40,40*(Rates!$H$9+Rates!$H$14)+('NEG Commercial NonWin'!B56-40)*(Rates!$H$9+Rates!$H$17),'NEG Commercial NonWin'!B56*(Rates!$H$9+Rates!$H$14))+Rates!$H$19+Rates!$H$22+Rates!$H$23</f>
        <v>409.39450665627294</v>
      </c>
      <c r="E56" s="66">
        <f t="shared" si="0"/>
        <v>8.5376499999999851</v>
      </c>
      <c r="F56" s="67">
        <f t="shared" si="1"/>
        <v>2.1298500594991332E-2</v>
      </c>
      <c r="G56" s="71">
        <f>'NEG Commercial'!M54</f>
        <v>271</v>
      </c>
      <c r="H56" s="68">
        <f t="shared" si="2"/>
        <v>1.8851387072539581E-3</v>
      </c>
      <c r="I56" s="68">
        <f t="shared" si="3"/>
        <v>0.94768218370015822</v>
      </c>
    </row>
    <row r="57" spans="2:9" x14ac:dyDescent="0.2">
      <c r="B57" s="64">
        <f>'NEG Commercial'!K55</f>
        <v>659</v>
      </c>
      <c r="C57" s="65">
        <f>B57*(Rates!$G$9+Rates!$G$11)+Rates!$G$19+SUM(Rates!$G$22:$G$27)</f>
        <v>412.77319019794032</v>
      </c>
      <c r="D57" s="65">
        <f>IF('NEG Commercial NonWin'!B57&gt;40,40*(Rates!$H$9+Rates!$H$14)+('NEG Commercial NonWin'!B57-40)*(Rates!$H$9+Rates!$H$17),'NEG Commercial NonWin'!B57*(Rates!$H$9+Rates!$H$14))+Rates!$H$19+Rates!$H$22+Rates!$H$23</f>
        <v>420.8618401979403</v>
      </c>
      <c r="E57" s="66">
        <f t="shared" si="0"/>
        <v>8.0886499999999728</v>
      </c>
      <c r="F57" s="67">
        <f t="shared" si="1"/>
        <v>1.9595870546052566E-2</v>
      </c>
      <c r="G57" s="71">
        <f>'NEG Commercial'!M55</f>
        <v>257</v>
      </c>
      <c r="H57" s="68">
        <f t="shared" si="2"/>
        <v>1.7877514677648238E-3</v>
      </c>
      <c r="I57" s="68">
        <f t="shared" si="3"/>
        <v>0.949469935167923</v>
      </c>
    </row>
    <row r="58" spans="2:9" x14ac:dyDescent="0.2">
      <c r="B58" s="64">
        <f>'NEG Commercial'!K56</f>
        <v>679</v>
      </c>
      <c r="C58" s="65">
        <f>B58*(Rates!$G$9+Rates!$G$11)+Rates!$G$19+SUM(Rates!$G$22:$G$27)</f>
        <v>424.68952373960775</v>
      </c>
      <c r="D58" s="65">
        <f>IF('NEG Commercial NonWin'!B58&gt;40,40*(Rates!$H$9+Rates!$H$14)+('NEG Commercial NonWin'!B58-40)*(Rates!$H$9+Rates!$H$17),'NEG Commercial NonWin'!B58*(Rates!$H$9+Rates!$H$14))+Rates!$H$19+Rates!$H$22+Rates!$H$23</f>
        <v>432.32917373960777</v>
      </c>
      <c r="E58" s="66">
        <f t="shared" si="0"/>
        <v>7.6396500000000174</v>
      </c>
      <c r="F58" s="67">
        <f t="shared" si="1"/>
        <v>1.7988788451217267E-2</v>
      </c>
      <c r="G58" s="71">
        <f>'NEG Commercial'!M56</f>
        <v>225</v>
      </c>
      <c r="H58" s="68">
        <f t="shared" si="2"/>
        <v>1.565152063218231E-3</v>
      </c>
      <c r="I58" s="68">
        <f t="shared" si="3"/>
        <v>0.95103508723114127</v>
      </c>
    </row>
    <row r="59" spans="2:9" x14ac:dyDescent="0.2">
      <c r="B59" s="64">
        <f>'NEG Commercial'!K57</f>
        <v>699</v>
      </c>
      <c r="C59" s="65">
        <f>B59*(Rates!$G$9+Rates!$G$11)+Rates!$G$19+SUM(Rates!$G$22:$G$27)</f>
        <v>436.60585728127512</v>
      </c>
      <c r="D59" s="65">
        <f>IF('NEG Commercial NonWin'!B59&gt;40,40*(Rates!$H$9+Rates!$H$14)+('NEG Commercial NonWin'!B59-40)*(Rates!$H$9+Rates!$H$17),'NEG Commercial NonWin'!B59*(Rates!$H$9+Rates!$H$14))+Rates!$H$19+Rates!$H$22+Rates!$H$23</f>
        <v>443.79650728127513</v>
      </c>
      <c r="E59" s="66">
        <f t="shared" si="0"/>
        <v>7.1906500000000051</v>
      </c>
      <c r="F59" s="67">
        <f t="shared" si="1"/>
        <v>1.6469430906804267E-2</v>
      </c>
      <c r="G59" s="71">
        <f>'NEG Commercial'!M57</f>
        <v>230</v>
      </c>
      <c r="H59" s="68">
        <f t="shared" si="2"/>
        <v>1.599933220178636E-3</v>
      </c>
      <c r="I59" s="68">
        <f t="shared" si="3"/>
        <v>0.95263502045131987</v>
      </c>
    </row>
    <row r="60" spans="2:9" x14ac:dyDescent="0.2">
      <c r="B60" s="64">
        <f>'NEG Commercial'!K58</f>
        <v>719</v>
      </c>
      <c r="C60" s="65">
        <f>B60*(Rates!$G$9+Rates!$G$11)+Rates!$G$19+SUM(Rates!$G$22:$G$27)</f>
        <v>448.52219082294249</v>
      </c>
      <c r="D60" s="65">
        <f>IF('NEG Commercial NonWin'!B60&gt;40,40*(Rates!$H$9+Rates!$H$14)+('NEG Commercial NonWin'!B60-40)*(Rates!$H$9+Rates!$H$17),'NEG Commercial NonWin'!B60*(Rates!$H$9+Rates!$H$14))+Rates!$H$19+Rates!$H$22+Rates!$H$23</f>
        <v>455.26384082294248</v>
      </c>
      <c r="E60" s="66">
        <f t="shared" si="0"/>
        <v>6.7416499999999928</v>
      </c>
      <c r="F60" s="67">
        <f t="shared" si="1"/>
        <v>1.503080591760801E-2</v>
      </c>
      <c r="G60" s="71">
        <f>'NEG Commercial'!M58</f>
        <v>195</v>
      </c>
      <c r="H60" s="68">
        <f t="shared" si="2"/>
        <v>1.3564651214558001E-3</v>
      </c>
      <c r="I60" s="68">
        <f t="shared" si="3"/>
        <v>0.95399148557277569</v>
      </c>
    </row>
    <row r="61" spans="2:9" x14ac:dyDescent="0.2">
      <c r="B61" s="64">
        <f>'NEG Commercial'!K59</f>
        <v>739</v>
      </c>
      <c r="C61" s="65">
        <f>B61*(Rates!$G$9+Rates!$G$11)+Rates!$G$19+SUM(Rates!$G$22:$G$27)</f>
        <v>460.43852436460986</v>
      </c>
      <c r="D61" s="65">
        <f>IF('NEG Commercial NonWin'!B61&gt;40,40*(Rates!$H$9+Rates!$H$14)+('NEG Commercial NonWin'!B61-40)*(Rates!$H$9+Rates!$H$17),'NEG Commercial NonWin'!B61*(Rates!$H$9+Rates!$H$14))+Rates!$H$19+Rates!$H$22+Rates!$H$23</f>
        <v>466.73117436460984</v>
      </c>
      <c r="E61" s="66">
        <f t="shared" si="0"/>
        <v>6.2926499999999805</v>
      </c>
      <c r="F61" s="67">
        <f t="shared" si="1"/>
        <v>1.3666645310975297E-2</v>
      </c>
      <c r="G61" s="71">
        <f>'NEG Commercial'!M59</f>
        <v>210</v>
      </c>
      <c r="H61" s="68">
        <f t="shared" si="2"/>
        <v>1.4608085923370154E-3</v>
      </c>
      <c r="I61" s="68">
        <f t="shared" si="3"/>
        <v>0.95545229416511268</v>
      </c>
    </row>
    <row r="62" spans="2:9" x14ac:dyDescent="0.2">
      <c r="B62" s="64">
        <f>'NEG Commercial'!K60</f>
        <v>759</v>
      </c>
      <c r="C62" s="65">
        <f>B62*(Rates!$G$9+Rates!$G$11)+Rates!$G$19+SUM(Rates!$G$22:$G$27)</f>
        <v>472.35485790627729</v>
      </c>
      <c r="D62" s="65">
        <f>IF('NEG Commercial NonWin'!B62&gt;40,40*(Rates!$H$9+Rates!$H$14)+('NEG Commercial NonWin'!B62-40)*(Rates!$H$9+Rates!$H$17),'NEG Commercial NonWin'!B62*(Rates!$H$9+Rates!$H$14))+Rates!$H$19+Rates!$H$22+Rates!$H$23</f>
        <v>478.1985079062772</v>
      </c>
      <c r="E62" s="66">
        <f t="shared" si="0"/>
        <v>5.8436499999999114</v>
      </c>
      <c r="F62" s="67">
        <f t="shared" si="1"/>
        <v>1.2371313435627636E-2</v>
      </c>
      <c r="G62" s="71">
        <f>'NEG Commercial'!M60</f>
        <v>185</v>
      </c>
      <c r="H62" s="68">
        <f t="shared" si="2"/>
        <v>1.2869028075349898E-3</v>
      </c>
      <c r="I62" s="68">
        <f t="shared" si="3"/>
        <v>0.95673919697264764</v>
      </c>
    </row>
    <row r="63" spans="2:9" x14ac:dyDescent="0.2">
      <c r="B63" s="64">
        <f>'NEG Commercial'!K61</f>
        <v>779</v>
      </c>
      <c r="C63" s="65">
        <f>B63*(Rates!$G$9+Rates!$G$11)+Rates!$G$19+SUM(Rates!$G$22:$G$27)</f>
        <v>484.27119144794466</v>
      </c>
      <c r="D63" s="65">
        <f>IF('NEG Commercial NonWin'!B63&gt;40,40*(Rates!$H$9+Rates!$H$14)+('NEG Commercial NonWin'!B63-40)*(Rates!$H$9+Rates!$H$17),'NEG Commercial NonWin'!B63*(Rates!$H$9+Rates!$H$14))+Rates!$H$19+Rates!$H$22+Rates!$H$23</f>
        <v>489.66584144794467</v>
      </c>
      <c r="E63" s="66">
        <f t="shared" si="0"/>
        <v>5.3946500000000128</v>
      </c>
      <c r="F63" s="67">
        <f t="shared" si="1"/>
        <v>1.1139729340228357E-2</v>
      </c>
      <c r="G63" s="71">
        <f>'NEG Commercial'!M61</f>
        <v>178</v>
      </c>
      <c r="H63" s="68">
        <f t="shared" si="2"/>
        <v>1.2382091877904226E-3</v>
      </c>
      <c r="I63" s="68">
        <f t="shared" si="3"/>
        <v>0.95797740616043803</v>
      </c>
    </row>
    <row r="64" spans="2:9" x14ac:dyDescent="0.2">
      <c r="B64" s="64">
        <f>'NEG Commercial'!K62</f>
        <v>799</v>
      </c>
      <c r="C64" s="65">
        <f>B64*(Rates!$G$9+Rates!$G$11)+Rates!$G$19+SUM(Rates!$G$22:$G$27)</f>
        <v>496.18752498961203</v>
      </c>
      <c r="D64" s="65">
        <f>IF('NEG Commercial NonWin'!B64&gt;40,40*(Rates!$H$9+Rates!$H$14)+('NEG Commercial NonWin'!B64-40)*(Rates!$H$9+Rates!$H$17),'NEG Commercial NonWin'!B64*(Rates!$H$9+Rates!$H$14))+Rates!$H$19+Rates!$H$22+Rates!$H$23</f>
        <v>501.13317498961203</v>
      </c>
      <c r="E64" s="66">
        <f t="shared" si="0"/>
        <v>4.9456500000000005</v>
      </c>
      <c r="F64" s="67">
        <f t="shared" si="1"/>
        <v>9.9673001656048095E-3</v>
      </c>
      <c r="G64" s="71">
        <f>'NEG Commercial'!M62</f>
        <v>171</v>
      </c>
      <c r="H64" s="68">
        <f t="shared" si="2"/>
        <v>1.1895155680458555E-3</v>
      </c>
      <c r="I64" s="68">
        <f t="shared" si="3"/>
        <v>0.95916692172848383</v>
      </c>
    </row>
    <row r="65" spans="2:9" x14ac:dyDescent="0.2">
      <c r="B65" s="64">
        <f>'NEG Commercial'!K63</f>
        <v>819</v>
      </c>
      <c r="C65" s="65">
        <f>B65*(Rates!$G$9+Rates!$G$11)+Rates!$G$19+SUM(Rates!$G$22:$G$27)</f>
        <v>508.10385853127946</v>
      </c>
      <c r="D65" s="65">
        <f>IF('NEG Commercial NonWin'!B65&gt;40,40*(Rates!$H$9+Rates!$H$14)+('NEG Commercial NonWin'!B65-40)*(Rates!$H$9+Rates!$H$17),'NEG Commercial NonWin'!B65*(Rates!$H$9+Rates!$H$14))+Rates!$H$19+Rates!$H$22+Rates!$H$23</f>
        <v>512.60050853127939</v>
      </c>
      <c r="E65" s="66">
        <f t="shared" si="0"/>
        <v>4.4966499999999314</v>
      </c>
      <c r="F65" s="67">
        <f t="shared" si="1"/>
        <v>8.849863909709146E-3</v>
      </c>
      <c r="G65" s="71">
        <f>'NEG Commercial'!M63</f>
        <v>159</v>
      </c>
      <c r="H65" s="68">
        <f t="shared" si="2"/>
        <v>1.1060407913408832E-3</v>
      </c>
      <c r="I65" s="68">
        <f t="shared" si="3"/>
        <v>0.96027296251982475</v>
      </c>
    </row>
    <row r="66" spans="2:9" x14ac:dyDescent="0.2">
      <c r="B66" s="64">
        <f>'NEG Commercial'!K64</f>
        <v>839</v>
      </c>
      <c r="C66" s="65">
        <f>B66*(Rates!$G$9+Rates!$G$11)+Rates!$G$19+SUM(Rates!$G$22:$G$27)</f>
        <v>520.02019207294677</v>
      </c>
      <c r="D66" s="65">
        <f>IF('NEG Commercial NonWin'!B66&gt;40,40*(Rates!$H$9+Rates!$H$14)+('NEG Commercial NonWin'!B66-40)*(Rates!$H$9+Rates!$H$17),'NEG Commercial NonWin'!B66*(Rates!$H$9+Rates!$H$14))+Rates!$H$19+Rates!$H$22+Rates!$H$23</f>
        <v>524.06784207294675</v>
      </c>
      <c r="E66" s="66">
        <f t="shared" si="0"/>
        <v>4.047649999999976</v>
      </c>
      <c r="F66" s="67">
        <f t="shared" si="1"/>
        <v>7.7836400618693374E-3</v>
      </c>
      <c r="G66" s="71">
        <f>'NEG Commercial'!M64</f>
        <v>150</v>
      </c>
      <c r="H66" s="68">
        <f t="shared" si="2"/>
        <v>1.0434347088121539E-3</v>
      </c>
      <c r="I66" s="68">
        <f t="shared" si="3"/>
        <v>0.96131639722863693</v>
      </c>
    </row>
    <row r="67" spans="2:9" x14ac:dyDescent="0.2">
      <c r="B67" s="64">
        <f>'NEG Commercial'!K65</f>
        <v>859</v>
      </c>
      <c r="C67" s="65">
        <f>B67*(Rates!$G$9+Rates!$G$11)+Rates!$G$19+SUM(Rates!$G$22:$G$27)</f>
        <v>531.9365256146142</v>
      </c>
      <c r="D67" s="65">
        <f>IF('NEG Commercial NonWin'!B67&gt;40,40*(Rates!$H$9+Rates!$H$14)+('NEG Commercial NonWin'!B67-40)*(Rates!$H$9+Rates!$H$17),'NEG Commercial NonWin'!B67*(Rates!$H$9+Rates!$H$14))+Rates!$H$19+Rates!$H$22+Rates!$H$23</f>
        <v>535.53517561461422</v>
      </c>
      <c r="E67" s="66">
        <f t="shared" si="0"/>
        <v>3.5986500000000206</v>
      </c>
      <c r="F67" s="67">
        <f t="shared" si="1"/>
        <v>6.7651868723284997E-3</v>
      </c>
      <c r="G67" s="71">
        <f>'NEG Commercial'!M65</f>
        <v>152</v>
      </c>
      <c r="H67" s="68">
        <f t="shared" si="2"/>
        <v>1.0573471715963161E-3</v>
      </c>
      <c r="I67" s="68">
        <f t="shared" si="3"/>
        <v>0.96237374440023327</v>
      </c>
    </row>
    <row r="68" spans="2:9" x14ac:dyDescent="0.2">
      <c r="B68" s="64">
        <f>'NEG Commercial'!K66</f>
        <v>879</v>
      </c>
      <c r="C68" s="65">
        <f>B68*(Rates!$G$9+Rates!$G$11)+Rates!$G$19+SUM(Rates!$G$22:$G$27)</f>
        <v>543.85285915628162</v>
      </c>
      <c r="D68" s="65">
        <f>IF('NEG Commercial NonWin'!B68&gt;40,40*(Rates!$H$9+Rates!$H$14)+('NEG Commercial NonWin'!B68-40)*(Rates!$H$9+Rates!$H$17),'NEG Commercial NonWin'!B68*(Rates!$H$9+Rates!$H$14))+Rates!$H$19+Rates!$H$22+Rates!$H$23</f>
        <v>547.00250915628158</v>
      </c>
      <c r="E68" s="66">
        <f t="shared" si="0"/>
        <v>3.1496499999999514</v>
      </c>
      <c r="F68" s="67">
        <f t="shared" si="1"/>
        <v>5.7913642393757599E-3</v>
      </c>
      <c r="G68" s="71">
        <f>'NEG Commercial'!M66</f>
        <v>171</v>
      </c>
      <c r="H68" s="68">
        <f t="shared" si="2"/>
        <v>1.1895155680458555E-3</v>
      </c>
      <c r="I68" s="68">
        <f t="shared" si="3"/>
        <v>0.96356325996827907</v>
      </c>
    </row>
    <row r="69" spans="2:9" x14ac:dyDescent="0.2">
      <c r="B69" s="64">
        <f>'NEG Commercial'!K67</f>
        <v>899</v>
      </c>
      <c r="C69" s="65">
        <f>B69*(Rates!$G$9+Rates!$G$11)+Rates!$G$19+SUM(Rates!$G$22:$G$27)</f>
        <v>555.76919269794894</v>
      </c>
      <c r="D69" s="65">
        <f>IF('NEG Commercial NonWin'!B69&gt;40,40*(Rates!$H$9+Rates!$H$14)+('NEG Commercial NonWin'!B69-40)*(Rates!$H$9+Rates!$H$17),'NEG Commercial NonWin'!B69*(Rates!$H$9+Rates!$H$14))+Rates!$H$19+Rates!$H$22+Rates!$H$23</f>
        <v>558.46984269794893</v>
      </c>
      <c r="E69" s="66">
        <f t="shared" si="0"/>
        <v>2.700649999999996</v>
      </c>
      <c r="F69" s="67">
        <f t="shared" si="1"/>
        <v>4.8593013709339467E-3</v>
      </c>
      <c r="G69" s="71">
        <f>'NEG Commercial'!M67</f>
        <v>139</v>
      </c>
      <c r="H69" s="68">
        <f t="shared" si="2"/>
        <v>9.6691616349926259E-4</v>
      </c>
      <c r="I69" s="68">
        <f t="shared" si="3"/>
        <v>0.96453017613177838</v>
      </c>
    </row>
    <row r="70" spans="2:9" x14ac:dyDescent="0.2">
      <c r="B70" s="64">
        <f>'NEG Commercial'!K68</f>
        <v>919</v>
      </c>
      <c r="C70" s="65">
        <f>B70*(Rates!$G$9+Rates!$G$11)+Rates!$G$19+SUM(Rates!$G$22:$G$27)</f>
        <v>567.68552623961637</v>
      </c>
      <c r="D70" s="65">
        <f>IF('NEG Commercial NonWin'!B70&gt;40,40*(Rates!$H$9+Rates!$H$14)+('NEG Commercial NonWin'!B70-40)*(Rates!$H$9+Rates!$H$17),'NEG Commercial NonWin'!B70*(Rates!$H$9+Rates!$H$14))+Rates!$H$19+Rates!$H$22+Rates!$H$23</f>
        <v>569.93717623961629</v>
      </c>
      <c r="E70" s="66">
        <f t="shared" si="0"/>
        <v>2.2516499999999269</v>
      </c>
      <c r="F70" s="67">
        <f t="shared" si="1"/>
        <v>3.9663685190548968E-3</v>
      </c>
      <c r="G70" s="71">
        <f>'NEG Commercial'!M68</f>
        <v>119</v>
      </c>
      <c r="H70" s="68">
        <f t="shared" si="2"/>
        <v>8.2779153565764208E-4</v>
      </c>
      <c r="I70" s="68">
        <f t="shared" si="3"/>
        <v>0.96535796766743598</v>
      </c>
    </row>
    <row r="71" spans="2:9" x14ac:dyDescent="0.2">
      <c r="B71" s="64">
        <f>'NEG Commercial'!K69</f>
        <v>939</v>
      </c>
      <c r="C71" s="65">
        <f>B71*(Rates!$G$9+Rates!$G$11)+Rates!$G$19+SUM(Rates!$G$22:$G$27)</f>
        <v>579.60185978128379</v>
      </c>
      <c r="D71" s="65">
        <f>IF('NEG Commercial NonWin'!B71&gt;40,40*(Rates!$H$9+Rates!$H$14)+('NEG Commercial NonWin'!B71-40)*(Rates!$H$9+Rates!$H$17),'NEG Commercial NonWin'!B71*(Rates!$H$9+Rates!$H$14))+Rates!$H$19+Rates!$H$22+Rates!$H$23</f>
        <v>581.40450978128365</v>
      </c>
      <c r="E71" s="66">
        <f t="shared" ref="E71:E134" si="4">D71-C71</f>
        <v>1.8026499999998578</v>
      </c>
      <c r="F71" s="67">
        <f t="shared" ref="F71:F134" si="5">E71/C71</f>
        <v>3.1101522011680541E-3</v>
      </c>
      <c r="G71" s="71">
        <f>'NEG Commercial'!M69</f>
        <v>134</v>
      </c>
      <c r="H71" s="68">
        <f t="shared" si="2"/>
        <v>9.3213500653885751E-4</v>
      </c>
      <c r="I71" s="68">
        <f t="shared" si="3"/>
        <v>0.96629010267397486</v>
      </c>
    </row>
    <row r="72" spans="2:9" x14ac:dyDescent="0.2">
      <c r="B72" s="64">
        <f>'NEG Commercial'!K70</f>
        <v>959</v>
      </c>
      <c r="C72" s="65">
        <f>B72*(Rates!$G$9+Rates!$G$11)+Rates!$G$19+SUM(Rates!$G$22:$G$27)</f>
        <v>591.51819332295111</v>
      </c>
      <c r="D72" s="65">
        <f>IF('NEG Commercial NonWin'!B72&gt;40,40*(Rates!$H$9+Rates!$H$14)+('NEG Commercial NonWin'!B72-40)*(Rates!$H$9+Rates!$H$17),'NEG Commercial NonWin'!B72*(Rates!$H$9+Rates!$H$14))+Rates!$H$19+Rates!$H$22+Rates!$H$23</f>
        <v>592.87184332295112</v>
      </c>
      <c r="E72" s="66">
        <f t="shared" si="4"/>
        <v>1.353650000000016</v>
      </c>
      <c r="F72" s="67">
        <f t="shared" si="5"/>
        <v>2.2884334163851558E-3</v>
      </c>
      <c r="G72" s="71">
        <f>'NEG Commercial'!M70</f>
        <v>119</v>
      </c>
      <c r="H72" s="68">
        <f t="shared" ref="H72:H135" si="6">G72/SUM($G$6:$G$618)</f>
        <v>8.2779153565764208E-4</v>
      </c>
      <c r="I72" s="68">
        <f t="shared" ref="I72:I135" si="7">H72+I71</f>
        <v>0.96711789420963246</v>
      </c>
    </row>
    <row r="73" spans="2:9" x14ac:dyDescent="0.2">
      <c r="B73" s="64">
        <f>'NEG Commercial'!K71</f>
        <v>979</v>
      </c>
      <c r="C73" s="65">
        <f>B73*(Rates!$G$9+Rates!$G$11)+Rates!$G$19+SUM(Rates!$G$22:$G$27)</f>
        <v>603.43452686461853</v>
      </c>
      <c r="D73" s="65">
        <f>IF('NEG Commercial NonWin'!B73&gt;40,40*(Rates!$H$9+Rates!$H$14)+('NEG Commercial NonWin'!B73-40)*(Rates!$H$9+Rates!$H$17),'NEG Commercial NonWin'!B73*(Rates!$H$9+Rates!$H$14))+Rates!$H$19+Rates!$H$22+Rates!$H$23</f>
        <v>604.33917686461848</v>
      </c>
      <c r="E73" s="66">
        <f t="shared" si="4"/>
        <v>0.90464999999994689</v>
      </c>
      <c r="F73" s="67">
        <f t="shared" si="5"/>
        <v>1.4991684428473323E-3</v>
      </c>
      <c r="G73" s="71">
        <f>'NEG Commercial'!M71</f>
        <v>117</v>
      </c>
      <c r="H73" s="68">
        <f t="shared" si="6"/>
        <v>8.1387907287348003E-4</v>
      </c>
      <c r="I73" s="68">
        <f t="shared" si="7"/>
        <v>0.9679317732825059</v>
      </c>
    </row>
    <row r="74" spans="2:9" x14ac:dyDescent="0.2">
      <c r="B74" s="64">
        <f>'NEG Commercial'!K72</f>
        <v>999</v>
      </c>
      <c r="C74" s="65">
        <f>B74*(Rates!$G$9+Rates!$G$11)+Rates!$G$19+SUM(Rates!$G$22:$G$27)</f>
        <v>615.35086040628585</v>
      </c>
      <c r="D74" s="65">
        <f>IF('NEG Commercial NonWin'!B74&gt;40,40*(Rates!$H$9+Rates!$H$14)+('NEG Commercial NonWin'!B74-40)*(Rates!$H$9+Rates!$H$17),'NEG Commercial NonWin'!B74*(Rates!$H$9+Rates!$H$14))+Rates!$H$19+Rates!$H$22+Rates!$H$23</f>
        <v>615.80651040628584</v>
      </c>
      <c r="E74" s="66">
        <f t="shared" si="4"/>
        <v>0.45564999999999145</v>
      </c>
      <c r="F74" s="67">
        <f t="shared" si="5"/>
        <v>7.4047186624415901E-4</v>
      </c>
      <c r="G74" s="71">
        <f>'NEG Commercial'!M72</f>
        <v>122</v>
      </c>
      <c r="H74" s="68">
        <f t="shared" si="6"/>
        <v>8.4866022983388521E-4</v>
      </c>
      <c r="I74" s="68">
        <f t="shared" si="7"/>
        <v>0.96878043351233978</v>
      </c>
    </row>
    <row r="75" spans="2:9" x14ac:dyDescent="0.2">
      <c r="B75" s="64">
        <f>'NEG Commercial'!K73</f>
        <v>1019</v>
      </c>
      <c r="C75" s="65">
        <f>B75*(Rates!$G$9+Rates!$G$11)+Rates!$G$19+SUM(Rates!$G$22:$G$27)</f>
        <v>627.26719394795327</v>
      </c>
      <c r="D75" s="65">
        <f>IF('NEG Commercial NonWin'!B75&gt;40,40*(Rates!$H$9+Rates!$H$14)+('NEG Commercial NonWin'!B75-40)*(Rates!$H$9+Rates!$H$17),'NEG Commercial NonWin'!B75*(Rates!$H$9+Rates!$H$14))+Rates!$H$19+Rates!$H$22+Rates!$H$23</f>
        <v>627.2738439479532</v>
      </c>
      <c r="E75" s="66">
        <f t="shared" si="4"/>
        <v>6.6499999999223292E-3</v>
      </c>
      <c r="F75" s="67">
        <f t="shared" si="5"/>
        <v>1.0601542794017224E-5</v>
      </c>
      <c r="G75" s="71">
        <f>'NEG Commercial'!M73</f>
        <v>107</v>
      </c>
      <c r="H75" s="68">
        <f t="shared" si="6"/>
        <v>7.4431675895266977E-4</v>
      </c>
      <c r="I75" s="68">
        <f t="shared" si="7"/>
        <v>0.96952475027129248</v>
      </c>
    </row>
    <row r="76" spans="2:9" x14ac:dyDescent="0.2">
      <c r="B76" s="64">
        <f>'NEG Commercial'!K74</f>
        <v>1039</v>
      </c>
      <c r="C76" s="65">
        <f>B76*(Rates!$G$9+Rates!$G$11)+Rates!$G$19+SUM(Rates!$G$22:$G$27)</f>
        <v>639.1835274896207</v>
      </c>
      <c r="D76" s="65">
        <f>IF('NEG Commercial NonWin'!B76&gt;40,40*(Rates!$H$9+Rates!$H$14)+('NEG Commercial NonWin'!B76-40)*(Rates!$H$9+Rates!$H$17),'NEG Commercial NonWin'!B76*(Rates!$H$9+Rates!$H$14))+Rates!$H$19+Rates!$H$22+Rates!$H$23</f>
        <v>638.74117748962067</v>
      </c>
      <c r="E76" s="66">
        <f t="shared" si="4"/>
        <v>-0.44235000000003311</v>
      </c>
      <c r="F76" s="67">
        <f t="shared" si="5"/>
        <v>-6.9205475575591412E-4</v>
      </c>
      <c r="G76" s="71">
        <f>'NEG Commercial'!M74</f>
        <v>107</v>
      </c>
      <c r="H76" s="68">
        <f t="shared" si="6"/>
        <v>7.4431675895266977E-4</v>
      </c>
      <c r="I76" s="68">
        <f t="shared" si="7"/>
        <v>0.97026906703024518</v>
      </c>
    </row>
    <row r="77" spans="2:9" x14ac:dyDescent="0.2">
      <c r="B77" s="64">
        <f>'NEG Commercial'!K75</f>
        <v>1059</v>
      </c>
      <c r="C77" s="65">
        <f>B77*(Rates!$G$9+Rates!$G$11)+Rates!$G$19+SUM(Rates!$G$22:$G$27)</f>
        <v>651.09986103128801</v>
      </c>
      <c r="D77" s="65">
        <f>IF('NEG Commercial NonWin'!B77&gt;40,40*(Rates!$H$9+Rates!$H$14)+('NEG Commercial NonWin'!B77-40)*(Rates!$H$9+Rates!$H$17),'NEG Commercial NonWin'!B77*(Rates!$H$9+Rates!$H$14))+Rates!$H$19+Rates!$H$22+Rates!$H$23</f>
        <v>650.20851103128803</v>
      </c>
      <c r="E77" s="66">
        <f t="shared" si="4"/>
        <v>-0.89134999999998854</v>
      </c>
      <c r="F77" s="67">
        <f t="shared" si="5"/>
        <v>-1.3689912306050324E-3</v>
      </c>
      <c r="G77" s="71">
        <f>'NEG Commercial'!M75</f>
        <v>120</v>
      </c>
      <c r="H77" s="68">
        <f t="shared" si="6"/>
        <v>8.3474776704972316E-4</v>
      </c>
      <c r="I77" s="68">
        <f t="shared" si="7"/>
        <v>0.97110381479729491</v>
      </c>
    </row>
    <row r="78" spans="2:9" x14ac:dyDescent="0.2">
      <c r="B78" s="64">
        <f>'NEG Commercial'!K76</f>
        <v>1079</v>
      </c>
      <c r="C78" s="65">
        <f>B78*(Rates!$G$9+Rates!$G$11)+Rates!$G$19+SUM(Rates!$G$22:$G$27)</f>
        <v>663.01619457295544</v>
      </c>
      <c r="D78" s="65">
        <f>IF('NEG Commercial NonWin'!B78&gt;40,40*(Rates!$H$9+Rates!$H$14)+('NEG Commercial NonWin'!B78-40)*(Rates!$H$9+Rates!$H$17),'NEG Commercial NonWin'!B78*(Rates!$H$9+Rates!$H$14))+Rates!$H$19+Rates!$H$22+Rates!$H$23</f>
        <v>661.67584457295538</v>
      </c>
      <c r="E78" s="66">
        <f t="shared" si="4"/>
        <v>-1.3403500000000577</v>
      </c>
      <c r="F78" s="67">
        <f t="shared" si="5"/>
        <v>-2.0215946623496411E-3</v>
      </c>
      <c r="G78" s="71">
        <f>'NEG Commercial'!M76</f>
        <v>100</v>
      </c>
      <c r="H78" s="68">
        <f t="shared" si="6"/>
        <v>6.9562313920810265E-4</v>
      </c>
      <c r="I78" s="68">
        <f t="shared" si="7"/>
        <v>0.97179943793650303</v>
      </c>
    </row>
    <row r="79" spans="2:9" x14ac:dyDescent="0.2">
      <c r="B79" s="64">
        <f>'NEG Commercial'!K77</f>
        <v>1099</v>
      </c>
      <c r="C79" s="65">
        <f>B79*(Rates!$G$9+Rates!$G$11)+Rates!$G$19+SUM(Rates!$G$22:$G$27)</f>
        <v>674.93252811462287</v>
      </c>
      <c r="D79" s="65">
        <f>IF('NEG Commercial NonWin'!B79&gt;40,40*(Rates!$H$9+Rates!$H$14)+('NEG Commercial NonWin'!B79-40)*(Rates!$H$9+Rates!$H$17),'NEG Commercial NonWin'!B79*(Rates!$H$9+Rates!$H$14))+Rates!$H$19+Rates!$H$22+Rates!$H$23</f>
        <v>673.14317811462274</v>
      </c>
      <c r="E79" s="66">
        <f t="shared" si="4"/>
        <v>-1.7893500000001268</v>
      </c>
      <c r="F79" s="67">
        <f t="shared" si="5"/>
        <v>-2.6511538938544742E-3</v>
      </c>
      <c r="G79" s="71">
        <f>'NEG Commercial'!M77</f>
        <v>82</v>
      </c>
      <c r="H79" s="68">
        <f t="shared" si="6"/>
        <v>5.7041097415064419E-4</v>
      </c>
      <c r="I79" s="68">
        <f t="shared" si="7"/>
        <v>0.9723698489106537</v>
      </c>
    </row>
    <row r="80" spans="2:9" x14ac:dyDescent="0.2">
      <c r="B80" s="64">
        <f>'NEG Commercial'!K78</f>
        <v>1119</v>
      </c>
      <c r="C80" s="65">
        <f>B80*(Rates!$G$9+Rates!$G$11)+Rates!$G$19+SUM(Rates!$G$22:$G$27)</f>
        <v>686.84886165629018</v>
      </c>
      <c r="D80" s="65">
        <f>IF('NEG Commercial NonWin'!B80&gt;40,40*(Rates!$H$9+Rates!$H$14)+('NEG Commercial NonWin'!B80-40)*(Rates!$H$9+Rates!$H$17),'NEG Commercial NonWin'!B80*(Rates!$H$9+Rates!$H$14))+Rates!$H$19+Rates!$H$22+Rates!$H$23</f>
        <v>684.61051165629021</v>
      </c>
      <c r="E80" s="66">
        <f t="shared" si="4"/>
        <v>-2.2383499999999685</v>
      </c>
      <c r="F80" s="67">
        <f t="shared" si="5"/>
        <v>-3.2588683259987313E-3</v>
      </c>
      <c r="G80" s="71">
        <f>'NEG Commercial'!M78</f>
        <v>83</v>
      </c>
      <c r="H80" s="68">
        <f t="shared" si="6"/>
        <v>5.7736720554272516E-4</v>
      </c>
      <c r="I80" s="68">
        <f t="shared" si="7"/>
        <v>0.97294721611619639</v>
      </c>
    </row>
    <row r="81" spans="2:9" x14ac:dyDescent="0.2">
      <c r="B81" s="64">
        <f>'NEG Commercial'!K79</f>
        <v>1139</v>
      </c>
      <c r="C81" s="65">
        <f>B81*(Rates!$G$9+Rates!$G$11)+Rates!$G$19+SUM(Rates!$G$22:$G$27)</f>
        <v>698.76519519795761</v>
      </c>
      <c r="D81" s="65">
        <f>IF('NEG Commercial NonWin'!B81&gt;40,40*(Rates!$H$9+Rates!$H$14)+('NEG Commercial NonWin'!B81-40)*(Rates!$H$9+Rates!$H$17),'NEG Commercial NonWin'!B81*(Rates!$H$9+Rates!$H$14))+Rates!$H$19+Rates!$H$22+Rates!$H$23</f>
        <v>696.07784519795757</v>
      </c>
      <c r="E81" s="66">
        <f t="shared" si="4"/>
        <v>-2.6873500000000377</v>
      </c>
      <c r="F81" s="67">
        <f t="shared" si="5"/>
        <v>-3.8458555441341371E-3</v>
      </c>
      <c r="G81" s="71">
        <f>'NEG Commercial'!M79</f>
        <v>96</v>
      </c>
      <c r="H81" s="68">
        <f t="shared" si="6"/>
        <v>6.6779821363977855E-4</v>
      </c>
      <c r="I81" s="68">
        <f t="shared" si="7"/>
        <v>0.97361501432983621</v>
      </c>
    </row>
    <row r="82" spans="2:9" x14ac:dyDescent="0.2">
      <c r="B82" s="64">
        <f>'NEG Commercial'!K80</f>
        <v>1159</v>
      </c>
      <c r="C82" s="65">
        <f>B82*(Rates!$G$9+Rates!$G$11)+Rates!$G$19+SUM(Rates!$G$22:$G$27)</f>
        <v>710.68152873962504</v>
      </c>
      <c r="D82" s="65">
        <f>IF('NEG Commercial NonWin'!B82&gt;40,40*(Rates!$H$9+Rates!$H$14)+('NEG Commercial NonWin'!B82-40)*(Rates!$H$9+Rates!$H$17),'NEG Commercial NonWin'!B82*(Rates!$H$9+Rates!$H$14))+Rates!$H$19+Rates!$H$22+Rates!$H$23</f>
        <v>707.54517873962493</v>
      </c>
      <c r="E82" s="66">
        <f t="shared" si="4"/>
        <v>-3.1363500000001068</v>
      </c>
      <c r="F82" s="67">
        <f t="shared" si="5"/>
        <v>-4.4131581772813774E-3</v>
      </c>
      <c r="G82" s="71">
        <f>'NEG Commercial'!M80</f>
        <v>74</v>
      </c>
      <c r="H82" s="68">
        <f t="shared" si="6"/>
        <v>5.1476112301399599E-4</v>
      </c>
      <c r="I82" s="68">
        <f t="shared" si="7"/>
        <v>0.97412977545285018</v>
      </c>
    </row>
    <row r="83" spans="2:9" x14ac:dyDescent="0.2">
      <c r="B83" s="64">
        <f>'NEG Commercial'!K81</f>
        <v>1179</v>
      </c>
      <c r="C83" s="65">
        <f>B83*(Rates!$G$9+Rates!$G$11)+Rates!$G$19+SUM(Rates!$G$22:$G$27)</f>
        <v>722.59786228129235</v>
      </c>
      <c r="D83" s="65">
        <f>IF('NEG Commercial NonWin'!B83&gt;40,40*(Rates!$H$9+Rates!$H$14)+('NEG Commercial NonWin'!B83-40)*(Rates!$H$9+Rates!$H$17),'NEG Commercial NonWin'!B83*(Rates!$H$9+Rates!$H$14))+Rates!$H$19+Rates!$H$22+Rates!$H$23</f>
        <v>719.01251228129229</v>
      </c>
      <c r="E83" s="66">
        <f t="shared" si="4"/>
        <v>-3.5853500000000622</v>
      </c>
      <c r="F83" s="67">
        <f t="shared" si="5"/>
        <v>-4.9617500786410572E-3</v>
      </c>
      <c r="G83" s="71">
        <f>'NEG Commercial'!M81</f>
        <v>64</v>
      </c>
      <c r="H83" s="68">
        <f t="shared" si="6"/>
        <v>4.4519880909318568E-4</v>
      </c>
      <c r="I83" s="68">
        <f t="shared" si="7"/>
        <v>0.97457497426194339</v>
      </c>
    </row>
    <row r="84" spans="2:9" x14ac:dyDescent="0.2">
      <c r="B84" s="64">
        <f>'NEG Commercial'!K82</f>
        <v>1199</v>
      </c>
      <c r="C84" s="65">
        <f>B84*(Rates!$G$9+Rates!$G$11)+Rates!$G$19+SUM(Rates!$G$22:$G$27)</f>
        <v>734.51419582295978</v>
      </c>
      <c r="D84" s="65">
        <f>IF('NEG Commercial NonWin'!B84&gt;40,40*(Rates!$H$9+Rates!$H$14)+('NEG Commercial NonWin'!B84-40)*(Rates!$H$9+Rates!$H$17),'NEG Commercial NonWin'!B84*(Rates!$H$9+Rates!$H$14))+Rates!$H$19+Rates!$H$22+Rates!$H$23</f>
        <v>730.47984582295976</v>
      </c>
      <c r="E84" s="66">
        <f t="shared" si="4"/>
        <v>-4.0343500000000176</v>
      </c>
      <c r="F84" s="67">
        <f t="shared" si="5"/>
        <v>-5.492541904489506E-3</v>
      </c>
      <c r="G84" s="71">
        <f>'NEG Commercial'!M82</f>
        <v>70</v>
      </c>
      <c r="H84" s="68">
        <f t="shared" si="6"/>
        <v>4.8693619744567183E-4</v>
      </c>
      <c r="I84" s="68">
        <f t="shared" si="7"/>
        <v>0.97506191045938906</v>
      </c>
    </row>
    <row r="85" spans="2:9" x14ac:dyDescent="0.2">
      <c r="B85" s="64">
        <f>'NEG Commercial'!K83</f>
        <v>1219</v>
      </c>
      <c r="C85" s="65">
        <f>B85*(Rates!$G$9+Rates!$G$11)+Rates!$G$19+SUM(Rates!$G$22:$G$27)</f>
        <v>746.43052936462709</v>
      </c>
      <c r="D85" s="65">
        <f>IF('NEG Commercial NonWin'!B85&gt;40,40*(Rates!$H$9+Rates!$H$14)+('NEG Commercial NonWin'!B85-40)*(Rates!$H$9+Rates!$H$17),'NEG Commercial NonWin'!B85*(Rates!$H$9+Rates!$H$14))+Rates!$H$19+Rates!$H$22+Rates!$H$23</f>
        <v>741.94717936462712</v>
      </c>
      <c r="E85" s="66">
        <f t="shared" si="4"/>
        <v>-4.4833499999999731</v>
      </c>
      <c r="F85" s="67">
        <f t="shared" si="5"/>
        <v>-6.0063861586908407E-3</v>
      </c>
      <c r="G85" s="71">
        <f>'NEG Commercial'!M83</f>
        <v>105</v>
      </c>
      <c r="H85" s="68">
        <f t="shared" si="6"/>
        <v>7.3040429616850772E-4</v>
      </c>
      <c r="I85" s="68">
        <f t="shared" si="7"/>
        <v>0.97579231475555761</v>
      </c>
    </row>
    <row r="86" spans="2:9" x14ac:dyDescent="0.2">
      <c r="B86" s="64">
        <f>'NEG Commercial'!K84</f>
        <v>1239</v>
      </c>
      <c r="C86" s="65">
        <f>B86*(Rates!$G$9+Rates!$G$11)+Rates!$G$19+SUM(Rates!$G$22:$G$27)</f>
        <v>758.34686290629452</v>
      </c>
      <c r="D86" s="65">
        <f>IF('NEG Commercial NonWin'!B86&gt;40,40*(Rates!$H$9+Rates!$H$14)+('NEG Commercial NonWin'!B86-40)*(Rates!$H$9+Rates!$H$17),'NEG Commercial NonWin'!B86*(Rates!$H$9+Rates!$H$14))+Rates!$H$19+Rates!$H$22+Rates!$H$23</f>
        <v>753.41451290629448</v>
      </c>
      <c r="E86" s="66">
        <f t="shared" si="4"/>
        <v>-4.9323500000000422</v>
      </c>
      <c r="F86" s="67">
        <f t="shared" si="5"/>
        <v>-6.5040817616061142E-3</v>
      </c>
      <c r="G86" s="71">
        <f>'NEG Commercial'!M84</f>
        <v>66</v>
      </c>
      <c r="H86" s="68">
        <f t="shared" si="6"/>
        <v>4.5911127187734773E-4</v>
      </c>
      <c r="I86" s="68">
        <f t="shared" si="7"/>
        <v>0.97625142602743498</v>
      </c>
    </row>
    <row r="87" spans="2:9" x14ac:dyDescent="0.2">
      <c r="B87" s="64">
        <f>'NEG Commercial'!K85</f>
        <v>1259</v>
      </c>
      <c r="C87" s="65">
        <f>B87*(Rates!$G$9+Rates!$G$11)+Rates!$G$19+SUM(Rates!$G$22:$G$27)</f>
        <v>770.26319644796195</v>
      </c>
      <c r="D87" s="65">
        <f>IF('NEG Commercial NonWin'!B87&gt;40,40*(Rates!$H$9+Rates!$H$14)+('NEG Commercial NonWin'!B87-40)*(Rates!$H$9+Rates!$H$17),'NEG Commercial NonWin'!B87*(Rates!$H$9+Rates!$H$14))+Rates!$H$19+Rates!$H$22+Rates!$H$23</f>
        <v>764.88184644796183</v>
      </c>
      <c r="E87" s="66">
        <f t="shared" si="4"/>
        <v>-5.3813500000001113</v>
      </c>
      <c r="F87" s="67">
        <f t="shared" si="5"/>
        <v>-6.9863781949027195E-3</v>
      </c>
      <c r="G87" s="71">
        <f>'NEG Commercial'!M85</f>
        <v>73</v>
      </c>
      <c r="H87" s="68">
        <f t="shared" si="6"/>
        <v>5.0780489162191491E-4</v>
      </c>
      <c r="I87" s="68">
        <f t="shared" si="7"/>
        <v>0.97675923091905692</v>
      </c>
    </row>
    <row r="88" spans="2:9" x14ac:dyDescent="0.2">
      <c r="B88" s="64">
        <f>'NEG Commercial'!K86</f>
        <v>1279</v>
      </c>
      <c r="C88" s="65">
        <f>B88*(Rates!$G$9+Rates!$G$11)+Rates!$G$19+SUM(Rates!$G$22:$G$27)</f>
        <v>782.17952998962926</v>
      </c>
      <c r="D88" s="65">
        <f>IF('NEG Commercial NonWin'!B88&gt;40,40*(Rates!$H$9+Rates!$H$14)+('NEG Commercial NonWin'!B88-40)*(Rates!$H$9+Rates!$H$17),'NEG Commercial NonWin'!B88*(Rates!$H$9+Rates!$H$14))+Rates!$H$19+Rates!$H$22+Rates!$H$23</f>
        <v>776.34917998962931</v>
      </c>
      <c r="E88" s="66">
        <f t="shared" si="4"/>
        <v>-5.8303499999999531</v>
      </c>
      <c r="F88" s="67">
        <f t="shared" si="5"/>
        <v>-7.4539792674927921E-3</v>
      </c>
      <c r="G88" s="71">
        <f>'NEG Commercial'!M86</f>
        <v>62</v>
      </c>
      <c r="H88" s="68">
        <f t="shared" si="6"/>
        <v>4.3128634630902363E-4</v>
      </c>
      <c r="I88" s="68">
        <f t="shared" si="7"/>
        <v>0.97719051726536599</v>
      </c>
    </row>
    <row r="89" spans="2:9" x14ac:dyDescent="0.2">
      <c r="B89" s="64">
        <f>'NEG Commercial'!K87</f>
        <v>1299</v>
      </c>
      <c r="C89" s="65">
        <f>B89*(Rates!$G$9+Rates!$G$11)+Rates!$G$19+SUM(Rates!$G$22:$G$27)</f>
        <v>794.09586353129669</v>
      </c>
      <c r="D89" s="65">
        <f>IF('NEG Commercial NonWin'!B89&gt;40,40*(Rates!$H$9+Rates!$H$14)+('NEG Commercial NonWin'!B89-40)*(Rates!$H$9+Rates!$H$17),'NEG Commercial NonWin'!B89*(Rates!$H$9+Rates!$H$14))+Rates!$H$19+Rates!$H$22+Rates!$H$23</f>
        <v>787.81651353129666</v>
      </c>
      <c r="E89" s="66">
        <f t="shared" si="4"/>
        <v>-6.2793500000000222</v>
      </c>
      <c r="F89" s="67">
        <f t="shared" si="5"/>
        <v>-7.907546542398709E-3</v>
      </c>
      <c r="G89" s="71">
        <f>'NEG Commercial'!M87</f>
        <v>59</v>
      </c>
      <c r="H89" s="68">
        <f t="shared" si="6"/>
        <v>4.1041765213278055E-4</v>
      </c>
      <c r="I89" s="68">
        <f t="shared" si="7"/>
        <v>0.97760093491749878</v>
      </c>
    </row>
    <row r="90" spans="2:9" x14ac:dyDescent="0.2">
      <c r="B90" s="64">
        <f>'NEG Commercial'!K88</f>
        <v>1319</v>
      </c>
      <c r="C90" s="65">
        <f>B90*(Rates!$G$9+Rates!$G$11)+Rates!$G$19+SUM(Rates!$G$22:$G$27)</f>
        <v>806.01219707296411</v>
      </c>
      <c r="D90" s="65">
        <f>IF('NEG Commercial NonWin'!B90&gt;40,40*(Rates!$H$9+Rates!$H$14)+('NEG Commercial NonWin'!B90-40)*(Rates!$H$9+Rates!$H$17),'NEG Commercial NonWin'!B90*(Rates!$H$9+Rates!$H$14))+Rates!$H$19+Rates!$H$22+Rates!$H$23</f>
        <v>799.28384707296402</v>
      </c>
      <c r="E90" s="66">
        <f t="shared" si="4"/>
        <v>-6.7283500000000913</v>
      </c>
      <c r="F90" s="67">
        <f t="shared" si="5"/>
        <v>-8.3477024596328893E-3</v>
      </c>
      <c r="G90" s="71">
        <f>'NEG Commercial'!M88</f>
        <v>56</v>
      </c>
      <c r="H90" s="68">
        <f t="shared" si="6"/>
        <v>3.8954895795653748E-4</v>
      </c>
      <c r="I90" s="68">
        <f t="shared" si="7"/>
        <v>0.97799048387545529</v>
      </c>
    </row>
    <row r="91" spans="2:9" x14ac:dyDescent="0.2">
      <c r="B91" s="64">
        <f>'NEG Commercial'!K89</f>
        <v>1339</v>
      </c>
      <c r="C91" s="65">
        <f>B91*(Rates!$G$9+Rates!$G$11)+Rates!$G$19+SUM(Rates!$G$22:$G$27)</f>
        <v>817.92853061463143</v>
      </c>
      <c r="D91" s="65">
        <f>IF('NEG Commercial NonWin'!B91&gt;40,40*(Rates!$H$9+Rates!$H$14)+('NEG Commercial NonWin'!B91-40)*(Rates!$H$9+Rates!$H$17),'NEG Commercial NonWin'!B91*(Rates!$H$9+Rates!$H$14))+Rates!$H$19+Rates!$H$22+Rates!$H$23</f>
        <v>810.75118061463138</v>
      </c>
      <c r="E91" s="66">
        <f t="shared" si="4"/>
        <v>-7.1773500000000467</v>
      </c>
      <c r="F91" s="67">
        <f t="shared" si="5"/>
        <v>-8.7750331860983449E-3</v>
      </c>
      <c r="G91" s="71">
        <f>'NEG Commercial'!M89</f>
        <v>59</v>
      </c>
      <c r="H91" s="68">
        <f t="shared" si="6"/>
        <v>4.1041765213278055E-4</v>
      </c>
      <c r="I91" s="68">
        <f t="shared" si="7"/>
        <v>0.97840090152758807</v>
      </c>
    </row>
    <row r="92" spans="2:9" x14ac:dyDescent="0.2">
      <c r="B92" s="64">
        <f>'NEG Commercial'!K90</f>
        <v>1359</v>
      </c>
      <c r="C92" s="65">
        <f>B92*(Rates!$G$9+Rates!$G$11)+Rates!$G$19+SUM(Rates!$G$22:$G$27)</f>
        <v>829.84486415629885</v>
      </c>
      <c r="D92" s="65">
        <f>IF('NEG Commercial NonWin'!B92&gt;40,40*(Rates!$H$9+Rates!$H$14)+('NEG Commercial NonWin'!B92-40)*(Rates!$H$9+Rates!$H$17),'NEG Commercial NonWin'!B92*(Rates!$H$9+Rates!$H$14))+Rates!$H$19+Rates!$H$22+Rates!$H$23</f>
        <v>822.21851415629885</v>
      </c>
      <c r="E92" s="66">
        <f t="shared" si="4"/>
        <v>-7.6263500000000022</v>
      </c>
      <c r="F92" s="67">
        <f t="shared" si="5"/>
        <v>-9.1900912199459027E-3</v>
      </c>
      <c r="G92" s="71">
        <f>'NEG Commercial'!M90</f>
        <v>57</v>
      </c>
      <c r="H92" s="68">
        <f t="shared" si="6"/>
        <v>3.965051893486185E-4</v>
      </c>
      <c r="I92" s="68">
        <f t="shared" si="7"/>
        <v>0.97879740671693671</v>
      </c>
    </row>
    <row r="93" spans="2:9" x14ac:dyDescent="0.2">
      <c r="B93" s="64">
        <f>'NEG Commercial'!K91</f>
        <v>1379</v>
      </c>
      <c r="C93" s="65">
        <f>B93*(Rates!$G$9+Rates!$G$11)+Rates!$G$19+SUM(Rates!$G$22:$G$27)</f>
        <v>841.76119769796617</v>
      </c>
      <c r="D93" s="65">
        <f>IF('NEG Commercial NonWin'!B93&gt;40,40*(Rates!$H$9+Rates!$H$14)+('NEG Commercial NonWin'!B93-40)*(Rates!$H$9+Rates!$H$17),'NEG Commercial NonWin'!B93*(Rates!$H$9+Rates!$H$14))+Rates!$H$19+Rates!$H$22+Rates!$H$23</f>
        <v>833.68584769796621</v>
      </c>
      <c r="E93" s="66">
        <f t="shared" si="4"/>
        <v>-8.0753499999999576</v>
      </c>
      <c r="F93" s="67">
        <f t="shared" si="5"/>
        <v>-9.5933977737204853E-3</v>
      </c>
      <c r="G93" s="71">
        <f>'NEG Commercial'!M91</f>
        <v>44</v>
      </c>
      <c r="H93" s="68">
        <f t="shared" si="6"/>
        <v>3.0607418125156517E-4</v>
      </c>
      <c r="I93" s="68">
        <f t="shared" si="7"/>
        <v>0.97910348089818833</v>
      </c>
    </row>
    <row r="94" spans="2:9" x14ac:dyDescent="0.2">
      <c r="B94" s="64">
        <f>'NEG Commercial'!K92</f>
        <v>1399</v>
      </c>
      <c r="C94" s="65">
        <f>B94*(Rates!$G$9+Rates!$G$11)+Rates!$G$19+SUM(Rates!$G$22:$G$27)</f>
        <v>853.67753123963359</v>
      </c>
      <c r="D94" s="65">
        <f>IF('NEG Commercial NonWin'!B94&gt;40,40*(Rates!$H$9+Rates!$H$14)+('NEG Commercial NonWin'!B94-40)*(Rates!$H$9+Rates!$H$17),'NEG Commercial NonWin'!B94*(Rates!$H$9+Rates!$H$14))+Rates!$H$19+Rates!$H$22+Rates!$H$23</f>
        <v>845.15318123963357</v>
      </c>
      <c r="E94" s="66">
        <f t="shared" si="4"/>
        <v>-8.5243500000000267</v>
      </c>
      <c r="F94" s="67">
        <f t="shared" si="5"/>
        <v>-9.9854449579125423E-3</v>
      </c>
      <c r="G94" s="71">
        <f>'NEG Commercial'!M92</f>
        <v>52</v>
      </c>
      <c r="H94" s="68">
        <f t="shared" si="6"/>
        <v>3.6172403238821338E-4</v>
      </c>
      <c r="I94" s="68">
        <f t="shared" si="7"/>
        <v>0.97946520493057654</v>
      </c>
    </row>
    <row r="95" spans="2:9" x14ac:dyDescent="0.2">
      <c r="B95" s="64">
        <f>'NEG Commercial'!K93</f>
        <v>1419</v>
      </c>
      <c r="C95" s="65">
        <f>B95*(Rates!$G$9+Rates!$G$11)+Rates!$G$19+SUM(Rates!$G$22:$G$27)</f>
        <v>865.59386478130102</v>
      </c>
      <c r="D95" s="65">
        <f>IF('NEG Commercial NonWin'!B95&gt;40,40*(Rates!$H$9+Rates!$H$14)+('NEG Commercial NonWin'!B95-40)*(Rates!$H$9+Rates!$H$17),'NEG Commercial NonWin'!B95*(Rates!$H$9+Rates!$H$14))+Rates!$H$19+Rates!$H$22+Rates!$H$23</f>
        <v>856.62051478130093</v>
      </c>
      <c r="E95" s="66">
        <f t="shared" si="4"/>
        <v>-8.9733500000000959</v>
      </c>
      <c r="F95" s="67">
        <f t="shared" si="5"/>
        <v>-1.036669778414763E-2</v>
      </c>
      <c r="G95" s="71">
        <f>'NEG Commercial'!M93</f>
        <v>54</v>
      </c>
      <c r="H95" s="68">
        <f t="shared" si="6"/>
        <v>3.7563649517237543E-4</v>
      </c>
      <c r="I95" s="68">
        <f t="shared" si="7"/>
        <v>0.9798408414257489</v>
      </c>
    </row>
    <row r="96" spans="2:9" x14ac:dyDescent="0.2">
      <c r="B96" s="64">
        <f>'NEG Commercial'!K94</f>
        <v>1439</v>
      </c>
      <c r="C96" s="65">
        <f>B96*(Rates!$G$9+Rates!$G$11)+Rates!$G$19+SUM(Rates!$G$22:$G$27)</f>
        <v>877.51019832296834</v>
      </c>
      <c r="D96" s="65">
        <f>IF('NEG Commercial NonWin'!B96&gt;40,40*(Rates!$H$9+Rates!$H$14)+('NEG Commercial NonWin'!B96-40)*(Rates!$H$9+Rates!$H$17),'NEG Commercial NonWin'!B96*(Rates!$H$9+Rates!$H$14))+Rates!$H$19+Rates!$H$22+Rates!$H$23</f>
        <v>868.0878483229684</v>
      </c>
      <c r="E96" s="66">
        <f t="shared" si="4"/>
        <v>-9.4223499999999376</v>
      </c>
      <c r="F96" s="67">
        <f t="shared" si="5"/>
        <v>-1.0737596005160084E-2</v>
      </c>
      <c r="G96" s="71">
        <f>'NEG Commercial'!M94</f>
        <v>47</v>
      </c>
      <c r="H96" s="68">
        <f t="shared" si="6"/>
        <v>3.2694287542780825E-4</v>
      </c>
      <c r="I96" s="68">
        <f t="shared" si="7"/>
        <v>0.98016778430117668</v>
      </c>
    </row>
    <row r="97" spans="2:9" x14ac:dyDescent="0.2">
      <c r="B97" s="64">
        <f>'NEG Commercial'!K95</f>
        <v>1459</v>
      </c>
      <c r="C97" s="65">
        <f>B97*(Rates!$G$9+Rates!$G$11)+Rates!$G$19+SUM(Rates!$G$22:$G$27)</f>
        <v>889.42653186463576</v>
      </c>
      <c r="D97" s="65">
        <f>IF('NEG Commercial NonWin'!B97&gt;40,40*(Rates!$H$9+Rates!$H$14)+('NEG Commercial NonWin'!B97-40)*(Rates!$H$9+Rates!$H$17),'NEG Commercial NonWin'!B97*(Rates!$H$9+Rates!$H$14))+Rates!$H$19+Rates!$H$22+Rates!$H$23</f>
        <v>879.55518186463576</v>
      </c>
      <c r="E97" s="66">
        <f t="shared" si="4"/>
        <v>-9.8713500000000067</v>
      </c>
      <c r="F97" s="67">
        <f t="shared" si="5"/>
        <v>-1.1098555806858205E-2</v>
      </c>
      <c r="G97" s="71">
        <f>'NEG Commercial'!M95</f>
        <v>57</v>
      </c>
      <c r="H97" s="68">
        <f t="shared" si="6"/>
        <v>3.965051893486185E-4</v>
      </c>
      <c r="I97" s="68">
        <f t="shared" si="7"/>
        <v>0.98056428949052532</v>
      </c>
    </row>
    <row r="98" spans="2:9" x14ac:dyDescent="0.2">
      <c r="B98" s="64">
        <f>'NEG Commercial'!K96</f>
        <v>1479</v>
      </c>
      <c r="C98" s="65">
        <f>B98*(Rates!$G$9+Rates!$G$11)+Rates!$G$19+SUM(Rates!$G$22:$G$27)</f>
        <v>901.34286540630319</v>
      </c>
      <c r="D98" s="65">
        <f>IF('NEG Commercial NonWin'!B98&gt;40,40*(Rates!$H$9+Rates!$H$14)+('NEG Commercial NonWin'!B98-40)*(Rates!$H$9+Rates!$H$17),'NEG Commercial NonWin'!B98*(Rates!$H$9+Rates!$H$14))+Rates!$H$19+Rates!$H$22+Rates!$H$23</f>
        <v>891.02251540630311</v>
      </c>
      <c r="E98" s="66">
        <f t="shared" si="4"/>
        <v>-10.320350000000076</v>
      </c>
      <c r="F98" s="67">
        <f t="shared" si="5"/>
        <v>-1.1449971366165877E-2</v>
      </c>
      <c r="G98" s="71">
        <f>'NEG Commercial'!M96</f>
        <v>46</v>
      </c>
      <c r="H98" s="68">
        <f t="shared" si="6"/>
        <v>3.1998664403572722E-4</v>
      </c>
      <c r="I98" s="68">
        <f t="shared" si="7"/>
        <v>0.98088427613456108</v>
      </c>
    </row>
    <row r="99" spans="2:9" x14ac:dyDescent="0.2">
      <c r="B99" s="64">
        <f>'NEG Commercial'!K97</f>
        <v>1499</v>
      </c>
      <c r="C99" s="65">
        <f>B99*(Rates!$G$9+Rates!$G$11)+Rates!$G$19+SUM(Rates!$G$22:$G$27)</f>
        <v>913.2591989479705</v>
      </c>
      <c r="D99" s="65">
        <f>IF('NEG Commercial NonWin'!B99&gt;40,40*(Rates!$H$9+Rates!$H$14)+('NEG Commercial NonWin'!B99-40)*(Rates!$H$9+Rates!$H$17),'NEG Commercial NonWin'!B99*(Rates!$H$9+Rates!$H$14))+Rates!$H$19+Rates!$H$22+Rates!$H$23</f>
        <v>902.48984894797047</v>
      </c>
      <c r="E99" s="66">
        <f t="shared" si="4"/>
        <v>-10.769350000000031</v>
      </c>
      <c r="F99" s="67">
        <f t="shared" si="5"/>
        <v>-1.1792216286904956E-2</v>
      </c>
      <c r="G99" s="71">
        <f>'NEG Commercial'!M97</f>
        <v>49</v>
      </c>
      <c r="H99" s="68">
        <f t="shared" si="6"/>
        <v>3.408553382119703E-4</v>
      </c>
      <c r="I99" s="68">
        <f t="shared" si="7"/>
        <v>0.98122513147277302</v>
      </c>
    </row>
    <row r="100" spans="2:9" x14ac:dyDescent="0.2">
      <c r="B100" s="64">
        <f>'NEG Commercial'!K98</f>
        <v>1519</v>
      </c>
      <c r="C100" s="65">
        <f>B100*(Rates!$G$9+Rates!$G$11)+Rates!$G$19+SUM(Rates!$G$22:$G$27)</f>
        <v>925.17553248963793</v>
      </c>
      <c r="D100" s="65">
        <f>IF('NEG Commercial NonWin'!B100&gt;40,40*(Rates!$H$9+Rates!$H$14)+('NEG Commercial NonWin'!B100-40)*(Rates!$H$9+Rates!$H$17),'NEG Commercial NonWin'!B100*(Rates!$H$9+Rates!$H$14))+Rates!$H$19+Rates!$H$22+Rates!$H$23</f>
        <v>913.95718248963794</v>
      </c>
      <c r="E100" s="66">
        <f t="shared" si="4"/>
        <v>-11.218349999999987</v>
      </c>
      <c r="F100" s="67">
        <f t="shared" si="5"/>
        <v>-1.2125644924711229E-2</v>
      </c>
      <c r="G100" s="71">
        <f>'NEG Commercial'!M98</f>
        <v>57</v>
      </c>
      <c r="H100" s="68">
        <f t="shared" si="6"/>
        <v>3.965051893486185E-4</v>
      </c>
      <c r="I100" s="68">
        <f t="shared" si="7"/>
        <v>0.98162163666212165</v>
      </c>
    </row>
    <row r="101" spans="2:9" x14ac:dyDescent="0.2">
      <c r="B101" s="64">
        <f>'NEG Commercial'!K99</f>
        <v>1539</v>
      </c>
      <c r="C101" s="65">
        <f>B101*(Rates!$G$9+Rates!$G$11)+Rates!$G$19+SUM(Rates!$G$22:$G$27)</f>
        <v>937.09186603130536</v>
      </c>
      <c r="D101" s="65">
        <f>IF('NEG Commercial NonWin'!B101&gt;40,40*(Rates!$H$9+Rates!$H$14)+('NEG Commercial NonWin'!B101-40)*(Rates!$H$9+Rates!$H$17),'NEG Commercial NonWin'!B101*(Rates!$H$9+Rates!$H$14))+Rates!$H$19+Rates!$H$22+Rates!$H$23</f>
        <v>925.4245160313053</v>
      </c>
      <c r="E101" s="66">
        <f t="shared" si="4"/>
        <v>-11.667350000000056</v>
      </c>
      <c r="F101" s="67">
        <f t="shared" si="5"/>
        <v>-1.2450593610861932E-2</v>
      </c>
      <c r="G101" s="71">
        <f>'NEG Commercial'!M99</f>
        <v>39</v>
      </c>
      <c r="H101" s="68">
        <f t="shared" si="6"/>
        <v>2.7129302429116005E-4</v>
      </c>
      <c r="I101" s="68">
        <f t="shared" si="7"/>
        <v>0.98189292968641284</v>
      </c>
    </row>
    <row r="102" spans="2:9" x14ac:dyDescent="0.2">
      <c r="B102" s="64">
        <f>'NEG Commercial'!K100</f>
        <v>1559</v>
      </c>
      <c r="C102" s="65">
        <f>B102*(Rates!$G$9+Rates!$G$11)+Rates!$G$19+SUM(Rates!$G$22:$G$27)</f>
        <v>949.00819957297267</v>
      </c>
      <c r="D102" s="65">
        <f>IF('NEG Commercial NonWin'!B102&gt;40,40*(Rates!$H$9+Rates!$H$14)+('NEG Commercial NonWin'!B102-40)*(Rates!$H$9+Rates!$H$17),'NEG Commercial NonWin'!B102*(Rates!$H$9+Rates!$H$14))+Rates!$H$19+Rates!$H$22+Rates!$H$23</f>
        <v>936.89184957297266</v>
      </c>
      <c r="E102" s="66">
        <f t="shared" si="4"/>
        <v>-12.116350000000011</v>
      </c>
      <c r="F102" s="67">
        <f t="shared" si="5"/>
        <v>-1.2767381783900321E-2</v>
      </c>
      <c r="G102" s="71">
        <f>'NEG Commercial'!M100</f>
        <v>37</v>
      </c>
      <c r="H102" s="68">
        <f t="shared" si="6"/>
        <v>2.5738056150699799E-4</v>
      </c>
      <c r="I102" s="68">
        <f t="shared" si="7"/>
        <v>0.98215031024791988</v>
      </c>
    </row>
    <row r="103" spans="2:9" x14ac:dyDescent="0.2">
      <c r="B103" s="64">
        <f>'NEG Commercial'!K101</f>
        <v>1579</v>
      </c>
      <c r="C103" s="65">
        <f>B103*(Rates!$G$9+Rates!$G$11)+Rates!$G$19+SUM(Rates!$G$22:$G$27)</f>
        <v>960.9245331146401</v>
      </c>
      <c r="D103" s="65">
        <f>IF('NEG Commercial NonWin'!B103&gt;40,40*(Rates!$H$9+Rates!$H$14)+('NEG Commercial NonWin'!B103-40)*(Rates!$H$9+Rates!$H$17),'NEG Commercial NonWin'!B103*(Rates!$H$9+Rates!$H$14))+Rates!$H$19+Rates!$H$22+Rates!$H$23</f>
        <v>948.35918311464002</v>
      </c>
      <c r="E103" s="66">
        <f t="shared" si="4"/>
        <v>-12.56535000000008</v>
      </c>
      <c r="F103" s="67">
        <f t="shared" si="5"/>
        <v>-1.3076313037062413E-2</v>
      </c>
      <c r="G103" s="71">
        <f>'NEG Commercial'!M101</f>
        <v>48</v>
      </c>
      <c r="H103" s="68">
        <f t="shared" si="6"/>
        <v>3.3389910681988927E-4</v>
      </c>
      <c r="I103" s="68">
        <f t="shared" si="7"/>
        <v>0.98248420935473979</v>
      </c>
    </row>
    <row r="104" spans="2:9" x14ac:dyDescent="0.2">
      <c r="B104" s="64">
        <f>'NEG Commercial'!K102</f>
        <v>1599</v>
      </c>
      <c r="C104" s="65">
        <f>B104*(Rates!$G$9+Rates!$G$11)+Rates!$G$19+SUM(Rates!$G$22:$G$27)</f>
        <v>972.84086665630741</v>
      </c>
      <c r="D104" s="65">
        <f>IF('NEG Commercial NonWin'!B104&gt;40,40*(Rates!$H$9+Rates!$H$14)+('NEG Commercial NonWin'!B104-40)*(Rates!$H$9+Rates!$H$17),'NEG Commercial NonWin'!B104*(Rates!$H$9+Rates!$H$14))+Rates!$H$19+Rates!$H$22+Rates!$H$23</f>
        <v>959.82651665630749</v>
      </c>
      <c r="E104" s="66">
        <f t="shared" si="4"/>
        <v>-13.014349999999922</v>
      </c>
      <c r="F104" s="67">
        <f t="shared" si="5"/>
        <v>-1.3377676088722259E-2</v>
      </c>
      <c r="G104" s="71">
        <f>'NEG Commercial'!M102</f>
        <v>40</v>
      </c>
      <c r="H104" s="68">
        <f t="shared" si="6"/>
        <v>2.7824925568324107E-4</v>
      </c>
      <c r="I104" s="68">
        <f t="shared" si="7"/>
        <v>0.982762458610423</v>
      </c>
    </row>
    <row r="105" spans="2:9" x14ac:dyDescent="0.2">
      <c r="B105" s="64">
        <f>'NEG Commercial'!K103</f>
        <v>1619</v>
      </c>
      <c r="C105" s="65">
        <f>B105*(Rates!$G$9+Rates!$G$11)+Rates!$G$19+SUM(Rates!$G$22:$G$27)</f>
        <v>984.75720019797484</v>
      </c>
      <c r="D105" s="65">
        <f>IF('NEG Commercial NonWin'!B105&gt;40,40*(Rates!$H$9+Rates!$H$14)+('NEG Commercial NonWin'!B105-40)*(Rates!$H$9+Rates!$H$17),'NEG Commercial NonWin'!B105*(Rates!$H$9+Rates!$H$14))+Rates!$H$19+Rates!$H$22+Rates!$H$23</f>
        <v>971.29385019797485</v>
      </c>
      <c r="E105" s="66">
        <f t="shared" si="4"/>
        <v>-13.463349999999991</v>
      </c>
      <c r="F105" s="67">
        <f t="shared" si="5"/>
        <v>-1.3671745682380722E-2</v>
      </c>
      <c r="G105" s="71">
        <f>'NEG Commercial'!M103</f>
        <v>35</v>
      </c>
      <c r="H105" s="68">
        <f t="shared" si="6"/>
        <v>2.4346809872283592E-4</v>
      </c>
      <c r="I105" s="68">
        <f t="shared" si="7"/>
        <v>0.98300592670914588</v>
      </c>
    </row>
    <row r="106" spans="2:9" x14ac:dyDescent="0.2">
      <c r="B106" s="64">
        <f>'NEG Commercial'!K104</f>
        <v>1639</v>
      </c>
      <c r="C106" s="65">
        <f>B106*(Rates!$G$9+Rates!$G$11)+Rates!$G$19+SUM(Rates!$G$22:$G$27)</f>
        <v>996.67353373964227</v>
      </c>
      <c r="D106" s="65">
        <f>IF('NEG Commercial NonWin'!B106&gt;40,40*(Rates!$H$9+Rates!$H$14)+('NEG Commercial NonWin'!B106-40)*(Rates!$H$9+Rates!$H$17),'NEG Commercial NonWin'!B106*(Rates!$H$9+Rates!$H$14))+Rates!$H$19+Rates!$H$22+Rates!$H$23</f>
        <v>982.76118373964221</v>
      </c>
      <c r="E106" s="66">
        <f t="shared" si="4"/>
        <v>-13.91235000000006</v>
      </c>
      <c r="F106" s="67">
        <f t="shared" si="5"/>
        <v>-1.3958783422089281E-2</v>
      </c>
      <c r="G106" s="71">
        <f>'NEG Commercial'!M104</f>
        <v>52</v>
      </c>
      <c r="H106" s="68">
        <f t="shared" si="6"/>
        <v>3.6172403238821338E-4</v>
      </c>
      <c r="I106" s="68">
        <f t="shared" si="7"/>
        <v>0.98336765074153409</v>
      </c>
    </row>
    <row r="107" spans="2:9" x14ac:dyDescent="0.2">
      <c r="B107" s="64">
        <f>'NEG Commercial'!K105</f>
        <v>1659</v>
      </c>
      <c r="C107" s="65">
        <f>B107*(Rates!$G$9+Rates!$G$11)+Rates!$G$19+SUM(Rates!$G$22:$G$27)</f>
        <v>1008.5898672813096</v>
      </c>
      <c r="D107" s="65">
        <f>IF('NEG Commercial NonWin'!B107&gt;40,40*(Rates!$H$9+Rates!$H$14)+('NEG Commercial NonWin'!B107-40)*(Rates!$H$9+Rates!$H$17),'NEG Commercial NonWin'!B107*(Rates!$H$9+Rates!$H$14))+Rates!$H$19+Rates!$H$22+Rates!$H$23</f>
        <v>994.22851728130956</v>
      </c>
      <c r="E107" s="66">
        <f t="shared" si="4"/>
        <v>-14.361350000000016</v>
      </c>
      <c r="F107" s="67">
        <f t="shared" si="5"/>
        <v>-1.423903854865363E-2</v>
      </c>
      <c r="G107" s="71">
        <f>'NEG Commercial'!M105</f>
        <v>35</v>
      </c>
      <c r="H107" s="68">
        <f t="shared" si="6"/>
        <v>2.4346809872283592E-4</v>
      </c>
      <c r="I107" s="68">
        <f t="shared" si="7"/>
        <v>0.98361111884025698</v>
      </c>
    </row>
    <row r="108" spans="2:9" x14ac:dyDescent="0.2">
      <c r="B108" s="64">
        <f>'NEG Commercial'!K106</f>
        <v>1679</v>
      </c>
      <c r="C108" s="65">
        <f>B108*(Rates!$G$9+Rates!$G$11)+Rates!$G$19+SUM(Rates!$G$22:$G$27)</f>
        <v>1020.506200822977</v>
      </c>
      <c r="D108" s="65">
        <f>IF('NEG Commercial NonWin'!B108&gt;40,40*(Rates!$H$9+Rates!$H$14)+('NEG Commercial NonWin'!B108-40)*(Rates!$H$9+Rates!$H$17),'NEG Commercial NonWin'!B108*(Rates!$H$9+Rates!$H$14))+Rates!$H$19+Rates!$H$22+Rates!$H$23</f>
        <v>1005.695850822977</v>
      </c>
      <c r="E108" s="66">
        <f t="shared" si="4"/>
        <v>-14.810349999999971</v>
      </c>
      <c r="F108" s="67">
        <f t="shared" si="5"/>
        <v>-1.4512748661454789E-2</v>
      </c>
      <c r="G108" s="71">
        <f>'NEG Commercial'!M106</f>
        <v>39</v>
      </c>
      <c r="H108" s="68">
        <f t="shared" si="6"/>
        <v>2.7129302429116005E-4</v>
      </c>
      <c r="I108" s="68">
        <f t="shared" si="7"/>
        <v>0.98388241186454817</v>
      </c>
    </row>
    <row r="109" spans="2:9" x14ac:dyDescent="0.2">
      <c r="B109" s="64">
        <f>'NEG Commercial'!K107</f>
        <v>1699</v>
      </c>
      <c r="C109" s="65">
        <f>B109*(Rates!$G$9+Rates!$G$11)+Rates!$G$19+SUM(Rates!$G$22:$G$27)</f>
        <v>1032.4225343646444</v>
      </c>
      <c r="D109" s="65">
        <f>IF('NEG Commercial NonWin'!B109&gt;40,40*(Rates!$H$9+Rates!$H$14)+('NEG Commercial NonWin'!B109-40)*(Rates!$H$9+Rates!$H$17),'NEG Commercial NonWin'!B109*(Rates!$H$9+Rates!$H$14))+Rates!$H$19+Rates!$H$22+Rates!$H$23</f>
        <v>1017.1631843646444</v>
      </c>
      <c r="E109" s="66">
        <f t="shared" si="4"/>
        <v>-15.25935000000004</v>
      </c>
      <c r="F109" s="67">
        <f t="shared" si="5"/>
        <v>-1.4780140390281858E-2</v>
      </c>
      <c r="G109" s="71">
        <f>'NEG Commercial'!M107</f>
        <v>35</v>
      </c>
      <c r="H109" s="68">
        <f t="shared" si="6"/>
        <v>2.4346809872283592E-4</v>
      </c>
      <c r="I109" s="68">
        <f t="shared" si="7"/>
        <v>0.98412587996327106</v>
      </c>
    </row>
    <row r="110" spans="2:9" x14ac:dyDescent="0.2">
      <c r="B110" s="64">
        <f>'NEG Commercial'!K108</f>
        <v>1719</v>
      </c>
      <c r="C110" s="65">
        <f>B110*(Rates!$G$9+Rates!$G$11)+Rates!$G$19+SUM(Rates!$G$22:$G$27)</f>
        <v>1044.3388679063119</v>
      </c>
      <c r="D110" s="65">
        <f>IF('NEG Commercial NonWin'!B110&gt;40,40*(Rates!$H$9+Rates!$H$14)+('NEG Commercial NonWin'!B110-40)*(Rates!$H$9+Rates!$H$17),'NEG Commercial NonWin'!B110*(Rates!$H$9+Rates!$H$14))+Rates!$H$19+Rates!$H$22+Rates!$H$23</f>
        <v>1028.6305179063118</v>
      </c>
      <c r="E110" s="66">
        <f t="shared" si="4"/>
        <v>-15.70835000000011</v>
      </c>
      <c r="F110" s="67">
        <f t="shared" si="5"/>
        <v>-1.5041430021169444E-2</v>
      </c>
      <c r="G110" s="71">
        <f>'NEG Commercial'!M108</f>
        <v>35</v>
      </c>
      <c r="H110" s="68">
        <f t="shared" si="6"/>
        <v>2.4346809872283592E-4</v>
      </c>
      <c r="I110" s="68">
        <f t="shared" si="7"/>
        <v>0.98436934806199394</v>
      </c>
    </row>
    <row r="111" spans="2:9" x14ac:dyDescent="0.2">
      <c r="B111" s="64">
        <f>'NEG Commercial'!K109</f>
        <v>1739</v>
      </c>
      <c r="C111" s="65">
        <f>B111*(Rates!$G$9+Rates!$G$11)+Rates!$G$19+SUM(Rates!$G$22:$G$27)</f>
        <v>1056.2552014479793</v>
      </c>
      <c r="D111" s="65">
        <f>IF('NEG Commercial NonWin'!B111&gt;40,40*(Rates!$H$9+Rates!$H$14)+('NEG Commercial NonWin'!B111-40)*(Rates!$H$9+Rates!$H$17),'NEG Commercial NonWin'!B111*(Rates!$H$9+Rates!$H$14))+Rates!$H$19+Rates!$H$22+Rates!$H$23</f>
        <v>1040.0978514479791</v>
      </c>
      <c r="E111" s="66">
        <f t="shared" si="4"/>
        <v>-16.157350000000179</v>
      </c>
      <c r="F111" s="67">
        <f t="shared" si="5"/>
        <v>-1.5296824079872642E-2</v>
      </c>
      <c r="G111" s="71">
        <f>'NEG Commercial'!M109</f>
        <v>33</v>
      </c>
      <c r="H111" s="68">
        <f t="shared" si="6"/>
        <v>2.2955563593867387E-4</v>
      </c>
      <c r="I111" s="68">
        <f t="shared" si="7"/>
        <v>0.98459890369793257</v>
      </c>
    </row>
    <row r="112" spans="2:9" x14ac:dyDescent="0.2">
      <c r="B112" s="64">
        <f>'NEG Commercial'!K110</f>
        <v>1759</v>
      </c>
      <c r="C112" s="65">
        <f>B112*(Rates!$G$9+Rates!$G$11)+Rates!$G$19+SUM(Rates!$G$22:$G$27)</f>
        <v>1068.1715349896467</v>
      </c>
      <c r="D112" s="65">
        <f>IF('NEG Commercial NonWin'!B112&gt;40,40*(Rates!$H$9+Rates!$H$14)+('NEG Commercial NonWin'!B112-40)*(Rates!$H$9+Rates!$H$17),'NEG Commercial NonWin'!B112*(Rates!$H$9+Rates!$H$14))+Rates!$H$19+Rates!$H$22+Rates!$H$23</f>
        <v>1051.5651849896467</v>
      </c>
      <c r="E112" s="66">
        <f t="shared" si="4"/>
        <v>-16.60635000000002</v>
      </c>
      <c r="F112" s="67">
        <f t="shared" si="5"/>
        <v>-1.5546519876286516E-2</v>
      </c>
      <c r="G112" s="71">
        <f>'NEG Commercial'!M110</f>
        <v>45</v>
      </c>
      <c r="H112" s="68">
        <f t="shared" si="6"/>
        <v>3.130304126436462E-4</v>
      </c>
      <c r="I112" s="68">
        <f t="shared" si="7"/>
        <v>0.9849119341105762</v>
      </c>
    </row>
    <row r="113" spans="2:9" x14ac:dyDescent="0.2">
      <c r="B113" s="64">
        <f>'NEG Commercial'!K111</f>
        <v>1779</v>
      </c>
      <c r="C113" s="65">
        <f>B113*(Rates!$G$9+Rates!$G$11)+Rates!$G$19+SUM(Rates!$G$22:$G$27)</f>
        <v>1080.0878685313141</v>
      </c>
      <c r="D113" s="65">
        <f>IF('NEG Commercial NonWin'!B113&gt;40,40*(Rates!$H$9+Rates!$H$14)+('NEG Commercial NonWin'!B113-40)*(Rates!$H$9+Rates!$H$17),'NEG Commercial NonWin'!B113*(Rates!$H$9+Rates!$H$14))+Rates!$H$19+Rates!$H$22+Rates!$H$23</f>
        <v>1063.0325185313141</v>
      </c>
      <c r="E113" s="66">
        <f t="shared" si="4"/>
        <v>-17.055350000000089</v>
      </c>
      <c r="F113" s="67">
        <f t="shared" si="5"/>
        <v>-1.5790706012828084E-2</v>
      </c>
      <c r="G113" s="71">
        <f>'NEG Commercial'!M111</f>
        <v>30</v>
      </c>
      <c r="H113" s="68">
        <f t="shared" si="6"/>
        <v>2.0868694176243079E-4</v>
      </c>
      <c r="I113" s="68">
        <f t="shared" si="7"/>
        <v>0.98512062105233866</v>
      </c>
    </row>
    <row r="114" spans="2:9" x14ac:dyDescent="0.2">
      <c r="B114" s="64">
        <f>'NEG Commercial'!K112</f>
        <v>1799</v>
      </c>
      <c r="C114" s="65">
        <f>B114*(Rates!$G$9+Rates!$G$11)+Rates!$G$19+SUM(Rates!$G$22:$G$27)</f>
        <v>1092.0042020729813</v>
      </c>
      <c r="D114" s="65">
        <f>IF('NEG Commercial NonWin'!B114&gt;40,40*(Rates!$H$9+Rates!$H$14)+('NEG Commercial NonWin'!B114-40)*(Rates!$H$9+Rates!$H$17),'NEG Commercial NonWin'!B114*(Rates!$H$9+Rates!$H$14))+Rates!$H$19+Rates!$H$22+Rates!$H$23</f>
        <v>1074.4998520729814</v>
      </c>
      <c r="E114" s="66">
        <f t="shared" si="4"/>
        <v>-17.504349999999931</v>
      </c>
      <c r="F114" s="67">
        <f t="shared" si="5"/>
        <v>-1.6029562859530163E-2</v>
      </c>
      <c r="G114" s="71">
        <f>'NEG Commercial'!M112</f>
        <v>25</v>
      </c>
      <c r="H114" s="68">
        <f t="shared" si="6"/>
        <v>1.7390578480202566E-4</v>
      </c>
      <c r="I114" s="68">
        <f t="shared" si="7"/>
        <v>0.98529452683714069</v>
      </c>
    </row>
    <row r="115" spans="2:9" x14ac:dyDescent="0.2">
      <c r="B115" s="64">
        <f>'NEG Commercial'!K113</f>
        <v>1819</v>
      </c>
      <c r="C115" s="65">
        <f>B115*(Rates!$G$9+Rates!$G$11)+Rates!$G$19+SUM(Rates!$G$22:$G$27)</f>
        <v>1103.9205356146488</v>
      </c>
      <c r="D115" s="65">
        <f>IF('NEG Commercial NonWin'!B115&gt;40,40*(Rates!$H$9+Rates!$H$14)+('NEG Commercial NonWin'!B115-40)*(Rates!$H$9+Rates!$H$17),'NEG Commercial NonWin'!B115*(Rates!$H$9+Rates!$H$14))+Rates!$H$19+Rates!$H$22+Rates!$H$23</f>
        <v>1085.9671856146488</v>
      </c>
      <c r="E115" s="66">
        <f t="shared" si="4"/>
        <v>-17.95335</v>
      </c>
      <c r="F115" s="67">
        <f t="shared" si="5"/>
        <v>-1.6263262998367726E-2</v>
      </c>
      <c r="G115" s="71">
        <f>'NEG Commercial'!M113</f>
        <v>30</v>
      </c>
      <c r="H115" s="68">
        <f t="shared" si="6"/>
        <v>2.0868694176243079E-4</v>
      </c>
      <c r="I115" s="68">
        <f t="shared" si="7"/>
        <v>0.98550321377890315</v>
      </c>
    </row>
    <row r="116" spans="2:9" x14ac:dyDescent="0.2">
      <c r="B116" s="64">
        <f>'NEG Commercial'!K114</f>
        <v>1839</v>
      </c>
      <c r="C116" s="65">
        <f>B116*(Rates!$G$9+Rates!$G$11)+Rates!$G$19+SUM(Rates!$G$22:$G$27)</f>
        <v>1115.8368691563162</v>
      </c>
      <c r="D116" s="65">
        <f>IF('NEG Commercial NonWin'!B116&gt;40,40*(Rates!$H$9+Rates!$H$14)+('NEG Commercial NonWin'!B116-40)*(Rates!$H$9+Rates!$H$17),'NEG Commercial NonWin'!B116*(Rates!$H$9+Rates!$H$14))+Rates!$H$19+Rates!$H$22+Rates!$H$23</f>
        <v>1097.4345191563161</v>
      </c>
      <c r="E116" s="66">
        <f t="shared" si="4"/>
        <v>-18.402350000000069</v>
      </c>
      <c r="F116" s="67">
        <f t="shared" si="5"/>
        <v>-1.6491971639110724E-2</v>
      </c>
      <c r="G116" s="71">
        <f>'NEG Commercial'!M114</f>
        <v>38</v>
      </c>
      <c r="H116" s="68">
        <f t="shared" si="6"/>
        <v>2.6433679289907902E-4</v>
      </c>
      <c r="I116" s="68">
        <f t="shared" si="7"/>
        <v>0.98576755057180221</v>
      </c>
    </row>
    <row r="117" spans="2:9" x14ac:dyDescent="0.2">
      <c r="B117" s="64">
        <f>'NEG Commercial'!K115</f>
        <v>1859</v>
      </c>
      <c r="C117" s="65">
        <f>B117*(Rates!$G$9+Rates!$G$11)+Rates!$G$19+SUM(Rates!$G$22:$G$27)</f>
        <v>1127.7532026979836</v>
      </c>
      <c r="D117" s="65">
        <f>IF('NEG Commercial NonWin'!B117&gt;40,40*(Rates!$H$9+Rates!$H$14)+('NEG Commercial NonWin'!B117-40)*(Rates!$H$9+Rates!$H$17),'NEG Commercial NonWin'!B117*(Rates!$H$9+Rates!$H$14))+Rates!$H$19+Rates!$H$22+Rates!$H$23</f>
        <v>1108.9018526979835</v>
      </c>
      <c r="E117" s="66">
        <f t="shared" si="4"/>
        <v>-18.851350000000139</v>
      </c>
      <c r="F117" s="67">
        <f t="shared" si="5"/>
        <v>-1.671584700881457E-2</v>
      </c>
      <c r="G117" s="71">
        <f>'NEG Commercial'!M115</f>
        <v>29</v>
      </c>
      <c r="H117" s="68">
        <f t="shared" si="6"/>
        <v>2.0173071037034976E-4</v>
      </c>
      <c r="I117" s="68">
        <f t="shared" si="7"/>
        <v>0.98596928128217254</v>
      </c>
    </row>
    <row r="118" spans="2:9" x14ac:dyDescent="0.2">
      <c r="B118" s="64">
        <f>'NEG Commercial'!K116</f>
        <v>1879</v>
      </c>
      <c r="C118" s="65">
        <f>B118*(Rates!$G$9+Rates!$G$11)+Rates!$G$19+SUM(Rates!$G$22:$G$27)</f>
        <v>1139.6695362396511</v>
      </c>
      <c r="D118" s="65">
        <f>IF('NEG Commercial NonWin'!B118&gt;40,40*(Rates!$H$9+Rates!$H$14)+('NEG Commercial NonWin'!B118-40)*(Rates!$H$9+Rates!$H$17),'NEG Commercial NonWin'!B118*(Rates!$H$9+Rates!$H$14))+Rates!$H$19+Rates!$H$22+Rates!$H$23</f>
        <v>1120.3691862396511</v>
      </c>
      <c r="E118" s="66">
        <f t="shared" si="4"/>
        <v>-19.30034999999998</v>
      </c>
      <c r="F118" s="67">
        <f t="shared" si="5"/>
        <v>-1.693504071687451E-2</v>
      </c>
      <c r="G118" s="71">
        <f>'NEG Commercial'!M116</f>
        <v>32</v>
      </c>
      <c r="H118" s="68">
        <f t="shared" si="6"/>
        <v>2.2259940454659284E-4</v>
      </c>
      <c r="I118" s="68">
        <f t="shared" si="7"/>
        <v>0.98619188068671915</v>
      </c>
    </row>
    <row r="119" spans="2:9" x14ac:dyDescent="0.2">
      <c r="B119" s="64">
        <f>'NEG Commercial'!K117</f>
        <v>1899</v>
      </c>
      <c r="C119" s="65">
        <f>B119*(Rates!$G$9+Rates!$G$11)+Rates!$G$19+SUM(Rates!$G$22:$G$27)</f>
        <v>1151.5858697813183</v>
      </c>
      <c r="D119" s="65">
        <f>IF('NEG Commercial NonWin'!B119&gt;40,40*(Rates!$H$9+Rates!$H$14)+('NEG Commercial NonWin'!B119-40)*(Rates!$H$9+Rates!$H$17),'NEG Commercial NonWin'!B119*(Rates!$H$9+Rates!$H$14))+Rates!$H$19+Rates!$H$22+Rates!$H$23</f>
        <v>1131.8365197813184</v>
      </c>
      <c r="E119" s="66">
        <f t="shared" si="4"/>
        <v>-19.749349999999822</v>
      </c>
      <c r="F119" s="67">
        <f t="shared" si="5"/>
        <v>-1.7149698097416E-2</v>
      </c>
      <c r="G119" s="71">
        <f>'NEG Commercial'!M117</f>
        <v>28</v>
      </c>
      <c r="H119" s="68">
        <f t="shared" si="6"/>
        <v>1.9477447897826874E-4</v>
      </c>
      <c r="I119" s="68">
        <f t="shared" si="7"/>
        <v>0.98638665516569746</v>
      </c>
    </row>
    <row r="120" spans="2:9" x14ac:dyDescent="0.2">
      <c r="B120" s="64">
        <f>'NEG Commercial'!K118</f>
        <v>1919</v>
      </c>
      <c r="C120" s="65">
        <f>B120*(Rates!$G$9+Rates!$G$11)+Rates!$G$19+SUM(Rates!$G$22:$G$27)</f>
        <v>1163.5022033229857</v>
      </c>
      <c r="D120" s="65">
        <f>IF('NEG Commercial NonWin'!B120&gt;40,40*(Rates!$H$9+Rates!$H$14)+('NEG Commercial NonWin'!B120-40)*(Rates!$H$9+Rates!$H$17),'NEG Commercial NonWin'!B120*(Rates!$H$9+Rates!$H$14))+Rates!$H$19+Rates!$H$22+Rates!$H$23</f>
        <v>1143.3038533229858</v>
      </c>
      <c r="E120" s="66">
        <f t="shared" si="4"/>
        <v>-20.198349999999891</v>
      </c>
      <c r="F120" s="67">
        <f t="shared" si="5"/>
        <v>-1.7359958530643944E-2</v>
      </c>
      <c r="G120" s="71">
        <f>'NEG Commercial'!M118</f>
        <v>19</v>
      </c>
      <c r="H120" s="68">
        <f t="shared" si="6"/>
        <v>1.3216839644953951E-4</v>
      </c>
      <c r="I120" s="68">
        <f t="shared" si="7"/>
        <v>0.98651882356214704</v>
      </c>
    </row>
    <row r="121" spans="2:9" x14ac:dyDescent="0.2">
      <c r="B121" s="64">
        <f>'NEG Commercial'!K119</f>
        <v>1939</v>
      </c>
      <c r="C121" s="65">
        <f>B121*(Rates!$G$9+Rates!$G$11)+Rates!$G$19+SUM(Rates!$G$22:$G$27)</f>
        <v>1175.4185368646531</v>
      </c>
      <c r="D121" s="65">
        <f>IF('NEG Commercial NonWin'!B121&gt;40,40*(Rates!$H$9+Rates!$H$14)+('NEG Commercial NonWin'!B121-40)*(Rates!$H$9+Rates!$H$17),'NEG Commercial NonWin'!B121*(Rates!$H$9+Rates!$H$14))+Rates!$H$19+Rates!$H$22+Rates!$H$23</f>
        <v>1154.7711868646531</v>
      </c>
      <c r="E121" s="66">
        <f t="shared" si="4"/>
        <v>-20.64734999999996</v>
      </c>
      <c r="F121" s="67">
        <f t="shared" si="5"/>
        <v>-1.7565955744645072E-2</v>
      </c>
      <c r="G121" s="71">
        <f>'NEG Commercial'!M119</f>
        <v>28</v>
      </c>
      <c r="H121" s="68">
        <f t="shared" si="6"/>
        <v>1.9477447897826874E-4</v>
      </c>
      <c r="I121" s="68">
        <f t="shared" si="7"/>
        <v>0.98671359804112535</v>
      </c>
    </row>
    <row r="122" spans="2:9" x14ac:dyDescent="0.2">
      <c r="B122" s="64">
        <f>'NEG Commercial'!K120</f>
        <v>1959</v>
      </c>
      <c r="C122" s="65">
        <f>B122*(Rates!$G$9+Rates!$G$11)+Rates!$G$19+SUM(Rates!$G$22:$G$27)</f>
        <v>1187.3348704063205</v>
      </c>
      <c r="D122" s="65">
        <f>IF('NEG Commercial NonWin'!B122&gt;40,40*(Rates!$H$9+Rates!$H$14)+('NEG Commercial NonWin'!B122-40)*(Rates!$H$9+Rates!$H$17),'NEG Commercial NonWin'!B122*(Rates!$H$9+Rates!$H$14))+Rates!$H$19+Rates!$H$22+Rates!$H$23</f>
        <v>1166.2385204063205</v>
      </c>
      <c r="E122" s="66">
        <f t="shared" si="4"/>
        <v>-21.096350000000029</v>
      </c>
      <c r="F122" s="67">
        <f t="shared" si="5"/>
        <v>-1.7767818099017507E-2</v>
      </c>
      <c r="G122" s="71">
        <f>'NEG Commercial'!M120</f>
        <v>23</v>
      </c>
      <c r="H122" s="68">
        <f t="shared" si="6"/>
        <v>1.5999332201786361E-4</v>
      </c>
      <c r="I122" s="68">
        <f t="shared" si="7"/>
        <v>0.98687359136314323</v>
      </c>
    </row>
    <row r="123" spans="2:9" x14ac:dyDescent="0.2">
      <c r="B123" s="64">
        <f>'NEG Commercial'!K121</f>
        <v>1979</v>
      </c>
      <c r="C123" s="65">
        <f>B123*(Rates!$G$9+Rates!$G$11)+Rates!$G$19+SUM(Rates!$G$22:$G$27)</f>
        <v>1199.251203947988</v>
      </c>
      <c r="D123" s="65">
        <f>IF('NEG Commercial NonWin'!B123&gt;40,40*(Rates!$H$9+Rates!$H$14)+('NEG Commercial NonWin'!B123-40)*(Rates!$H$9+Rates!$H$17),'NEG Commercial NonWin'!B123*(Rates!$H$9+Rates!$H$14))+Rates!$H$19+Rates!$H$22+Rates!$H$23</f>
        <v>1177.7058539479879</v>
      </c>
      <c r="E123" s="66">
        <f t="shared" si="4"/>
        <v>-21.545350000000099</v>
      </c>
      <c r="F123" s="67">
        <f t="shared" si="5"/>
        <v>-1.7965668851589938E-2</v>
      </c>
      <c r="G123" s="71">
        <f>'NEG Commercial'!M121</f>
        <v>28</v>
      </c>
      <c r="H123" s="68">
        <f t="shared" si="6"/>
        <v>1.9477447897826874E-4</v>
      </c>
      <c r="I123" s="68">
        <f t="shared" si="7"/>
        <v>0.98706836584212154</v>
      </c>
    </row>
    <row r="124" spans="2:9" x14ac:dyDescent="0.2">
      <c r="B124" s="64">
        <f>'NEG Commercial'!K122</f>
        <v>1999</v>
      </c>
      <c r="C124" s="65">
        <f>B124*(Rates!$G$9+Rates!$G$11)+Rates!$G$19+SUM(Rates!$G$22:$G$27)</f>
        <v>1211.1675374896554</v>
      </c>
      <c r="D124" s="65">
        <f>IF('NEG Commercial NonWin'!B124&gt;40,40*(Rates!$H$9+Rates!$H$14)+('NEG Commercial NonWin'!B124-40)*(Rates!$H$9+Rates!$H$17),'NEG Commercial NonWin'!B124*(Rates!$H$9+Rates!$H$14))+Rates!$H$19+Rates!$H$22+Rates!$H$23</f>
        <v>1189.1731874896552</v>
      </c>
      <c r="E124" s="66">
        <f t="shared" si="4"/>
        <v>-21.994350000000168</v>
      </c>
      <c r="F124" s="67">
        <f t="shared" si="5"/>
        <v>-1.8159626409395918E-2</v>
      </c>
      <c r="G124" s="71">
        <f>'NEG Commercial'!M122</f>
        <v>20</v>
      </c>
      <c r="H124" s="68">
        <f t="shared" si="6"/>
        <v>1.3912462784162054E-4</v>
      </c>
      <c r="I124" s="68">
        <f t="shared" si="7"/>
        <v>0.98720749046996314</v>
      </c>
    </row>
    <row r="125" spans="2:9" x14ac:dyDescent="0.2">
      <c r="B125" s="64">
        <f>'NEG Commercial'!K123</f>
        <v>2019</v>
      </c>
      <c r="C125" s="65">
        <f>B125*(Rates!$G$9+Rates!$G$11)+Rates!$G$19+SUM(Rates!$G$22:$G$27)</f>
        <v>1223.0838710313226</v>
      </c>
      <c r="D125" s="65">
        <f>IF('NEG Commercial NonWin'!B125&gt;40,40*(Rates!$H$9+Rates!$H$14)+('NEG Commercial NonWin'!B125-40)*(Rates!$H$9+Rates!$H$17),'NEG Commercial NonWin'!B125*(Rates!$H$9+Rates!$H$14))+Rates!$H$19+Rates!$H$22+Rates!$H$23</f>
        <v>1200.6405210313226</v>
      </c>
      <c r="E125" s="66">
        <f t="shared" si="4"/>
        <v>-22.443350000000009</v>
      </c>
      <c r="F125" s="67">
        <f t="shared" si="5"/>
        <v>-1.8349804564976761E-2</v>
      </c>
      <c r="G125" s="71">
        <f>'NEG Commercial'!M123</f>
        <v>26</v>
      </c>
      <c r="H125" s="68">
        <f t="shared" si="6"/>
        <v>1.8086201619410669E-4</v>
      </c>
      <c r="I125" s="68">
        <f t="shared" si="7"/>
        <v>0.98738835248615731</v>
      </c>
    </row>
    <row r="126" spans="2:9" x14ac:dyDescent="0.2">
      <c r="B126" s="64">
        <f>'NEG Commercial'!K124</f>
        <v>2039</v>
      </c>
      <c r="C126" s="65">
        <f>B126*(Rates!$G$9+Rates!$G$11)+Rates!$G$19+SUM(Rates!$G$22:$G$27)</f>
        <v>1235.00020457299</v>
      </c>
      <c r="D126" s="65">
        <f>IF('NEG Commercial NonWin'!B126&gt;40,40*(Rates!$H$9+Rates!$H$14)+('NEG Commercial NonWin'!B126-40)*(Rates!$H$9+Rates!$H$17),'NEG Commercial NonWin'!B126*(Rates!$H$9+Rates!$H$14))+Rates!$H$19+Rates!$H$22+Rates!$H$23</f>
        <v>1212.1078545729899</v>
      </c>
      <c r="E126" s="66">
        <f t="shared" si="4"/>
        <v>-22.892350000000079</v>
      </c>
      <c r="F126" s="67">
        <f t="shared" si="5"/>
        <v>-1.853631271900499E-2</v>
      </c>
      <c r="G126" s="71">
        <f>'NEG Commercial'!M124</f>
        <v>20</v>
      </c>
      <c r="H126" s="68">
        <f t="shared" si="6"/>
        <v>1.3912462784162054E-4</v>
      </c>
      <c r="I126" s="68">
        <f t="shared" si="7"/>
        <v>0.98752747711399891</v>
      </c>
    </row>
    <row r="127" spans="2:9" x14ac:dyDescent="0.2">
      <c r="B127" s="64">
        <f>'NEG Commercial'!K125</f>
        <v>2059</v>
      </c>
      <c r="C127" s="65">
        <f>B127*(Rates!$G$9+Rates!$G$11)+Rates!$G$19+SUM(Rates!$G$22:$G$27)</f>
        <v>1246.9165381146574</v>
      </c>
      <c r="D127" s="65">
        <f>IF('NEG Commercial NonWin'!B127&gt;40,40*(Rates!$H$9+Rates!$H$14)+('NEG Commercial NonWin'!B127-40)*(Rates!$H$9+Rates!$H$17),'NEG Commercial NonWin'!B127*(Rates!$H$9+Rates!$H$14))+Rates!$H$19+Rates!$H$22+Rates!$H$23</f>
        <v>1223.5751881146575</v>
      </c>
      <c r="E127" s="66">
        <f t="shared" si="4"/>
        <v>-23.34134999999992</v>
      </c>
      <c r="F127" s="67">
        <f t="shared" si="5"/>
        <v>-1.8719256090140669E-2</v>
      </c>
      <c r="G127" s="71">
        <f>'NEG Commercial'!M125</f>
        <v>29</v>
      </c>
      <c r="H127" s="68">
        <f t="shared" si="6"/>
        <v>2.0173071037034976E-4</v>
      </c>
      <c r="I127" s="68">
        <f t="shared" si="7"/>
        <v>0.98772920782436924</v>
      </c>
    </row>
    <row r="128" spans="2:9" x14ac:dyDescent="0.2">
      <c r="B128" s="64">
        <f>'NEG Commercial'!K126</f>
        <v>2079</v>
      </c>
      <c r="C128" s="65">
        <f>B128*(Rates!$G$9+Rates!$G$11)+Rates!$G$19+SUM(Rates!$G$22:$G$27)</f>
        <v>1258.8328716563249</v>
      </c>
      <c r="D128" s="65">
        <f>IF('NEG Commercial NonWin'!B128&gt;40,40*(Rates!$H$9+Rates!$H$14)+('NEG Commercial NonWin'!B128-40)*(Rates!$H$9+Rates!$H$17),'NEG Commercial NonWin'!B128*(Rates!$H$9+Rates!$H$14))+Rates!$H$19+Rates!$H$22+Rates!$H$23</f>
        <v>1235.0425216563249</v>
      </c>
      <c r="E128" s="66">
        <f t="shared" si="4"/>
        <v>-23.790349999999989</v>
      </c>
      <c r="F128" s="67">
        <f t="shared" si="5"/>
        <v>-1.889873591297115E-2</v>
      </c>
      <c r="G128" s="71">
        <f>'NEG Commercial'!M126</f>
        <v>22</v>
      </c>
      <c r="H128" s="68">
        <f t="shared" si="6"/>
        <v>1.5303709062578259E-4</v>
      </c>
      <c r="I128" s="68">
        <f t="shared" si="7"/>
        <v>0.98788224491499499</v>
      </c>
    </row>
    <row r="129" spans="2:9" x14ac:dyDescent="0.2">
      <c r="B129" s="64">
        <f>'NEG Commercial'!K127</f>
        <v>2099</v>
      </c>
      <c r="C129" s="65">
        <f>B129*(Rates!$G$9+Rates!$G$11)+Rates!$G$19+SUM(Rates!$G$22:$G$27)</f>
        <v>1270.7492051979923</v>
      </c>
      <c r="D129" s="65">
        <f>IF('NEG Commercial NonWin'!B129&gt;40,40*(Rates!$H$9+Rates!$H$14)+('NEG Commercial NonWin'!B129-40)*(Rates!$H$9+Rates!$H$17),'NEG Commercial NonWin'!B129*(Rates!$H$9+Rates!$H$14))+Rates!$H$19+Rates!$H$22+Rates!$H$23</f>
        <v>1246.5098551979922</v>
      </c>
      <c r="E129" s="66">
        <f t="shared" si="4"/>
        <v>-24.239350000000059</v>
      </c>
      <c r="F129" s="67">
        <f t="shared" si="5"/>
        <v>-1.9074849624811204E-2</v>
      </c>
      <c r="G129" s="71">
        <f>'NEG Commercial'!M127</f>
        <v>19</v>
      </c>
      <c r="H129" s="68">
        <f t="shared" si="6"/>
        <v>1.3216839644953951E-4</v>
      </c>
      <c r="I129" s="68">
        <f t="shared" si="7"/>
        <v>0.98801441331144457</v>
      </c>
    </row>
    <row r="130" spans="2:9" x14ac:dyDescent="0.2">
      <c r="B130" s="64">
        <f>'NEG Commercial'!K128</f>
        <v>2119</v>
      </c>
      <c r="C130" s="65">
        <f>B130*(Rates!$G$9+Rates!$G$11)+Rates!$G$19+SUM(Rates!$G$22:$G$27)</f>
        <v>1282.6655387396595</v>
      </c>
      <c r="D130" s="65">
        <f>IF('NEG Commercial NonWin'!B130&gt;40,40*(Rates!$H$9+Rates!$H$14)+('NEG Commercial NonWin'!B130-40)*(Rates!$H$9+Rates!$H$17),'NEG Commercial NonWin'!B130*(Rates!$H$9+Rates!$H$14))+Rates!$H$19+Rates!$H$22+Rates!$H$23</f>
        <v>1257.9771887396596</v>
      </c>
      <c r="E130" s="66">
        <f t="shared" si="4"/>
        <v>-24.6883499999999</v>
      </c>
      <c r="F130" s="67">
        <f t="shared" si="5"/>
        <v>-1.9247691042092348E-2</v>
      </c>
      <c r="G130" s="71">
        <f>'NEG Commercial'!M128</f>
        <v>25</v>
      </c>
      <c r="H130" s="68">
        <f t="shared" si="6"/>
        <v>1.7390578480202566E-4</v>
      </c>
      <c r="I130" s="68">
        <f t="shared" si="7"/>
        <v>0.9881883190962466</v>
      </c>
    </row>
    <row r="131" spans="2:9" x14ac:dyDescent="0.2">
      <c r="B131" s="64">
        <f>'NEG Commercial'!K129</f>
        <v>2139</v>
      </c>
      <c r="C131" s="65">
        <f>B131*(Rates!$G$9+Rates!$G$11)+Rates!$G$19+SUM(Rates!$G$22:$G$27)</f>
        <v>1294.5818722813269</v>
      </c>
      <c r="D131" s="65">
        <f>IF('NEG Commercial NonWin'!B131&gt;40,40*(Rates!$H$9+Rates!$H$14)+('NEG Commercial NonWin'!B131-40)*(Rates!$H$9+Rates!$H$17),'NEG Commercial NonWin'!B131*(Rates!$H$9+Rates!$H$14))+Rates!$H$19+Rates!$H$22+Rates!$H$23</f>
        <v>1269.444522281327</v>
      </c>
      <c r="E131" s="66">
        <f t="shared" si="4"/>
        <v>-25.137349999999969</v>
      </c>
      <c r="F131" s="67">
        <f t="shared" si="5"/>
        <v>-1.9417350527010428E-2</v>
      </c>
      <c r="G131" s="71">
        <f>'NEG Commercial'!M129</f>
        <v>12</v>
      </c>
      <c r="H131" s="68">
        <f t="shared" si="6"/>
        <v>8.3474776704972319E-5</v>
      </c>
      <c r="I131" s="68">
        <f t="shared" si="7"/>
        <v>0.98827179387295161</v>
      </c>
    </row>
    <row r="132" spans="2:9" x14ac:dyDescent="0.2">
      <c r="B132" s="64">
        <f>'NEG Commercial'!K130</f>
        <v>2159</v>
      </c>
      <c r="C132" s="65">
        <f>B132*(Rates!$G$9+Rates!$G$11)+Rates!$G$19+SUM(Rates!$G$22:$G$27)</f>
        <v>1306.4982058229944</v>
      </c>
      <c r="D132" s="65">
        <f>IF('NEG Commercial NonWin'!B132&gt;40,40*(Rates!$H$9+Rates!$H$14)+('NEG Commercial NonWin'!B132-40)*(Rates!$H$9+Rates!$H$17),'NEG Commercial NonWin'!B132*(Rates!$H$9+Rates!$H$14))+Rates!$H$19+Rates!$H$22+Rates!$H$23</f>
        <v>1280.9118558229943</v>
      </c>
      <c r="E132" s="66">
        <f t="shared" si="4"/>
        <v>-25.586350000000039</v>
      </c>
      <c r="F132" s="67">
        <f t="shared" si="5"/>
        <v>-1.9583915145051874E-2</v>
      </c>
      <c r="G132" s="71">
        <f>'NEG Commercial'!M130</f>
        <v>22</v>
      </c>
      <c r="H132" s="68">
        <f t="shared" si="6"/>
        <v>1.5303709062578259E-4</v>
      </c>
      <c r="I132" s="68">
        <f t="shared" si="7"/>
        <v>0.98842483096357736</v>
      </c>
    </row>
    <row r="133" spans="2:9" x14ac:dyDescent="0.2">
      <c r="B133" s="64">
        <f>'NEG Commercial'!K131</f>
        <v>2179</v>
      </c>
      <c r="C133" s="65">
        <f>B133*(Rates!$G$9+Rates!$G$11)+Rates!$G$19+SUM(Rates!$G$22:$G$27)</f>
        <v>1318.4145393646618</v>
      </c>
      <c r="D133" s="65">
        <f>IF('NEG Commercial NonWin'!B133&gt;40,40*(Rates!$H$9+Rates!$H$14)+('NEG Commercial NonWin'!B133-40)*(Rates!$H$9+Rates!$H$17),'NEG Commercial NonWin'!B133*(Rates!$H$9+Rates!$H$14))+Rates!$H$19+Rates!$H$22+Rates!$H$23</f>
        <v>1292.3791893646617</v>
      </c>
      <c r="E133" s="66">
        <f t="shared" si="4"/>
        <v>-26.035350000000108</v>
      </c>
      <c r="F133" s="67">
        <f t="shared" si="5"/>
        <v>-1.9747468813978972E-2</v>
      </c>
      <c r="G133" s="71">
        <f>'NEG Commercial'!M131</f>
        <v>21</v>
      </c>
      <c r="H133" s="68">
        <f t="shared" si="6"/>
        <v>1.4608085923370156E-4</v>
      </c>
      <c r="I133" s="68">
        <f t="shared" si="7"/>
        <v>0.98857091182281109</v>
      </c>
    </row>
    <row r="134" spans="2:9" x14ac:dyDescent="0.2">
      <c r="B134" s="64">
        <f>'NEG Commercial'!K132</f>
        <v>2199</v>
      </c>
      <c r="C134" s="65">
        <f>B134*(Rates!$G$9+Rates!$G$11)+Rates!$G$19+SUM(Rates!$G$22:$G$27)</f>
        <v>1330.3308729063292</v>
      </c>
      <c r="D134" s="65">
        <f>IF('NEG Commercial NonWin'!B134&gt;40,40*(Rates!$H$9+Rates!$H$14)+('NEG Commercial NonWin'!B134-40)*(Rates!$H$9+Rates!$H$17),'NEG Commercial NonWin'!B134*(Rates!$H$9+Rates!$H$14))+Rates!$H$19+Rates!$H$22+Rates!$H$23</f>
        <v>1303.846522906329</v>
      </c>
      <c r="E134" s="66">
        <f t="shared" si="4"/>
        <v>-26.484350000000177</v>
      </c>
      <c r="F134" s="67">
        <f t="shared" si="5"/>
        <v>-1.9908092444807138E-2</v>
      </c>
      <c r="G134" s="71">
        <f>'NEG Commercial'!M132</f>
        <v>18</v>
      </c>
      <c r="H134" s="68">
        <f t="shared" si="6"/>
        <v>1.2521216505745848E-4</v>
      </c>
      <c r="I134" s="68">
        <f t="shared" si="7"/>
        <v>0.98869612398786855</v>
      </c>
    </row>
    <row r="135" spans="2:9" x14ac:dyDescent="0.2">
      <c r="B135" s="64">
        <f>'NEG Commercial'!K133</f>
        <v>2219</v>
      </c>
      <c r="C135" s="65">
        <f>B135*(Rates!$G$9+Rates!$G$11)+Rates!$G$19+SUM(Rates!$G$22:$G$27)</f>
        <v>1342.2472064479966</v>
      </c>
      <c r="D135" s="65">
        <f>IF('NEG Commercial NonWin'!B135&gt;40,40*(Rates!$H$9+Rates!$H$14)+('NEG Commercial NonWin'!B135-40)*(Rates!$H$9+Rates!$H$17),'NEG Commercial NonWin'!B135*(Rates!$H$9+Rates!$H$14))+Rates!$H$19+Rates!$H$22+Rates!$H$23</f>
        <v>1315.3138564479966</v>
      </c>
      <c r="E135" s="66">
        <f t="shared" ref="E135:E198" si="8">D135-C135</f>
        <v>-26.933350000000019</v>
      </c>
      <c r="F135" s="67">
        <f t="shared" ref="F135:F198" si="9">E135/C135</f>
        <v>-2.0065864075272718E-2</v>
      </c>
      <c r="G135" s="71">
        <f>'NEG Commercial'!M133</f>
        <v>19</v>
      </c>
      <c r="H135" s="68">
        <f t="shared" si="6"/>
        <v>1.3216839644953951E-4</v>
      </c>
      <c r="I135" s="68">
        <f t="shared" si="7"/>
        <v>0.98882829238431813</v>
      </c>
    </row>
    <row r="136" spans="2:9" x14ac:dyDescent="0.2">
      <c r="B136" s="64">
        <f>'NEG Commercial'!K134</f>
        <v>2239</v>
      </c>
      <c r="C136" s="65">
        <f>B136*(Rates!$G$9+Rates!$G$11)+Rates!$G$19+SUM(Rates!$G$22:$G$27)</f>
        <v>1354.1635399896638</v>
      </c>
      <c r="D136" s="65">
        <f>IF('NEG Commercial NonWin'!B136&gt;40,40*(Rates!$H$9+Rates!$H$14)+('NEG Commercial NonWin'!B136-40)*(Rates!$H$9+Rates!$H$17),'NEG Commercial NonWin'!B136*(Rates!$H$9+Rates!$H$14))+Rates!$H$19+Rates!$H$22+Rates!$H$23</f>
        <v>1326.781189989664</v>
      </c>
      <c r="E136" s="66">
        <f t="shared" si="8"/>
        <v>-27.38234999999986</v>
      </c>
      <c r="F136" s="67">
        <f t="shared" si="9"/>
        <v>-2.0220858996254518E-2</v>
      </c>
      <c r="G136" s="71">
        <f>'NEG Commercial'!M134</f>
        <v>16</v>
      </c>
      <c r="H136" s="68">
        <f t="shared" ref="H136:H199" si="10">G136/SUM($G$6:$G$618)</f>
        <v>1.1129970227329642E-4</v>
      </c>
      <c r="I136" s="68">
        <f t="shared" ref="I136:I199" si="11">H136+I135</f>
        <v>0.98893959208659143</v>
      </c>
    </row>
    <row r="137" spans="2:9" x14ac:dyDescent="0.2">
      <c r="B137" s="64">
        <f>'NEG Commercial'!K135</f>
        <v>2259</v>
      </c>
      <c r="C137" s="65">
        <f>B137*(Rates!$G$9+Rates!$G$11)+Rates!$G$19+SUM(Rates!$G$22:$G$27)</f>
        <v>1366.0798735313313</v>
      </c>
      <c r="D137" s="65">
        <f>IF('NEG Commercial NonWin'!B137&gt;40,40*(Rates!$H$9+Rates!$H$14)+('NEG Commercial NonWin'!B137-40)*(Rates!$H$9+Rates!$H$17),'NEG Commercial NonWin'!B137*(Rates!$H$9+Rates!$H$14))+Rates!$H$19+Rates!$H$22+Rates!$H$23</f>
        <v>1338.2485235313313</v>
      </c>
      <c r="E137" s="66">
        <f t="shared" si="8"/>
        <v>-27.831349999999929</v>
      </c>
      <c r="F137" s="67">
        <f t="shared" si="9"/>
        <v>-2.0373149871577852E-2</v>
      </c>
      <c r="G137" s="71">
        <f>'NEG Commercial'!M135</f>
        <v>11</v>
      </c>
      <c r="H137" s="68">
        <f t="shared" si="10"/>
        <v>7.6518545312891293E-5</v>
      </c>
      <c r="I137" s="68">
        <f t="shared" si="11"/>
        <v>0.98901611063190431</v>
      </c>
    </row>
    <row r="138" spans="2:9" x14ac:dyDescent="0.2">
      <c r="B138" s="64">
        <f>'NEG Commercial'!K136</f>
        <v>2279</v>
      </c>
      <c r="C138" s="65">
        <f>B138*(Rates!$G$9+Rates!$G$11)+Rates!$G$19+SUM(Rates!$G$22:$G$27)</f>
        <v>1377.9962070729987</v>
      </c>
      <c r="D138" s="65">
        <f>IF('NEG Commercial NonWin'!B138&gt;40,40*(Rates!$H$9+Rates!$H$14)+('NEG Commercial NonWin'!B138-40)*(Rates!$H$9+Rates!$H$17),'NEG Commercial NonWin'!B138*(Rates!$H$9+Rates!$H$14))+Rates!$H$19+Rates!$H$22+Rates!$H$23</f>
        <v>1349.7158570729987</v>
      </c>
      <c r="E138" s="66">
        <f t="shared" si="8"/>
        <v>-28.280349999999999</v>
      </c>
      <c r="F138" s="67">
        <f t="shared" si="9"/>
        <v>-2.0522806851602501E-2</v>
      </c>
      <c r="G138" s="71">
        <f>'NEG Commercial'!M136</f>
        <v>16</v>
      </c>
      <c r="H138" s="68">
        <f t="shared" si="10"/>
        <v>1.1129970227329642E-4</v>
      </c>
      <c r="I138" s="68">
        <f t="shared" si="11"/>
        <v>0.98912741033417761</v>
      </c>
    </row>
    <row r="139" spans="2:9" x14ac:dyDescent="0.2">
      <c r="B139" s="64">
        <f>'NEG Commercial'!K137</f>
        <v>2299</v>
      </c>
      <c r="C139" s="65">
        <f>B139*(Rates!$G$9+Rates!$G$11)+Rates!$G$19+SUM(Rates!$G$22:$G$27)</f>
        <v>1389.9125406146661</v>
      </c>
      <c r="D139" s="65">
        <f>IF('NEG Commercial NonWin'!B139&gt;40,40*(Rates!$H$9+Rates!$H$14)+('NEG Commercial NonWin'!B139-40)*(Rates!$H$9+Rates!$H$17),'NEG Commercial NonWin'!B139*(Rates!$H$9+Rates!$H$14))+Rates!$H$19+Rates!$H$22+Rates!$H$23</f>
        <v>1361.183190614666</v>
      </c>
      <c r="E139" s="66">
        <f t="shared" si="8"/>
        <v>-28.729350000000068</v>
      </c>
      <c r="F139" s="67">
        <f t="shared" si="9"/>
        <v>-2.0669897680968462E-2</v>
      </c>
      <c r="G139" s="71">
        <f>'NEG Commercial'!M137</f>
        <v>18</v>
      </c>
      <c r="H139" s="68">
        <f t="shared" si="10"/>
        <v>1.2521216505745848E-4</v>
      </c>
      <c r="I139" s="68">
        <f t="shared" si="11"/>
        <v>0.98925262249923507</v>
      </c>
    </row>
    <row r="140" spans="2:9" x14ac:dyDescent="0.2">
      <c r="B140" s="64">
        <f>'NEG Commercial'!K138</f>
        <v>2319</v>
      </c>
      <c r="C140" s="65">
        <f>B140*(Rates!$G$9+Rates!$G$11)+Rates!$G$19+SUM(Rates!$G$22:$G$27)</f>
        <v>1401.8288741563335</v>
      </c>
      <c r="D140" s="65">
        <f>IF('NEG Commercial NonWin'!B140&gt;40,40*(Rates!$H$9+Rates!$H$14)+('NEG Commercial NonWin'!B140-40)*(Rates!$H$9+Rates!$H$17),'NEG Commercial NonWin'!B140*(Rates!$H$9+Rates!$H$14))+Rates!$H$19+Rates!$H$22+Rates!$H$23</f>
        <v>1372.6505241563334</v>
      </c>
      <c r="E140" s="66">
        <f t="shared" si="8"/>
        <v>-29.178350000000137</v>
      </c>
      <c r="F140" s="67">
        <f t="shared" si="9"/>
        <v>-2.0814487800845608E-2</v>
      </c>
      <c r="G140" s="71">
        <f>'NEG Commercial'!M138</f>
        <v>14</v>
      </c>
      <c r="H140" s="68">
        <f t="shared" si="10"/>
        <v>9.7387239489134369E-5</v>
      </c>
      <c r="I140" s="68">
        <f t="shared" si="11"/>
        <v>0.98935000973872422</v>
      </c>
    </row>
    <row r="141" spans="2:9" x14ac:dyDescent="0.2">
      <c r="B141" s="64">
        <f>'NEG Commercial'!K139</f>
        <v>2339</v>
      </c>
      <c r="C141" s="65">
        <f>B141*(Rates!$G$9+Rates!$G$11)+Rates!$G$19+SUM(Rates!$G$22:$G$27)</f>
        <v>1413.7452076980007</v>
      </c>
      <c r="D141" s="65">
        <f>IF('NEG Commercial NonWin'!B141&gt;40,40*(Rates!$H$9+Rates!$H$14)+('NEG Commercial NonWin'!B141-40)*(Rates!$H$9+Rates!$H$17),'NEG Commercial NonWin'!B141*(Rates!$H$9+Rates!$H$14))+Rates!$H$19+Rates!$H$22+Rates!$H$23</f>
        <v>1384.1178576980008</v>
      </c>
      <c r="E141" s="66">
        <f t="shared" si="8"/>
        <v>-29.627349999999979</v>
      </c>
      <c r="F141" s="67">
        <f t="shared" si="9"/>
        <v>-2.0956640446012299E-2</v>
      </c>
      <c r="G141" s="71">
        <f>'NEG Commercial'!M139</f>
        <v>17</v>
      </c>
      <c r="H141" s="68">
        <f t="shared" si="10"/>
        <v>1.1825593366537745E-4</v>
      </c>
      <c r="I141" s="68">
        <f t="shared" si="11"/>
        <v>0.98946826567238955</v>
      </c>
    </row>
    <row r="142" spans="2:9" x14ac:dyDescent="0.2">
      <c r="B142" s="64">
        <f>'NEG Commercial'!K140</f>
        <v>2359</v>
      </c>
      <c r="C142" s="65">
        <f>B142*(Rates!$G$9+Rates!$G$11)+Rates!$G$19+SUM(Rates!$G$22:$G$27)</f>
        <v>1425.6615412396682</v>
      </c>
      <c r="D142" s="65">
        <f>IF('NEG Commercial NonWin'!B142&gt;40,40*(Rates!$H$9+Rates!$H$14)+('NEG Commercial NonWin'!B142-40)*(Rates!$H$9+Rates!$H$17),'NEG Commercial NonWin'!B142*(Rates!$H$9+Rates!$H$14))+Rates!$H$19+Rates!$H$22+Rates!$H$23</f>
        <v>1395.5851912396681</v>
      </c>
      <c r="E142" s="66">
        <f t="shared" si="8"/>
        <v>-30.076350000000048</v>
      </c>
      <c r="F142" s="67">
        <f t="shared" si="9"/>
        <v>-2.1096416737066141E-2</v>
      </c>
      <c r="G142" s="71">
        <f>'NEG Commercial'!M140</f>
        <v>19</v>
      </c>
      <c r="H142" s="68">
        <f t="shared" si="10"/>
        <v>1.3216839644953951E-4</v>
      </c>
      <c r="I142" s="68">
        <f t="shared" si="11"/>
        <v>0.98960043406883913</v>
      </c>
    </row>
    <row r="143" spans="2:9" x14ac:dyDescent="0.2">
      <c r="B143" s="64">
        <f>'NEG Commercial'!K141</f>
        <v>2379</v>
      </c>
      <c r="C143" s="65">
        <f>B143*(Rates!$G$9+Rates!$G$11)+Rates!$G$19+SUM(Rates!$G$22:$G$27)</f>
        <v>1437.5778747813356</v>
      </c>
      <c r="D143" s="65">
        <f>IF('NEG Commercial NonWin'!B143&gt;40,40*(Rates!$H$9+Rates!$H$14)+('NEG Commercial NonWin'!B143-40)*(Rates!$H$9+Rates!$H$17),'NEG Commercial NonWin'!B143*(Rates!$H$9+Rates!$H$14))+Rates!$H$19+Rates!$H$22+Rates!$H$23</f>
        <v>1407.0525247813357</v>
      </c>
      <c r="E143" s="66">
        <f t="shared" si="8"/>
        <v>-30.525349999999889</v>
      </c>
      <c r="F143" s="67">
        <f t="shared" si="9"/>
        <v>-2.123387576804699E-2</v>
      </c>
      <c r="G143" s="71">
        <f>'NEG Commercial'!M141</f>
        <v>17</v>
      </c>
      <c r="H143" s="68">
        <f t="shared" si="10"/>
        <v>1.1825593366537745E-4</v>
      </c>
      <c r="I143" s="68">
        <f t="shared" si="11"/>
        <v>0.98971869000250445</v>
      </c>
    </row>
    <row r="144" spans="2:9" x14ac:dyDescent="0.2">
      <c r="B144" s="64">
        <f>'NEG Commercial'!K142</f>
        <v>2399</v>
      </c>
      <c r="C144" s="65">
        <f>B144*(Rates!$G$9+Rates!$G$11)+Rates!$G$19+SUM(Rates!$G$22:$G$27)</f>
        <v>1449.494208323003</v>
      </c>
      <c r="D144" s="65">
        <f>IF('NEG Commercial NonWin'!B144&gt;40,40*(Rates!$H$9+Rates!$H$14)+('NEG Commercial NonWin'!B144-40)*(Rates!$H$9+Rates!$H$17),'NEG Commercial NonWin'!B144*(Rates!$H$9+Rates!$H$14))+Rates!$H$19+Rates!$H$22+Rates!$H$23</f>
        <v>1418.5198583230031</v>
      </c>
      <c r="E144" s="66">
        <f t="shared" si="8"/>
        <v>-30.974349999999959</v>
      </c>
      <c r="F144" s="67">
        <f t="shared" si="9"/>
        <v>-2.1369074689740107E-2</v>
      </c>
      <c r="G144" s="71">
        <f>'NEG Commercial'!M142</f>
        <v>17</v>
      </c>
      <c r="H144" s="68">
        <f t="shared" si="10"/>
        <v>1.1825593366537745E-4</v>
      </c>
      <c r="I144" s="68">
        <f t="shared" si="11"/>
        <v>0.98983694593616978</v>
      </c>
    </row>
    <row r="145" spans="2:9" x14ac:dyDescent="0.2">
      <c r="B145" s="64">
        <f>'NEG Commercial'!K143</f>
        <v>2419</v>
      </c>
      <c r="C145" s="65">
        <f>B145*(Rates!$G$9+Rates!$G$11)+Rates!$G$19+SUM(Rates!$G$22:$G$27)</f>
        <v>1461.4105418646704</v>
      </c>
      <c r="D145" s="65">
        <f>IF('NEG Commercial NonWin'!B145&gt;40,40*(Rates!$H$9+Rates!$H$14)+('NEG Commercial NonWin'!B145-40)*(Rates!$H$9+Rates!$H$17),'NEG Commercial NonWin'!B145*(Rates!$H$9+Rates!$H$14))+Rates!$H$19+Rates!$H$22+Rates!$H$23</f>
        <v>1429.9871918646704</v>
      </c>
      <c r="E145" s="66">
        <f t="shared" si="8"/>
        <v>-31.423350000000028</v>
      </c>
      <c r="F145" s="67">
        <f t="shared" si="9"/>
        <v>-2.1502068788901547E-2</v>
      </c>
      <c r="G145" s="71">
        <f>'NEG Commercial'!M143</f>
        <v>22</v>
      </c>
      <c r="H145" s="68">
        <f t="shared" si="10"/>
        <v>1.5303709062578259E-4</v>
      </c>
      <c r="I145" s="68">
        <f t="shared" si="11"/>
        <v>0.98998998302679553</v>
      </c>
    </row>
    <row r="146" spans="2:9" x14ac:dyDescent="0.2">
      <c r="B146" s="64">
        <f>'NEG Commercial'!K144</f>
        <v>2439</v>
      </c>
      <c r="C146" s="65">
        <f>B146*(Rates!$G$9+Rates!$G$11)+Rates!$G$19+SUM(Rates!$G$22:$G$27)</f>
        <v>1473.3268754063379</v>
      </c>
      <c r="D146" s="65">
        <f>IF('NEG Commercial NonWin'!B146&gt;40,40*(Rates!$H$9+Rates!$H$14)+('NEG Commercial NonWin'!B146-40)*(Rates!$H$9+Rates!$H$17),'NEG Commercial NonWin'!B146*(Rates!$H$9+Rates!$H$14))+Rates!$H$19+Rates!$H$22+Rates!$H$23</f>
        <v>1441.4545254063378</v>
      </c>
      <c r="E146" s="66">
        <f t="shared" si="8"/>
        <v>-31.872350000000097</v>
      </c>
      <c r="F146" s="67">
        <f t="shared" si="9"/>
        <v>-2.1632911563640504E-2</v>
      </c>
      <c r="G146" s="71">
        <f>'NEG Commercial'!M144</f>
        <v>9</v>
      </c>
      <c r="H146" s="68">
        <f t="shared" si="10"/>
        <v>6.2606082528729242E-5</v>
      </c>
      <c r="I146" s="68">
        <f t="shared" si="11"/>
        <v>0.99005258910932425</v>
      </c>
    </row>
    <row r="147" spans="2:9" x14ac:dyDescent="0.2">
      <c r="B147" s="64">
        <f>'NEG Commercial'!K145</f>
        <v>2459</v>
      </c>
      <c r="C147" s="65">
        <f>B147*(Rates!$G$9+Rates!$G$11)+Rates!$G$19+SUM(Rates!$G$22:$G$27)</f>
        <v>1485.2432089480051</v>
      </c>
      <c r="D147" s="65">
        <f>IF('NEG Commercial NonWin'!B147&gt;40,40*(Rates!$H$9+Rates!$H$14)+('NEG Commercial NonWin'!B147-40)*(Rates!$H$9+Rates!$H$17),'NEG Commercial NonWin'!B147*(Rates!$H$9+Rates!$H$14))+Rates!$H$19+Rates!$H$22+Rates!$H$23</f>
        <v>1452.9218589480051</v>
      </c>
      <c r="E147" s="66">
        <f t="shared" si="8"/>
        <v>-32.321349999999939</v>
      </c>
      <c r="F147" s="67">
        <f t="shared" si="9"/>
        <v>-2.1761654795171958E-2</v>
      </c>
      <c r="G147" s="71">
        <f>'NEG Commercial'!M145</f>
        <v>16</v>
      </c>
      <c r="H147" s="68">
        <f t="shared" si="10"/>
        <v>1.1129970227329642E-4</v>
      </c>
      <c r="I147" s="68">
        <f t="shared" si="11"/>
        <v>0.99016388881159756</v>
      </c>
    </row>
    <row r="148" spans="2:9" x14ac:dyDescent="0.2">
      <c r="B148" s="64">
        <f>'NEG Commercial'!K146</f>
        <v>2479</v>
      </c>
      <c r="C148" s="65">
        <f>B148*(Rates!$G$9+Rates!$G$11)+Rates!$G$19+SUM(Rates!$G$22:$G$27)</f>
        <v>1497.1595424896725</v>
      </c>
      <c r="D148" s="65">
        <f>IF('NEG Commercial NonWin'!B148&gt;40,40*(Rates!$H$9+Rates!$H$14)+('NEG Commercial NonWin'!B148-40)*(Rates!$H$9+Rates!$H$17),'NEG Commercial NonWin'!B148*(Rates!$H$9+Rates!$H$14))+Rates!$H$19+Rates!$H$22+Rates!$H$23</f>
        <v>1464.3891924896725</v>
      </c>
      <c r="E148" s="66">
        <f t="shared" si="8"/>
        <v>-32.770350000000008</v>
      </c>
      <c r="F148" s="67">
        <f t="shared" si="9"/>
        <v>-2.18883486161436E-2</v>
      </c>
      <c r="G148" s="71">
        <f>'NEG Commercial'!M146</f>
        <v>10</v>
      </c>
      <c r="H148" s="68">
        <f t="shared" si="10"/>
        <v>6.9562313920810268E-5</v>
      </c>
      <c r="I148" s="68">
        <f t="shared" si="11"/>
        <v>0.99023345112551842</v>
      </c>
    </row>
    <row r="149" spans="2:9" x14ac:dyDescent="0.2">
      <c r="B149" s="64">
        <f>'NEG Commercial'!K147</f>
        <v>2499</v>
      </c>
      <c r="C149" s="65">
        <f>B149*(Rates!$G$9+Rates!$G$11)+Rates!$G$19+SUM(Rates!$G$22:$G$27)</f>
        <v>1509.0758760313399</v>
      </c>
      <c r="D149" s="65">
        <f>IF('NEG Commercial NonWin'!B149&gt;40,40*(Rates!$H$9+Rates!$H$14)+('NEG Commercial NonWin'!B149-40)*(Rates!$H$9+Rates!$H$17),'NEG Commercial NonWin'!B149*(Rates!$H$9+Rates!$H$14))+Rates!$H$19+Rates!$H$22+Rates!$H$23</f>
        <v>1475.8565260313399</v>
      </c>
      <c r="E149" s="66">
        <f t="shared" si="8"/>
        <v>-33.219350000000077</v>
      </c>
      <c r="F149" s="67">
        <f t="shared" si="9"/>
        <v>-2.2013041575724049E-2</v>
      </c>
      <c r="G149" s="71">
        <f>'NEG Commercial'!M147</f>
        <v>11</v>
      </c>
      <c r="H149" s="68">
        <f t="shared" si="10"/>
        <v>7.6518545312891293E-5</v>
      </c>
      <c r="I149" s="68">
        <f t="shared" si="11"/>
        <v>0.99030996967083129</v>
      </c>
    </row>
    <row r="150" spans="2:9" x14ac:dyDescent="0.2">
      <c r="B150" s="64">
        <f>'NEG Commercial'!K148</f>
        <v>2519</v>
      </c>
      <c r="C150" s="65">
        <f>B150*(Rates!$G$9+Rates!$G$11)+Rates!$G$19+SUM(Rates!$G$22:$G$27)</f>
        <v>1520.9922095730074</v>
      </c>
      <c r="D150" s="65">
        <f>IF('NEG Commercial NonWin'!B150&gt;40,40*(Rates!$H$9+Rates!$H$14)+('NEG Commercial NonWin'!B150-40)*(Rates!$H$9+Rates!$H$17),'NEG Commercial NonWin'!B150*(Rates!$H$9+Rates!$H$14))+Rates!$H$19+Rates!$H$22+Rates!$H$23</f>
        <v>1487.3238595730072</v>
      </c>
      <c r="E150" s="66">
        <f t="shared" si="8"/>
        <v>-33.668350000000146</v>
      </c>
      <c r="F150" s="67">
        <f t="shared" si="9"/>
        <v>-2.2135780701632891E-2</v>
      </c>
      <c r="G150" s="71">
        <f>'NEG Commercial'!M148</f>
        <v>14</v>
      </c>
      <c r="H150" s="68">
        <f t="shared" si="10"/>
        <v>9.7387239489134369E-5</v>
      </c>
      <c r="I150" s="68">
        <f t="shared" si="11"/>
        <v>0.99040735691032045</v>
      </c>
    </row>
    <row r="151" spans="2:9" x14ac:dyDescent="0.2">
      <c r="B151" s="64">
        <f>'NEG Commercial'!K149</f>
        <v>2539</v>
      </c>
      <c r="C151" s="65">
        <f>B151*(Rates!$G$9+Rates!$G$11)+Rates!$G$19+SUM(Rates!$G$22:$G$27)</f>
        <v>1532.9085431146748</v>
      </c>
      <c r="D151" s="65">
        <f>IF('NEG Commercial NonWin'!B151&gt;40,40*(Rates!$H$9+Rates!$H$14)+('NEG Commercial NonWin'!B151-40)*(Rates!$H$9+Rates!$H$17),'NEG Commercial NonWin'!B151*(Rates!$H$9+Rates!$H$14))+Rates!$H$19+Rates!$H$22+Rates!$H$23</f>
        <v>1498.7911931146748</v>
      </c>
      <c r="E151" s="66">
        <f t="shared" si="8"/>
        <v>-34.117349999999988</v>
      </c>
      <c r="F151" s="67">
        <f t="shared" si="9"/>
        <v>-2.2256611559276641E-2</v>
      </c>
      <c r="G151" s="71">
        <f>'NEG Commercial'!M149</f>
        <v>15</v>
      </c>
      <c r="H151" s="68">
        <f t="shared" si="10"/>
        <v>1.0434347088121539E-4</v>
      </c>
      <c r="I151" s="68">
        <f t="shared" si="11"/>
        <v>0.99051170038120162</v>
      </c>
    </row>
    <row r="152" spans="2:9" x14ac:dyDescent="0.2">
      <c r="B152" s="64">
        <f>'NEG Commercial'!K150</f>
        <v>2559</v>
      </c>
      <c r="C152" s="65">
        <f>B152*(Rates!$G$9+Rates!$G$11)+Rates!$G$19+SUM(Rates!$G$22:$G$27)</f>
        <v>1544.824876656342</v>
      </c>
      <c r="D152" s="65">
        <f>IF('NEG Commercial NonWin'!B152&gt;40,40*(Rates!$H$9+Rates!$H$14)+('NEG Commercial NonWin'!B152-40)*(Rates!$H$9+Rates!$H$17),'NEG Commercial NonWin'!B152*(Rates!$H$9+Rates!$H$14))+Rates!$H$19+Rates!$H$22+Rates!$H$23</f>
        <v>1510.2585266563422</v>
      </c>
      <c r="E152" s="66">
        <f t="shared" si="8"/>
        <v>-34.566349999999829</v>
      </c>
      <c r="F152" s="67">
        <f t="shared" si="9"/>
        <v>-2.23755783081485E-2</v>
      </c>
      <c r="G152" s="71">
        <f>'NEG Commercial'!M150</f>
        <v>11</v>
      </c>
      <c r="H152" s="68">
        <f t="shared" si="10"/>
        <v>7.6518545312891293E-5</v>
      </c>
      <c r="I152" s="68">
        <f t="shared" si="11"/>
        <v>0.9905882189265145</v>
      </c>
    </row>
    <row r="153" spans="2:9" x14ac:dyDescent="0.2">
      <c r="B153" s="64">
        <f>'NEG Commercial'!K151</f>
        <v>2579</v>
      </c>
      <c r="C153" s="65">
        <f>B153*(Rates!$G$9+Rates!$G$11)+Rates!$G$19+SUM(Rates!$G$22:$G$27)</f>
        <v>1556.7412101980094</v>
      </c>
      <c r="D153" s="65">
        <f>IF('NEG Commercial NonWin'!B153&gt;40,40*(Rates!$H$9+Rates!$H$14)+('NEG Commercial NonWin'!B153-40)*(Rates!$H$9+Rates!$H$17),'NEG Commercial NonWin'!B153*(Rates!$H$9+Rates!$H$14))+Rates!$H$19+Rates!$H$22+Rates!$H$23</f>
        <v>1521.7258601980095</v>
      </c>
      <c r="E153" s="66">
        <f t="shared" si="8"/>
        <v>-35.015349999999899</v>
      </c>
      <c r="F153" s="67">
        <f t="shared" si="9"/>
        <v>-2.2492723755637024E-2</v>
      </c>
      <c r="G153" s="71">
        <f>'NEG Commercial'!M151</f>
        <v>18</v>
      </c>
      <c r="H153" s="68">
        <f t="shared" si="10"/>
        <v>1.2521216505745848E-4</v>
      </c>
      <c r="I153" s="68">
        <f t="shared" si="11"/>
        <v>0.99071343109157195</v>
      </c>
    </row>
    <row r="154" spans="2:9" x14ac:dyDescent="0.2">
      <c r="B154" s="64">
        <f>'NEG Commercial'!K152</f>
        <v>2599</v>
      </c>
      <c r="C154" s="65">
        <f>B154*(Rates!$G$9+Rates!$G$11)+Rates!$G$19+SUM(Rates!$G$22:$G$27)</f>
        <v>1568.6575437396768</v>
      </c>
      <c r="D154" s="65">
        <f>IF('NEG Commercial NonWin'!B154&gt;40,40*(Rates!$H$9+Rates!$H$14)+('NEG Commercial NonWin'!B154-40)*(Rates!$H$9+Rates!$H$17),'NEG Commercial NonWin'!B154*(Rates!$H$9+Rates!$H$14))+Rates!$H$19+Rates!$H$22+Rates!$H$23</f>
        <v>1533.1931937396769</v>
      </c>
      <c r="E154" s="66">
        <f t="shared" si="8"/>
        <v>-35.464349999999968</v>
      </c>
      <c r="F154" s="67">
        <f t="shared" si="9"/>
        <v>-2.2608089408382291E-2</v>
      </c>
      <c r="G154" s="71">
        <f>'NEG Commercial'!M152</f>
        <v>17</v>
      </c>
      <c r="H154" s="68">
        <f t="shared" si="10"/>
        <v>1.1825593366537745E-4</v>
      </c>
      <c r="I154" s="68">
        <f t="shared" si="11"/>
        <v>0.99083168702523727</v>
      </c>
    </row>
    <row r="155" spans="2:9" x14ac:dyDescent="0.2">
      <c r="B155" s="64">
        <f>'NEG Commercial'!K153</f>
        <v>2619</v>
      </c>
      <c r="C155" s="65">
        <f>B155*(Rates!$G$9+Rates!$G$11)+Rates!$G$19+SUM(Rates!$G$22:$G$27)</f>
        <v>1580.5738772813443</v>
      </c>
      <c r="D155" s="65">
        <f>IF('NEG Commercial NonWin'!B155&gt;40,40*(Rates!$H$9+Rates!$H$14)+('NEG Commercial NonWin'!B155-40)*(Rates!$H$9+Rates!$H$17),'NEG Commercial NonWin'!B155*(Rates!$H$9+Rates!$H$14))+Rates!$H$19+Rates!$H$22+Rates!$H$23</f>
        <v>1544.6605272813442</v>
      </c>
      <c r="E155" s="66">
        <f t="shared" si="8"/>
        <v>-35.913350000000037</v>
      </c>
      <c r="F155" s="67">
        <f t="shared" si="9"/>
        <v>-2.2721715521309614E-2</v>
      </c>
      <c r="G155" s="71">
        <f>'NEG Commercial'!M153</f>
        <v>12</v>
      </c>
      <c r="H155" s="68">
        <f t="shared" si="10"/>
        <v>8.3474776704972319E-5</v>
      </c>
      <c r="I155" s="68">
        <f t="shared" si="11"/>
        <v>0.99091516180194228</v>
      </c>
    </row>
    <row r="156" spans="2:9" x14ac:dyDescent="0.2">
      <c r="B156" s="64">
        <f>'NEG Commercial'!K154</f>
        <v>2639</v>
      </c>
      <c r="C156" s="65">
        <f>B156*(Rates!$G$9+Rates!$G$11)+Rates!$G$19+SUM(Rates!$G$22:$G$27)</f>
        <v>1592.4902108230117</v>
      </c>
      <c r="D156" s="65">
        <f>IF('NEG Commercial NonWin'!B156&gt;40,40*(Rates!$H$9+Rates!$H$14)+('NEG Commercial NonWin'!B156-40)*(Rates!$H$9+Rates!$H$17),'NEG Commercial NonWin'!B156*(Rates!$H$9+Rates!$H$14))+Rates!$H$19+Rates!$H$22+Rates!$H$23</f>
        <v>1556.1278608230116</v>
      </c>
      <c r="E156" s="66">
        <f t="shared" si="8"/>
        <v>-36.362350000000106</v>
      </c>
      <c r="F156" s="67">
        <f t="shared" si="9"/>
        <v>-2.2833641144461261E-2</v>
      </c>
      <c r="G156" s="71">
        <f>'NEG Commercial'!M154</f>
        <v>14</v>
      </c>
      <c r="H156" s="68">
        <f t="shared" si="10"/>
        <v>9.7387239489134369E-5</v>
      </c>
      <c r="I156" s="68">
        <f t="shared" si="11"/>
        <v>0.99101254904143143</v>
      </c>
    </row>
    <row r="157" spans="2:9" x14ac:dyDescent="0.2">
      <c r="B157" s="64">
        <f>'NEG Commercial'!K155</f>
        <v>2659</v>
      </c>
      <c r="C157" s="65">
        <f>B157*(Rates!$G$9+Rates!$G$11)+Rates!$G$19+SUM(Rates!$G$22:$G$27)</f>
        <v>1604.4065443646789</v>
      </c>
      <c r="D157" s="65">
        <f>IF('NEG Commercial NonWin'!B157&gt;40,40*(Rates!$H$9+Rates!$H$14)+('NEG Commercial NonWin'!B157-40)*(Rates!$H$9+Rates!$H$17),'NEG Commercial NonWin'!B157*(Rates!$H$9+Rates!$H$14))+Rates!$H$19+Rates!$H$22+Rates!$H$23</f>
        <v>1567.5951943646789</v>
      </c>
      <c r="E157" s="66">
        <f t="shared" si="8"/>
        <v>-36.811349999999948</v>
      </c>
      <c r="F157" s="67">
        <f t="shared" si="9"/>
        <v>-2.2943904167741159E-2</v>
      </c>
      <c r="G157" s="71">
        <f>'NEG Commercial'!M155</f>
        <v>9</v>
      </c>
      <c r="H157" s="68">
        <f t="shared" si="10"/>
        <v>6.2606082528729242E-5</v>
      </c>
      <c r="I157" s="68">
        <f t="shared" si="11"/>
        <v>0.99107515512396016</v>
      </c>
    </row>
    <row r="158" spans="2:9" x14ac:dyDescent="0.2">
      <c r="B158" s="64">
        <f>'NEG Commercial'!K156</f>
        <v>2679</v>
      </c>
      <c r="C158" s="65">
        <f>B158*(Rates!$G$9+Rates!$G$11)+Rates!$G$19+SUM(Rates!$G$22:$G$27)</f>
        <v>1616.3228779063463</v>
      </c>
      <c r="D158" s="65">
        <f>IF('NEG Commercial NonWin'!B158&gt;40,40*(Rates!$H$9+Rates!$H$14)+('NEG Commercial NonWin'!B158-40)*(Rates!$H$9+Rates!$H$17),'NEG Commercial NonWin'!B158*(Rates!$H$9+Rates!$H$14))+Rates!$H$19+Rates!$H$22+Rates!$H$23</f>
        <v>1579.0625279063463</v>
      </c>
      <c r="E158" s="66">
        <f t="shared" si="8"/>
        <v>-37.260350000000017</v>
      </c>
      <c r="F158" s="67">
        <f t="shared" si="9"/>
        <v>-2.3052541363681033E-2</v>
      </c>
      <c r="G158" s="71">
        <f>'NEG Commercial'!M156</f>
        <v>12</v>
      </c>
      <c r="H158" s="68">
        <f t="shared" si="10"/>
        <v>8.3474776704972319E-5</v>
      </c>
      <c r="I158" s="68">
        <f t="shared" si="11"/>
        <v>0.99115862990066517</v>
      </c>
    </row>
    <row r="159" spans="2:9" x14ac:dyDescent="0.2">
      <c r="B159" s="64">
        <f>'NEG Commercial'!K157</f>
        <v>2699</v>
      </c>
      <c r="C159" s="65">
        <f>B159*(Rates!$G$9+Rates!$G$11)+Rates!$G$19+SUM(Rates!$G$22:$G$27)</f>
        <v>1628.2392114480137</v>
      </c>
      <c r="D159" s="65">
        <f>IF('NEG Commercial NonWin'!B159&gt;40,40*(Rates!$H$9+Rates!$H$14)+('NEG Commercial NonWin'!B159-40)*(Rates!$H$9+Rates!$H$17),'NEG Commercial NonWin'!B159*(Rates!$H$9+Rates!$H$14))+Rates!$H$19+Rates!$H$22+Rates!$H$23</f>
        <v>1590.5298614480139</v>
      </c>
      <c r="E159" s="66">
        <f t="shared" si="8"/>
        <v>-37.709349999999858</v>
      </c>
      <c r="F159" s="67">
        <f t="shared" si="9"/>
        <v>-2.3159588428327098E-2</v>
      </c>
      <c r="G159" s="71">
        <f>'NEG Commercial'!M157</f>
        <v>6</v>
      </c>
      <c r="H159" s="68">
        <f t="shared" si="10"/>
        <v>4.1737388352486159E-5</v>
      </c>
      <c r="I159" s="68">
        <f t="shared" si="11"/>
        <v>0.99120036728901761</v>
      </c>
    </row>
    <row r="160" spans="2:9" x14ac:dyDescent="0.2">
      <c r="B160" s="64">
        <f>'NEG Commercial'!K158</f>
        <v>2719</v>
      </c>
      <c r="C160" s="65">
        <f>B160*(Rates!$G$9+Rates!$G$11)+Rates!$G$19+SUM(Rates!$G$22:$G$27)</f>
        <v>1640.1555449896812</v>
      </c>
      <c r="D160" s="65">
        <f>IF('NEG Commercial NonWin'!B160&gt;40,40*(Rates!$H$9+Rates!$H$14)+('NEG Commercial NonWin'!B160-40)*(Rates!$H$9+Rates!$H$17),'NEG Commercial NonWin'!B160*(Rates!$H$9+Rates!$H$14))+Rates!$H$19+Rates!$H$22+Rates!$H$23</f>
        <v>1601.9971949896812</v>
      </c>
      <c r="E160" s="66">
        <f t="shared" si="8"/>
        <v>-38.158349999999928</v>
      </c>
      <c r="F160" s="67">
        <f t="shared" si="9"/>
        <v>-2.3265080020346482E-2</v>
      </c>
      <c r="G160" s="71">
        <f>'NEG Commercial'!M158</f>
        <v>12</v>
      </c>
      <c r="H160" s="68">
        <f t="shared" si="10"/>
        <v>8.3474776704972319E-5</v>
      </c>
      <c r="I160" s="68">
        <f t="shared" si="11"/>
        <v>0.99128384206572262</v>
      </c>
    </row>
    <row r="161" spans="2:9" x14ac:dyDescent="0.2">
      <c r="B161" s="64">
        <f>'NEG Commercial'!K159</f>
        <v>2739</v>
      </c>
      <c r="C161" s="65">
        <f>B161*(Rates!$G$9+Rates!$G$11)+Rates!$G$19+SUM(Rates!$G$22:$G$27)</f>
        <v>1652.0718785313486</v>
      </c>
      <c r="D161" s="65">
        <f>IF('NEG Commercial NonWin'!B161&gt;40,40*(Rates!$H$9+Rates!$H$14)+('NEG Commercial NonWin'!B161-40)*(Rates!$H$9+Rates!$H$17),'NEG Commercial NonWin'!B161*(Rates!$H$9+Rates!$H$14))+Rates!$H$19+Rates!$H$22+Rates!$H$23</f>
        <v>1613.4645285313486</v>
      </c>
      <c r="E161" s="66">
        <f t="shared" si="8"/>
        <v>-38.607349999999997</v>
      </c>
      <c r="F161" s="67">
        <f t="shared" si="9"/>
        <v>-2.3369049798439148E-2</v>
      </c>
      <c r="G161" s="71">
        <f>'NEG Commercial'!M159</f>
        <v>14</v>
      </c>
      <c r="H161" s="68">
        <f t="shared" si="10"/>
        <v>9.7387239489134369E-5</v>
      </c>
      <c r="I161" s="68">
        <f t="shared" si="11"/>
        <v>0.99138122930521178</v>
      </c>
    </row>
    <row r="162" spans="2:9" x14ac:dyDescent="0.2">
      <c r="B162" s="64">
        <f>'NEG Commercial'!K160</f>
        <v>2759</v>
      </c>
      <c r="C162" s="65">
        <f>B162*(Rates!$G$9+Rates!$G$11)+Rates!$G$19+SUM(Rates!$G$22:$G$27)</f>
        <v>1663.988212073016</v>
      </c>
      <c r="D162" s="65">
        <f>IF('NEG Commercial NonWin'!B162&gt;40,40*(Rates!$H$9+Rates!$H$14)+('NEG Commercial NonWin'!B162-40)*(Rates!$H$9+Rates!$H$17),'NEG Commercial NonWin'!B162*(Rates!$H$9+Rates!$H$14))+Rates!$H$19+Rates!$H$22+Rates!$H$23</f>
        <v>1624.931862073016</v>
      </c>
      <c r="E162" s="66">
        <f t="shared" si="8"/>
        <v>-39.056350000000066</v>
      </c>
      <c r="F162" s="67">
        <f t="shared" si="9"/>
        <v>-2.347153045714381E-2</v>
      </c>
      <c r="G162" s="71">
        <f>'NEG Commercial'!M160</f>
        <v>11</v>
      </c>
      <c r="H162" s="68">
        <f t="shared" si="10"/>
        <v>7.6518545312891293E-5</v>
      </c>
      <c r="I162" s="68">
        <f t="shared" si="11"/>
        <v>0.99145774785052465</v>
      </c>
    </row>
    <row r="163" spans="2:9" x14ac:dyDescent="0.2">
      <c r="B163" s="64">
        <f>'NEG Commercial'!K161</f>
        <v>2779</v>
      </c>
      <c r="C163" s="65">
        <f>B163*(Rates!$G$9+Rates!$G$11)+Rates!$G$19+SUM(Rates!$G$22:$G$27)</f>
        <v>1675.9045456146832</v>
      </c>
      <c r="D163" s="65">
        <f>IF('NEG Commercial NonWin'!B163&gt;40,40*(Rates!$H$9+Rates!$H$14)+('NEG Commercial NonWin'!B163-40)*(Rates!$H$9+Rates!$H$17),'NEG Commercial NonWin'!B163*(Rates!$H$9+Rates!$H$14))+Rates!$H$19+Rates!$H$22+Rates!$H$23</f>
        <v>1636.3991956146833</v>
      </c>
      <c r="E163" s="66">
        <f t="shared" si="8"/>
        <v>-39.505349999999908</v>
      </c>
      <c r="F163" s="67">
        <f t="shared" si="9"/>
        <v>-2.3572553761115465E-2</v>
      </c>
      <c r="G163" s="71">
        <f>'NEG Commercial'!M161</f>
        <v>12</v>
      </c>
      <c r="H163" s="68">
        <f t="shared" si="10"/>
        <v>8.3474776704972319E-5</v>
      </c>
      <c r="I163" s="68">
        <f t="shared" si="11"/>
        <v>0.99154122262722966</v>
      </c>
    </row>
    <row r="164" spans="2:9" x14ac:dyDescent="0.2">
      <c r="B164" s="64">
        <f>'NEG Commercial'!K162</f>
        <v>2799</v>
      </c>
      <c r="C164" s="65">
        <f>B164*(Rates!$G$9+Rates!$G$11)+Rates!$G$19+SUM(Rates!$G$22:$G$27)</f>
        <v>1687.8208791563507</v>
      </c>
      <c r="D164" s="65">
        <f>IF('NEG Commercial NonWin'!B164&gt;40,40*(Rates!$H$9+Rates!$H$14)+('NEG Commercial NonWin'!B164-40)*(Rates!$H$9+Rates!$H$17),'NEG Commercial NonWin'!B164*(Rates!$H$9+Rates!$H$14))+Rates!$H$19+Rates!$H$22+Rates!$H$23</f>
        <v>1647.8665291563507</v>
      </c>
      <c r="E164" s="66">
        <f t="shared" si="8"/>
        <v>-39.954349999999977</v>
      </c>
      <c r="F164" s="67">
        <f t="shared" si="9"/>
        <v>-2.3672150577951714E-2</v>
      </c>
      <c r="G164" s="71">
        <f>'NEG Commercial'!M162</f>
        <v>8</v>
      </c>
      <c r="H164" s="68">
        <f t="shared" si="10"/>
        <v>5.564985113664821E-5</v>
      </c>
      <c r="I164" s="68">
        <f t="shared" si="11"/>
        <v>0.99159687247836625</v>
      </c>
    </row>
    <row r="165" spans="2:9" x14ac:dyDescent="0.2">
      <c r="B165" s="64">
        <f>'NEG Commercial'!K163</f>
        <v>2819</v>
      </c>
      <c r="C165" s="65">
        <f>B165*(Rates!$G$9+Rates!$G$11)+Rates!$G$19+SUM(Rates!$G$22:$G$27)</f>
        <v>1699.7372126980181</v>
      </c>
      <c r="D165" s="65">
        <f>IF('NEG Commercial NonWin'!B165&gt;40,40*(Rates!$H$9+Rates!$H$14)+('NEG Commercial NonWin'!B165-40)*(Rates!$H$9+Rates!$H$17),'NEG Commercial NonWin'!B165*(Rates!$H$9+Rates!$H$14))+Rates!$H$19+Rates!$H$22+Rates!$H$23</f>
        <v>1659.333862698018</v>
      </c>
      <c r="E165" s="66">
        <f t="shared" si="8"/>
        <v>-40.403350000000046</v>
      </c>
      <c r="F165" s="67">
        <f t="shared" si="9"/>
        <v>-2.3770350909636914E-2</v>
      </c>
      <c r="G165" s="71">
        <f>'NEG Commercial'!M163</f>
        <v>12</v>
      </c>
      <c r="H165" s="68">
        <f t="shared" si="10"/>
        <v>8.3474776704972319E-5</v>
      </c>
      <c r="I165" s="68">
        <f t="shared" si="11"/>
        <v>0.99168034725507126</v>
      </c>
    </row>
    <row r="166" spans="2:9" x14ac:dyDescent="0.2">
      <c r="B166" s="64">
        <f>'NEG Commercial'!K164</f>
        <v>2839</v>
      </c>
      <c r="C166" s="65">
        <f>B166*(Rates!$G$9+Rates!$G$11)+Rates!$G$19+SUM(Rates!$G$22:$G$27)</f>
        <v>1711.6535462396855</v>
      </c>
      <c r="D166" s="65">
        <f>IF('NEG Commercial NonWin'!B166&gt;40,40*(Rates!$H$9+Rates!$H$14)+('NEG Commercial NonWin'!B166-40)*(Rates!$H$9+Rates!$H$17),'NEG Commercial NonWin'!B166*(Rates!$H$9+Rates!$H$14))+Rates!$H$19+Rates!$H$22+Rates!$H$23</f>
        <v>1670.8011962396854</v>
      </c>
      <c r="E166" s="66">
        <f t="shared" si="8"/>
        <v>-40.852350000000115</v>
      </c>
      <c r="F166" s="67">
        <f t="shared" si="9"/>
        <v>-2.3867183922674208E-2</v>
      </c>
      <c r="G166" s="71">
        <f>'NEG Commercial'!M164</f>
        <v>8</v>
      </c>
      <c r="H166" s="68">
        <f t="shared" si="10"/>
        <v>5.564985113664821E-5</v>
      </c>
      <c r="I166" s="68">
        <f t="shared" si="11"/>
        <v>0.99173599710620786</v>
      </c>
    </row>
    <row r="167" spans="2:9" x14ac:dyDescent="0.2">
      <c r="B167" s="64">
        <f>'NEG Commercial'!K165</f>
        <v>2859</v>
      </c>
      <c r="C167" s="65">
        <f>B167*(Rates!$G$9+Rates!$G$11)+Rates!$G$19+SUM(Rates!$G$22:$G$27)</f>
        <v>1723.5698797813529</v>
      </c>
      <c r="D167" s="65">
        <f>IF('NEG Commercial NonWin'!B167&gt;40,40*(Rates!$H$9+Rates!$H$14)+('NEG Commercial NonWin'!B167-40)*(Rates!$H$9+Rates!$H$17),'NEG Commercial NonWin'!B167*(Rates!$H$9+Rates!$H$14))+Rates!$H$19+Rates!$H$22+Rates!$H$23</f>
        <v>1682.268529781353</v>
      </c>
      <c r="E167" s="66">
        <f t="shared" si="8"/>
        <v>-41.301349999999957</v>
      </c>
      <c r="F167" s="67">
        <f t="shared" si="9"/>
        <v>-2.3962677976966808E-2</v>
      </c>
      <c r="G167" s="71">
        <f>'NEG Commercial'!M165</f>
        <v>13</v>
      </c>
      <c r="H167" s="68">
        <f t="shared" si="10"/>
        <v>9.0431008097053344E-5</v>
      </c>
      <c r="I167" s="68">
        <f t="shared" si="11"/>
        <v>0.99182642811430488</v>
      </c>
    </row>
    <row r="168" spans="2:9" x14ac:dyDescent="0.2">
      <c r="B168" s="64">
        <f>'NEG Commercial'!K166</f>
        <v>2879</v>
      </c>
      <c r="C168" s="65">
        <f>B168*(Rates!$G$9+Rates!$G$11)+Rates!$G$19+SUM(Rates!$G$22:$G$27)</f>
        <v>1735.4862133230201</v>
      </c>
      <c r="D168" s="65">
        <f>IF('NEG Commercial NonWin'!B168&gt;40,40*(Rates!$H$9+Rates!$H$14)+('NEG Commercial NonWin'!B168-40)*(Rates!$H$9+Rates!$H$17),'NEG Commercial NonWin'!B168*(Rates!$H$9+Rates!$H$14))+Rates!$H$19+Rates!$H$22+Rates!$H$23</f>
        <v>1693.7358633230203</v>
      </c>
      <c r="E168" s="66">
        <f t="shared" si="8"/>
        <v>-41.750349999999798</v>
      </c>
      <c r="F168" s="67">
        <f t="shared" si="9"/>
        <v>-2.40568606535101E-2</v>
      </c>
      <c r="G168" s="71">
        <f>'NEG Commercial'!M166</f>
        <v>8</v>
      </c>
      <c r="H168" s="68">
        <f t="shared" si="10"/>
        <v>5.564985113664821E-5</v>
      </c>
      <c r="I168" s="68">
        <f t="shared" si="11"/>
        <v>0.99188207796544148</v>
      </c>
    </row>
    <row r="169" spans="2:9" x14ac:dyDescent="0.2">
      <c r="B169" s="64">
        <f>'NEG Commercial'!K167</f>
        <v>2899</v>
      </c>
      <c r="C169" s="65">
        <f>B169*(Rates!$G$9+Rates!$G$11)+Rates!$G$19+SUM(Rates!$G$22:$G$27)</f>
        <v>1747.4025468646876</v>
      </c>
      <c r="D169" s="65">
        <f>IF('NEG Commercial NonWin'!B169&gt;40,40*(Rates!$H$9+Rates!$H$14)+('NEG Commercial NonWin'!B169-40)*(Rates!$H$9+Rates!$H$17),'NEG Commercial NonWin'!B169*(Rates!$H$9+Rates!$H$14))+Rates!$H$19+Rates!$H$22+Rates!$H$23</f>
        <v>1705.2031968646877</v>
      </c>
      <c r="E169" s="66">
        <f t="shared" si="8"/>
        <v>-42.199349999999868</v>
      </c>
      <c r="F169" s="67">
        <f t="shared" si="9"/>
        <v>-2.4149758780949993E-2</v>
      </c>
      <c r="G169" s="71">
        <f>'NEG Commercial'!M167</f>
        <v>12</v>
      </c>
      <c r="H169" s="68">
        <f t="shared" si="10"/>
        <v>8.3474776704972319E-5</v>
      </c>
      <c r="I169" s="68">
        <f t="shared" si="11"/>
        <v>0.99196555274214648</v>
      </c>
    </row>
    <row r="170" spans="2:9" x14ac:dyDescent="0.2">
      <c r="B170" s="64">
        <f>'NEG Commercial'!K168</f>
        <v>2919</v>
      </c>
      <c r="C170" s="65">
        <f>B170*(Rates!$G$9+Rates!$G$11)+Rates!$G$19+SUM(Rates!$G$22:$G$27)</f>
        <v>1759.318880406355</v>
      </c>
      <c r="D170" s="65">
        <f>IF('NEG Commercial NonWin'!B170&gt;40,40*(Rates!$H$9+Rates!$H$14)+('NEG Commercial NonWin'!B170-40)*(Rates!$H$9+Rates!$H$17),'NEG Commercial NonWin'!B170*(Rates!$H$9+Rates!$H$14))+Rates!$H$19+Rates!$H$22+Rates!$H$23</f>
        <v>1716.6705304063551</v>
      </c>
      <c r="E170" s="66">
        <f t="shared" si="8"/>
        <v>-42.648349999999937</v>
      </c>
      <c r="F170" s="67">
        <f t="shared" si="9"/>
        <v>-2.4241398461062002E-2</v>
      </c>
      <c r="G170" s="71">
        <f>'NEG Commercial'!M168</f>
        <v>11</v>
      </c>
      <c r="H170" s="68">
        <f t="shared" si="10"/>
        <v>7.6518545312891293E-5</v>
      </c>
      <c r="I170" s="68">
        <f t="shared" si="11"/>
        <v>0.99204207128745936</v>
      </c>
    </row>
    <row r="171" spans="2:9" x14ac:dyDescent="0.2">
      <c r="B171" s="64">
        <f>'NEG Commercial'!K169</f>
        <v>2939</v>
      </c>
      <c r="C171" s="65">
        <f>B171*(Rates!$G$9+Rates!$G$11)+Rates!$G$19+SUM(Rates!$G$22:$G$27)</f>
        <v>1771.2352139480224</v>
      </c>
      <c r="D171" s="65">
        <f>IF('NEG Commercial NonWin'!B171&gt;40,40*(Rates!$H$9+Rates!$H$14)+('NEG Commercial NonWin'!B171-40)*(Rates!$H$9+Rates!$H$17),'NEG Commercial NonWin'!B171*(Rates!$H$9+Rates!$H$14))+Rates!$H$19+Rates!$H$22+Rates!$H$23</f>
        <v>1728.1378639480224</v>
      </c>
      <c r="E171" s="66">
        <f t="shared" si="8"/>
        <v>-43.097350000000006</v>
      </c>
      <c r="F171" s="67">
        <f t="shared" si="9"/>
        <v>-2.433180509320244E-2</v>
      </c>
      <c r="G171" s="71">
        <f>'NEG Commercial'!M169</f>
        <v>8</v>
      </c>
      <c r="H171" s="68">
        <f t="shared" si="10"/>
        <v>5.564985113664821E-5</v>
      </c>
      <c r="I171" s="68">
        <f t="shared" si="11"/>
        <v>0.99209772113859596</v>
      </c>
    </row>
    <row r="172" spans="2:9" x14ac:dyDescent="0.2">
      <c r="B172" s="64">
        <f>'NEG Commercial'!K170</f>
        <v>2959</v>
      </c>
      <c r="C172" s="65">
        <f>B172*(Rates!$G$9+Rates!$G$11)+Rates!$G$19+SUM(Rates!$G$22:$G$27)</f>
        <v>1783.1515474896898</v>
      </c>
      <c r="D172" s="65">
        <f>IF('NEG Commercial NonWin'!B172&gt;40,40*(Rates!$H$9+Rates!$H$14)+('NEG Commercial NonWin'!B172-40)*(Rates!$H$9+Rates!$H$17),'NEG Commercial NonWin'!B172*(Rates!$H$9+Rates!$H$14))+Rates!$H$19+Rates!$H$22+Rates!$H$23</f>
        <v>1739.6051974896898</v>
      </c>
      <c r="E172" s="66">
        <f t="shared" si="8"/>
        <v>-43.546350000000075</v>
      </c>
      <c r="F172" s="67">
        <f t="shared" si="9"/>
        <v>-2.4421003397778706E-2</v>
      </c>
      <c r="G172" s="71">
        <f>'NEG Commercial'!M170</f>
        <v>9</v>
      </c>
      <c r="H172" s="68">
        <f t="shared" si="10"/>
        <v>6.2606082528729242E-5</v>
      </c>
      <c r="I172" s="68">
        <f t="shared" si="11"/>
        <v>0.99216032722112468</v>
      </c>
    </row>
    <row r="173" spans="2:9" x14ac:dyDescent="0.2">
      <c r="B173" s="64">
        <f>'NEG Commercial'!K171</f>
        <v>2979</v>
      </c>
      <c r="C173" s="65">
        <f>B173*(Rates!$G$9+Rates!$G$11)+Rates!$G$19+SUM(Rates!$G$22:$G$27)</f>
        <v>1795.0678810313573</v>
      </c>
      <c r="D173" s="65">
        <f>IF('NEG Commercial NonWin'!B173&gt;40,40*(Rates!$H$9+Rates!$H$14)+('NEG Commercial NonWin'!B173-40)*(Rates!$H$9+Rates!$H$17),'NEG Commercial NonWin'!B173*(Rates!$H$9+Rates!$H$14))+Rates!$H$19+Rates!$H$22+Rates!$H$23</f>
        <v>1751.0725310313571</v>
      </c>
      <c r="E173" s="66">
        <f t="shared" si="8"/>
        <v>-43.995350000000144</v>
      </c>
      <c r="F173" s="67">
        <f t="shared" si="9"/>
        <v>-2.4509017438784874E-2</v>
      </c>
      <c r="G173" s="71">
        <f>'NEG Commercial'!M171</f>
        <v>13</v>
      </c>
      <c r="H173" s="68">
        <f t="shared" si="10"/>
        <v>9.0431008097053344E-5</v>
      </c>
      <c r="I173" s="68">
        <f t="shared" si="11"/>
        <v>0.99225075822922171</v>
      </c>
    </row>
    <row r="174" spans="2:9" x14ac:dyDescent="0.2">
      <c r="B174" s="64">
        <f>'NEG Commercial'!K172</f>
        <v>2999</v>
      </c>
      <c r="C174" s="65">
        <f>B174*(Rates!$G$9+Rates!$G$11)+Rates!$G$19+SUM(Rates!$G$22:$G$27)</f>
        <v>1806.9842145730245</v>
      </c>
      <c r="D174" s="65">
        <f>IF('NEG Commercial NonWin'!B174&gt;40,40*(Rates!$H$9+Rates!$H$14)+('NEG Commercial NonWin'!B174-40)*(Rates!$H$9+Rates!$H$17),'NEG Commercial NonWin'!B174*(Rates!$H$9+Rates!$H$14))+Rates!$H$19+Rates!$H$22+Rates!$H$23</f>
        <v>1762.5398645730245</v>
      </c>
      <c r="E174" s="66">
        <f t="shared" si="8"/>
        <v>-44.444349999999986</v>
      </c>
      <c r="F174" s="67">
        <f t="shared" si="9"/>
        <v>-2.4595870645445467E-2</v>
      </c>
      <c r="G174" s="71">
        <f>'NEG Commercial'!M172</f>
        <v>11</v>
      </c>
      <c r="H174" s="68">
        <f t="shared" si="10"/>
        <v>7.6518545312891293E-5</v>
      </c>
      <c r="I174" s="68">
        <f t="shared" si="11"/>
        <v>0.99232727677453458</v>
      </c>
    </row>
    <row r="175" spans="2:9" x14ac:dyDescent="0.2">
      <c r="B175" s="64">
        <f>'NEG Commercial'!K173</f>
        <v>3019</v>
      </c>
      <c r="C175" s="65">
        <f>B175*(Rates!$G$9+Rates!$G$11)+Rates!$G$19+SUM(Rates!$G$22:$G$27)</f>
        <v>1818.9005481146919</v>
      </c>
      <c r="D175" s="65">
        <f>IF('NEG Commercial NonWin'!B175&gt;40,40*(Rates!$H$9+Rates!$H$14)+('NEG Commercial NonWin'!B175-40)*(Rates!$H$9+Rates!$H$17),'NEG Commercial NonWin'!B175*(Rates!$H$9+Rates!$H$14))+Rates!$H$19+Rates!$H$22+Rates!$H$23</f>
        <v>1774.0071981146921</v>
      </c>
      <c r="E175" s="66">
        <f t="shared" si="8"/>
        <v>-44.893349999999828</v>
      </c>
      <c r="F175" s="67">
        <f t="shared" si="9"/>
        <v>-2.468158583300897E-2</v>
      </c>
      <c r="G175" s="71">
        <f>'NEG Commercial'!M173</f>
        <v>8</v>
      </c>
      <c r="H175" s="68">
        <f t="shared" si="10"/>
        <v>5.564985113664821E-5</v>
      </c>
      <c r="I175" s="68">
        <f t="shared" si="11"/>
        <v>0.99238292662567118</v>
      </c>
    </row>
    <row r="176" spans="2:9" x14ac:dyDescent="0.2">
      <c r="B176" s="64">
        <f>'NEG Commercial'!K174</f>
        <v>3039</v>
      </c>
      <c r="C176" s="65">
        <f>B176*(Rates!$G$9+Rates!$G$11)+Rates!$G$19+SUM(Rates!$G$22:$G$27)</f>
        <v>1830.8168816563593</v>
      </c>
      <c r="D176" s="65">
        <f>IF('NEG Commercial NonWin'!B176&gt;40,40*(Rates!$H$9+Rates!$H$14)+('NEG Commercial NonWin'!B176-40)*(Rates!$H$9+Rates!$H$17),'NEG Commercial NonWin'!B176*(Rates!$H$9+Rates!$H$14))+Rates!$H$19+Rates!$H$22+Rates!$H$23</f>
        <v>1785.4745316563594</v>
      </c>
      <c r="E176" s="66">
        <f t="shared" si="8"/>
        <v>-45.342349999999897</v>
      </c>
      <c r="F176" s="67">
        <f t="shared" si="9"/>
        <v>-2.4766185222728661E-2</v>
      </c>
      <c r="G176" s="71">
        <f>'NEG Commercial'!M174</f>
        <v>7</v>
      </c>
      <c r="H176" s="68">
        <f t="shared" si="10"/>
        <v>4.8693619744567185E-5</v>
      </c>
      <c r="I176" s="68">
        <f t="shared" si="11"/>
        <v>0.99243162024541576</v>
      </c>
    </row>
    <row r="177" spans="2:9" x14ac:dyDescent="0.2">
      <c r="B177" s="64">
        <f>'NEG Commercial'!K175</f>
        <v>3059</v>
      </c>
      <c r="C177" s="65">
        <f>B177*(Rates!$G$9+Rates!$G$11)+Rates!$G$19+SUM(Rates!$G$22:$G$27)</f>
        <v>1842.7332151980268</v>
      </c>
      <c r="D177" s="65">
        <f>IF('NEG Commercial NonWin'!B177&gt;40,40*(Rates!$H$9+Rates!$H$14)+('NEG Commercial NonWin'!B177-40)*(Rates!$H$9+Rates!$H$17),'NEG Commercial NonWin'!B177*(Rates!$H$9+Rates!$H$14))+Rates!$H$19+Rates!$H$22+Rates!$H$23</f>
        <v>1796.9418651980268</v>
      </c>
      <c r="E177" s="66">
        <f t="shared" si="8"/>
        <v>-45.791349999999966</v>
      </c>
      <c r="F177" s="67">
        <f t="shared" si="9"/>
        <v>-2.4849690461068216E-2</v>
      </c>
      <c r="G177" s="71">
        <f>'NEG Commercial'!M175</f>
        <v>13</v>
      </c>
      <c r="H177" s="68">
        <f t="shared" si="10"/>
        <v>9.0431008097053344E-5</v>
      </c>
      <c r="I177" s="68">
        <f t="shared" si="11"/>
        <v>0.99252205125351278</v>
      </c>
    </row>
    <row r="178" spans="2:9" x14ac:dyDescent="0.2">
      <c r="B178" s="64">
        <f>'NEG Commercial'!K176</f>
        <v>3079</v>
      </c>
      <c r="C178" s="65">
        <f>B178*(Rates!$G$9+Rates!$G$11)+Rates!$G$19+SUM(Rates!$G$22:$G$27)</f>
        <v>1854.6495487396942</v>
      </c>
      <c r="D178" s="65">
        <f>IF('NEG Commercial NonWin'!B178&gt;40,40*(Rates!$H$9+Rates!$H$14)+('NEG Commercial NonWin'!B178-40)*(Rates!$H$9+Rates!$H$17),'NEG Commercial NonWin'!B178*(Rates!$H$9+Rates!$H$14))+Rates!$H$19+Rates!$H$22+Rates!$H$23</f>
        <v>1808.4091987396941</v>
      </c>
      <c r="E178" s="66">
        <f t="shared" si="8"/>
        <v>-46.240350000000035</v>
      </c>
      <c r="F178" s="67">
        <f t="shared" si="9"/>
        <v>-2.4932122638167482E-2</v>
      </c>
      <c r="G178" s="71">
        <f>'NEG Commercial'!M176</f>
        <v>8</v>
      </c>
      <c r="H178" s="68">
        <f t="shared" si="10"/>
        <v>5.564985113664821E-5</v>
      </c>
      <c r="I178" s="68">
        <f t="shared" si="11"/>
        <v>0.99257770110464938</v>
      </c>
    </row>
    <row r="179" spans="2:9" x14ac:dyDescent="0.2">
      <c r="B179" s="64">
        <f>'NEG Commercial'!K177</f>
        <v>3099</v>
      </c>
      <c r="C179" s="65">
        <f>B179*(Rates!$G$9+Rates!$G$11)+Rates!$G$19+SUM(Rates!$G$22:$G$27)</f>
        <v>1866.5658822813614</v>
      </c>
      <c r="D179" s="65">
        <f>IF('NEG Commercial NonWin'!B179&gt;40,40*(Rates!$H$9+Rates!$H$14)+('NEG Commercial NonWin'!B179-40)*(Rates!$H$9+Rates!$H$17),'NEG Commercial NonWin'!B179*(Rates!$H$9+Rates!$H$14))+Rates!$H$19+Rates!$H$22+Rates!$H$23</f>
        <v>1819.8765322813615</v>
      </c>
      <c r="E179" s="66">
        <f t="shared" si="8"/>
        <v>-46.689349999999877</v>
      </c>
      <c r="F179" s="67">
        <f t="shared" si="9"/>
        <v>-2.5013502305600399E-2</v>
      </c>
      <c r="G179" s="71">
        <f>'NEG Commercial'!M177</f>
        <v>6</v>
      </c>
      <c r="H179" s="68">
        <f t="shared" si="10"/>
        <v>4.1737388352486159E-5</v>
      </c>
      <c r="I179" s="68">
        <f t="shared" si="11"/>
        <v>0.99261943849300183</v>
      </c>
    </row>
    <row r="180" spans="2:9" x14ac:dyDescent="0.2">
      <c r="B180" s="64">
        <f>'NEG Commercial'!K178</f>
        <v>3119</v>
      </c>
      <c r="C180" s="65">
        <f>B180*(Rates!$G$9+Rates!$G$11)+Rates!$G$19+SUM(Rates!$G$22:$G$27)</f>
        <v>1878.4822158230288</v>
      </c>
      <c r="D180" s="65">
        <f>IF('NEG Commercial NonWin'!B180&gt;40,40*(Rates!$H$9+Rates!$H$14)+('NEG Commercial NonWin'!B180-40)*(Rates!$H$9+Rates!$H$17),'NEG Commercial NonWin'!B180*(Rates!$H$9+Rates!$H$14))+Rates!$H$19+Rates!$H$22+Rates!$H$23</f>
        <v>1831.3438658230289</v>
      </c>
      <c r="E180" s="66">
        <f t="shared" si="8"/>
        <v>-47.138349999999946</v>
      </c>
      <c r="F180" s="67">
        <f t="shared" si="9"/>
        <v>-2.5093849493457665E-2</v>
      </c>
      <c r="G180" s="71">
        <f>'NEG Commercial'!M178</f>
        <v>9</v>
      </c>
      <c r="H180" s="68">
        <f t="shared" si="10"/>
        <v>6.2606082528729242E-5</v>
      </c>
      <c r="I180" s="68">
        <f t="shared" si="11"/>
        <v>0.99268204457553055</v>
      </c>
    </row>
    <row r="181" spans="2:9" x14ac:dyDescent="0.2">
      <c r="B181" s="64">
        <f>'NEG Commercial'!K179</f>
        <v>3139</v>
      </c>
      <c r="C181" s="65">
        <f>B181*(Rates!$G$9+Rates!$G$11)+Rates!$G$19+SUM(Rates!$G$22:$G$27)</f>
        <v>1890.3985493646962</v>
      </c>
      <c r="D181" s="65">
        <f>IF('NEG Commercial NonWin'!B181&gt;40,40*(Rates!$H$9+Rates!$H$14)+('NEG Commercial NonWin'!B181-40)*(Rates!$H$9+Rates!$H$17),'NEG Commercial NonWin'!B181*(Rates!$H$9+Rates!$H$14))+Rates!$H$19+Rates!$H$22+Rates!$H$23</f>
        <v>1842.8111993646962</v>
      </c>
      <c r="E181" s="66">
        <f t="shared" si="8"/>
        <v>-47.587350000000015</v>
      </c>
      <c r="F181" s="67">
        <f t="shared" si="9"/>
        <v>-2.5173183726782181E-2</v>
      </c>
      <c r="G181" s="71">
        <f>'NEG Commercial'!M179</f>
        <v>8</v>
      </c>
      <c r="H181" s="68">
        <f t="shared" si="10"/>
        <v>5.564985113664821E-5</v>
      </c>
      <c r="I181" s="68">
        <f t="shared" si="11"/>
        <v>0.99273769442666715</v>
      </c>
    </row>
    <row r="182" spans="2:9" x14ac:dyDescent="0.2">
      <c r="B182" s="64">
        <f>'NEG Commercial'!K180</f>
        <v>3159</v>
      </c>
      <c r="C182" s="65">
        <f>B182*(Rates!$G$9+Rates!$G$11)+Rates!$G$19+SUM(Rates!$G$22:$G$27)</f>
        <v>1902.3148829063637</v>
      </c>
      <c r="D182" s="65">
        <f>IF('NEG Commercial NonWin'!B182&gt;40,40*(Rates!$H$9+Rates!$H$14)+('NEG Commercial NonWin'!B182-40)*(Rates!$H$9+Rates!$H$17),'NEG Commercial NonWin'!B182*(Rates!$H$9+Rates!$H$14))+Rates!$H$19+Rates!$H$22+Rates!$H$23</f>
        <v>1854.2785329063636</v>
      </c>
      <c r="E182" s="66">
        <f t="shared" si="8"/>
        <v>-48.036350000000084</v>
      </c>
      <c r="F182" s="67">
        <f t="shared" si="9"/>
        <v>-2.5251524041387918E-2</v>
      </c>
      <c r="G182" s="71">
        <f>'NEG Commercial'!M180</f>
        <v>9</v>
      </c>
      <c r="H182" s="68">
        <f t="shared" si="10"/>
        <v>6.2606082528729242E-5</v>
      </c>
      <c r="I182" s="68">
        <f t="shared" si="11"/>
        <v>0.99280030050919588</v>
      </c>
    </row>
    <row r="183" spans="2:9" x14ac:dyDescent="0.2">
      <c r="B183" s="64">
        <f>'NEG Commercial'!K181</f>
        <v>3179</v>
      </c>
      <c r="C183" s="65">
        <f>B183*(Rates!$G$9+Rates!$G$11)+Rates!$G$19+SUM(Rates!$G$22:$G$27)</f>
        <v>1914.2312164480311</v>
      </c>
      <c r="D183" s="65">
        <f>IF('NEG Commercial NonWin'!B183&gt;40,40*(Rates!$H$9+Rates!$H$14)+('NEG Commercial NonWin'!B183-40)*(Rates!$H$9+Rates!$H$17),'NEG Commercial NonWin'!B183*(Rates!$H$9+Rates!$H$14))+Rates!$H$19+Rates!$H$22+Rates!$H$23</f>
        <v>1865.7458664480312</v>
      </c>
      <c r="E183" s="66">
        <f t="shared" si="8"/>
        <v>-48.485349999999926</v>
      </c>
      <c r="F183" s="67">
        <f t="shared" si="9"/>
        <v>-2.5328888999087244E-2</v>
      </c>
      <c r="G183" s="71">
        <f>'NEG Commercial'!M181</f>
        <v>12</v>
      </c>
      <c r="H183" s="68">
        <f t="shared" si="10"/>
        <v>8.3474776704972319E-5</v>
      </c>
      <c r="I183" s="68">
        <f t="shared" si="11"/>
        <v>0.99288377528590088</v>
      </c>
    </row>
    <row r="184" spans="2:9" x14ac:dyDescent="0.2">
      <c r="B184" s="64">
        <f>'NEG Commercial'!K182</f>
        <v>3199</v>
      </c>
      <c r="C184" s="65">
        <f>B184*(Rates!$G$9+Rates!$G$11)+Rates!$G$19+SUM(Rates!$G$22:$G$27)</f>
        <v>1926.1475499896985</v>
      </c>
      <c r="D184" s="65">
        <f>IF('NEG Commercial NonWin'!B184&gt;40,40*(Rates!$H$9+Rates!$H$14)+('NEG Commercial NonWin'!B184-40)*(Rates!$H$9+Rates!$H$17),'NEG Commercial NonWin'!B184*(Rates!$H$9+Rates!$H$14))+Rates!$H$19+Rates!$H$22+Rates!$H$23</f>
        <v>1877.2131999896985</v>
      </c>
      <c r="E184" s="66">
        <f t="shared" si="8"/>
        <v>-48.934349999999995</v>
      </c>
      <c r="F184" s="67">
        <f t="shared" si="9"/>
        <v>-2.5405296702353725E-2</v>
      </c>
      <c r="G184" s="71">
        <f>'NEG Commercial'!M182</f>
        <v>10</v>
      </c>
      <c r="H184" s="68">
        <f t="shared" si="10"/>
        <v>6.9562313920810268E-5</v>
      </c>
      <c r="I184" s="68">
        <f t="shared" si="11"/>
        <v>0.99295333759982174</v>
      </c>
    </row>
    <row r="185" spans="2:9" x14ac:dyDescent="0.2">
      <c r="B185" s="64">
        <f>'NEG Commercial'!K183</f>
        <v>3219</v>
      </c>
      <c r="C185" s="65">
        <f>B185*(Rates!$G$9+Rates!$G$11)+Rates!$G$19+SUM(Rates!$G$22:$G$27)</f>
        <v>1938.0638835313657</v>
      </c>
      <c r="D185" s="65">
        <f>IF('NEG Commercial NonWin'!B185&gt;40,40*(Rates!$H$9+Rates!$H$14)+('NEG Commercial NonWin'!B185-40)*(Rates!$H$9+Rates!$H$17),'NEG Commercial NonWin'!B185*(Rates!$H$9+Rates!$H$14))+Rates!$H$19+Rates!$H$22+Rates!$H$23</f>
        <v>1888.6805335313659</v>
      </c>
      <c r="E185" s="66">
        <f t="shared" si="8"/>
        <v>-49.383349999999837</v>
      </c>
      <c r="F185" s="67">
        <f t="shared" si="9"/>
        <v>-2.5480764808442712E-2</v>
      </c>
      <c r="G185" s="71">
        <f>'NEG Commercial'!M183</f>
        <v>7</v>
      </c>
      <c r="H185" s="68">
        <f t="shared" si="10"/>
        <v>4.8693619744567185E-5</v>
      </c>
      <c r="I185" s="68">
        <f t="shared" si="11"/>
        <v>0.99300203121956632</v>
      </c>
    </row>
    <row r="186" spans="2:9" x14ac:dyDescent="0.2">
      <c r="B186" s="64">
        <f>'NEG Commercial'!K184</f>
        <v>3239</v>
      </c>
      <c r="C186" s="65">
        <f>B186*(Rates!$G$9+Rates!$G$11)+Rates!$G$19+SUM(Rates!$G$22:$G$27)</f>
        <v>1949.9802170730331</v>
      </c>
      <c r="D186" s="65">
        <f>IF('NEG Commercial NonWin'!B186&gt;40,40*(Rates!$H$9+Rates!$H$14)+('NEG Commercial NonWin'!B186-40)*(Rates!$H$9+Rates!$H$17),'NEG Commercial NonWin'!B186*(Rates!$H$9+Rates!$H$14))+Rates!$H$19+Rates!$H$22+Rates!$H$23</f>
        <v>1900.1478670730332</v>
      </c>
      <c r="E186" s="66">
        <f t="shared" si="8"/>
        <v>-49.832349999999906</v>
      </c>
      <c r="F186" s="67">
        <f t="shared" si="9"/>
        <v>-2.5555310542995893E-2</v>
      </c>
      <c r="G186" s="71">
        <f>'NEG Commercial'!M184</f>
        <v>13</v>
      </c>
      <c r="H186" s="68">
        <f t="shared" si="10"/>
        <v>9.0431008097053344E-5</v>
      </c>
      <c r="I186" s="68">
        <f t="shared" si="11"/>
        <v>0.99309246222766334</v>
      </c>
    </row>
    <row r="187" spans="2:9" x14ac:dyDescent="0.2">
      <c r="B187" s="64">
        <f>'NEG Commercial'!K185</f>
        <v>3259</v>
      </c>
      <c r="C187" s="65">
        <f>B187*(Rates!$G$9+Rates!$G$11)+Rates!$G$19+SUM(Rates!$G$22:$G$27)</f>
        <v>1961.8965506147006</v>
      </c>
      <c r="D187" s="65">
        <f>IF('NEG Commercial NonWin'!B187&gt;40,40*(Rates!$H$9+Rates!$H$14)+('NEG Commercial NonWin'!B187-40)*(Rates!$H$9+Rates!$H$17),'NEG Commercial NonWin'!B187*(Rates!$H$9+Rates!$H$14))+Rates!$H$19+Rates!$H$22+Rates!$H$23</f>
        <v>1911.6152006147006</v>
      </c>
      <c r="E187" s="66">
        <f t="shared" si="8"/>
        <v>-50.281349999999975</v>
      </c>
      <c r="F187" s="67">
        <f t="shared" si="9"/>
        <v>-2.5628950713148378E-2</v>
      </c>
      <c r="G187" s="71">
        <f>'NEG Commercial'!M185</f>
        <v>7</v>
      </c>
      <c r="H187" s="68">
        <f t="shared" si="10"/>
        <v>4.8693619744567185E-5</v>
      </c>
      <c r="I187" s="68">
        <f t="shared" si="11"/>
        <v>0.99314115584740792</v>
      </c>
    </row>
    <row r="188" spans="2:9" x14ac:dyDescent="0.2">
      <c r="B188" s="64">
        <f>'NEG Commercial'!K186</f>
        <v>3279</v>
      </c>
      <c r="C188" s="65">
        <f>B188*(Rates!$G$9+Rates!$G$11)+Rates!$G$19+SUM(Rates!$G$22:$G$27)</f>
        <v>1973.812884156368</v>
      </c>
      <c r="D188" s="65">
        <f>IF('NEG Commercial NonWin'!B188&gt;40,40*(Rates!$H$9+Rates!$H$14)+('NEG Commercial NonWin'!B188-40)*(Rates!$H$9+Rates!$H$17),'NEG Commercial NonWin'!B188*(Rates!$H$9+Rates!$H$14))+Rates!$H$19+Rates!$H$22+Rates!$H$23</f>
        <v>1923.082534156368</v>
      </c>
      <c r="E188" s="66">
        <f t="shared" si="8"/>
        <v>-50.730350000000044</v>
      </c>
      <c r="F188" s="67">
        <f t="shared" si="9"/>
        <v>-2.5701701720162205E-2</v>
      </c>
      <c r="G188" s="71">
        <f>'NEG Commercial'!M186</f>
        <v>14</v>
      </c>
      <c r="H188" s="68">
        <f t="shared" si="10"/>
        <v>9.7387239489134369E-5</v>
      </c>
      <c r="I188" s="68">
        <f t="shared" si="11"/>
        <v>0.99323854308689707</v>
      </c>
    </row>
    <row r="189" spans="2:9" x14ac:dyDescent="0.2">
      <c r="B189" s="64">
        <f>'NEG Commercial'!K187</f>
        <v>3299</v>
      </c>
      <c r="C189" s="65">
        <f>B189*(Rates!$G$9+Rates!$G$11)+Rates!$G$19+SUM(Rates!$G$22:$G$27)</f>
        <v>1985.7292176980354</v>
      </c>
      <c r="D189" s="65">
        <f>IF('NEG Commercial NonWin'!B189&gt;40,40*(Rates!$H$9+Rates!$H$14)+('NEG Commercial NonWin'!B189-40)*(Rates!$H$9+Rates!$H$17),'NEG Commercial NonWin'!B189*(Rates!$H$9+Rates!$H$14))+Rates!$H$19+Rates!$H$22+Rates!$H$23</f>
        <v>1934.5498676980353</v>
      </c>
      <c r="E189" s="66">
        <f t="shared" si="8"/>
        <v>-51.179350000000113</v>
      </c>
      <c r="F189" s="67">
        <f t="shared" si="9"/>
        <v>-2.5773579571604421E-2</v>
      </c>
      <c r="G189" s="71">
        <f>'NEG Commercial'!M187</f>
        <v>15</v>
      </c>
      <c r="H189" s="68">
        <f t="shared" si="10"/>
        <v>1.0434347088121539E-4</v>
      </c>
      <c r="I189" s="68">
        <f t="shared" si="11"/>
        <v>0.99334288655777825</v>
      </c>
    </row>
    <row r="190" spans="2:9" x14ac:dyDescent="0.2">
      <c r="B190" s="64">
        <f>'NEG Commercial'!K188</f>
        <v>3319</v>
      </c>
      <c r="C190" s="65">
        <f>B190*(Rates!$G$9+Rates!$G$11)+Rates!$G$19+SUM(Rates!$G$22:$G$27)</f>
        <v>1997.6455512397026</v>
      </c>
      <c r="D190" s="65">
        <f>IF('NEG Commercial NonWin'!B190&gt;40,40*(Rates!$H$9+Rates!$H$14)+('NEG Commercial NonWin'!B190-40)*(Rates!$H$9+Rates!$H$17),'NEG Commercial NonWin'!B190*(Rates!$H$9+Rates!$H$14))+Rates!$H$19+Rates!$H$22+Rates!$H$23</f>
        <v>1946.0172012397027</v>
      </c>
      <c r="E190" s="66">
        <f t="shared" si="8"/>
        <v>-51.628349999999955</v>
      </c>
      <c r="F190" s="67">
        <f t="shared" si="9"/>
        <v>-2.584459989308931E-2</v>
      </c>
      <c r="G190" s="71">
        <f>'NEG Commercial'!M188</f>
        <v>7</v>
      </c>
      <c r="H190" s="68">
        <f t="shared" si="10"/>
        <v>4.8693619744567185E-5</v>
      </c>
      <c r="I190" s="68">
        <f t="shared" si="11"/>
        <v>0.99339158017752283</v>
      </c>
    </row>
    <row r="191" spans="2:9" x14ac:dyDescent="0.2">
      <c r="B191" s="64">
        <f>'NEG Commercial'!K189</f>
        <v>3339</v>
      </c>
      <c r="C191" s="65">
        <f>B191*(Rates!$G$9+Rates!$G$11)+Rates!$G$19+SUM(Rates!$G$22:$G$27)</f>
        <v>2009.5618847813701</v>
      </c>
      <c r="D191" s="65">
        <f>IF('NEG Commercial NonWin'!B191&gt;40,40*(Rates!$H$9+Rates!$H$14)+('NEG Commercial NonWin'!B191-40)*(Rates!$H$9+Rates!$H$17),'NEG Commercial NonWin'!B191*(Rates!$H$9+Rates!$H$14))+Rates!$H$19+Rates!$H$22+Rates!$H$23</f>
        <v>1957.48453478137</v>
      </c>
      <c r="E191" s="66">
        <f t="shared" si="8"/>
        <v>-52.077350000000024</v>
      </c>
      <c r="F191" s="67">
        <f t="shared" si="9"/>
        <v>-2.5914777939603374E-2</v>
      </c>
      <c r="G191" s="71">
        <f>'NEG Commercial'!M189</f>
        <v>10</v>
      </c>
      <c r="H191" s="68">
        <f t="shared" si="10"/>
        <v>6.9562313920810268E-5</v>
      </c>
      <c r="I191" s="68">
        <f t="shared" si="11"/>
        <v>0.99346114249144368</v>
      </c>
    </row>
    <row r="192" spans="2:9" x14ac:dyDescent="0.2">
      <c r="B192" s="64">
        <f>'NEG Commercial'!K190</f>
        <v>3359</v>
      </c>
      <c r="C192" s="65">
        <f>B192*(Rates!$G$9+Rates!$G$11)+Rates!$G$19+SUM(Rates!$G$22:$G$27)</f>
        <v>2021.4782183230375</v>
      </c>
      <c r="D192" s="65">
        <f>IF('NEG Commercial NonWin'!B192&gt;40,40*(Rates!$H$9+Rates!$H$14)+('NEG Commercial NonWin'!B192-40)*(Rates!$H$9+Rates!$H$17),'NEG Commercial NonWin'!B192*(Rates!$H$9+Rates!$H$14))+Rates!$H$19+Rates!$H$22+Rates!$H$23</f>
        <v>1968.9518683230376</v>
      </c>
      <c r="E192" s="66">
        <f t="shared" si="8"/>
        <v>-52.526349999999866</v>
      </c>
      <c r="F192" s="67">
        <f t="shared" si="9"/>
        <v>-2.5984128606428555E-2</v>
      </c>
      <c r="G192" s="71">
        <f>'NEG Commercial'!M190</f>
        <v>9</v>
      </c>
      <c r="H192" s="68">
        <f t="shared" si="10"/>
        <v>6.2606082528729242E-5</v>
      </c>
      <c r="I192" s="68">
        <f t="shared" si="11"/>
        <v>0.99352374857397241</v>
      </c>
    </row>
    <row r="193" spans="2:9" x14ac:dyDescent="0.2">
      <c r="B193" s="64">
        <f>'NEG Commercial'!K191</f>
        <v>3379</v>
      </c>
      <c r="C193" s="65">
        <f>B193*(Rates!$G$9+Rates!$G$11)+Rates!$G$19+SUM(Rates!$G$22:$G$27)</f>
        <v>2033.3945518647049</v>
      </c>
      <c r="D193" s="65">
        <f>IF('NEG Commercial NonWin'!B193&gt;40,40*(Rates!$H$9+Rates!$H$14)+('NEG Commercial NonWin'!B193-40)*(Rates!$H$9+Rates!$H$17),'NEG Commercial NonWin'!B193*(Rates!$H$9+Rates!$H$14))+Rates!$H$19+Rates!$H$22+Rates!$H$23</f>
        <v>1980.419201864705</v>
      </c>
      <c r="E193" s="66">
        <f t="shared" si="8"/>
        <v>-52.975349999999935</v>
      </c>
      <c r="F193" s="67">
        <f t="shared" si="9"/>
        <v>-2.6052666439683042E-2</v>
      </c>
      <c r="G193" s="71">
        <f>'NEG Commercial'!M191</f>
        <v>10</v>
      </c>
      <c r="H193" s="68">
        <f t="shared" si="10"/>
        <v>6.9562313920810268E-5</v>
      </c>
      <c r="I193" s="68">
        <f t="shared" si="11"/>
        <v>0.99359331088789327</v>
      </c>
    </row>
    <row r="194" spans="2:9" x14ac:dyDescent="0.2">
      <c r="B194" s="64">
        <f>'NEG Commercial'!K192</f>
        <v>3399</v>
      </c>
      <c r="C194" s="65">
        <f>B194*(Rates!$G$9+Rates!$G$11)+Rates!$G$19+SUM(Rates!$G$22:$G$27)</f>
        <v>2045.3108854063723</v>
      </c>
      <c r="D194" s="65">
        <f>IF('NEG Commercial NonWin'!B194&gt;40,40*(Rates!$H$9+Rates!$H$14)+('NEG Commercial NonWin'!B194-40)*(Rates!$H$9+Rates!$H$17),'NEG Commercial NonWin'!B194*(Rates!$H$9+Rates!$H$14))+Rates!$H$19+Rates!$H$22+Rates!$H$23</f>
        <v>1991.8865354063723</v>
      </c>
      <c r="E194" s="66">
        <f t="shared" si="8"/>
        <v>-53.424350000000004</v>
      </c>
      <c r="F194" s="67">
        <f t="shared" si="9"/>
        <v>-2.6120405646491925E-2</v>
      </c>
      <c r="G194" s="71">
        <f>'NEG Commercial'!M192</f>
        <v>8</v>
      </c>
      <c r="H194" s="68">
        <f t="shared" si="10"/>
        <v>5.564985113664821E-5</v>
      </c>
      <c r="I194" s="68">
        <f t="shared" si="11"/>
        <v>0.99364896073902986</v>
      </c>
    </row>
    <row r="195" spans="2:9" x14ac:dyDescent="0.2">
      <c r="B195" s="64">
        <f>'NEG Commercial'!K193</f>
        <v>3419</v>
      </c>
      <c r="C195" s="65">
        <f>B195*(Rates!$G$9+Rates!$G$11)+Rates!$G$19+SUM(Rates!$G$22:$G$27)</f>
        <v>2057.22721894804</v>
      </c>
      <c r="D195" s="65">
        <f>IF('NEG Commercial NonWin'!B195&gt;40,40*(Rates!$H$9+Rates!$H$14)+('NEG Commercial NonWin'!B195-40)*(Rates!$H$9+Rates!$H$17),'NEG Commercial NonWin'!B195*(Rates!$H$9+Rates!$H$14))+Rates!$H$19+Rates!$H$22+Rates!$H$23</f>
        <v>2003.3538689480397</v>
      </c>
      <c r="E195" s="66">
        <f t="shared" si="8"/>
        <v>-53.8733500000003</v>
      </c>
      <c r="F195" s="67">
        <f t="shared" si="9"/>
        <v>-2.6187360104805709E-2</v>
      </c>
      <c r="G195" s="71">
        <f>'NEG Commercial'!M193</f>
        <v>12</v>
      </c>
      <c r="H195" s="68">
        <f t="shared" si="10"/>
        <v>8.3474776704972319E-5</v>
      </c>
      <c r="I195" s="68">
        <f t="shared" si="11"/>
        <v>0.99373243551573487</v>
      </c>
    </row>
    <row r="196" spans="2:9" x14ac:dyDescent="0.2">
      <c r="B196" s="64">
        <f>'NEG Commercial'!K194</f>
        <v>3439</v>
      </c>
      <c r="C196" s="65">
        <f>B196*(Rates!$G$9+Rates!$G$11)+Rates!$G$19+SUM(Rates!$G$22:$G$27)</f>
        <v>2069.143552489707</v>
      </c>
      <c r="D196" s="65">
        <f>IF('NEG Commercial NonWin'!B196&gt;40,40*(Rates!$H$9+Rates!$H$14)+('NEG Commercial NonWin'!B196-40)*(Rates!$H$9+Rates!$H$17),'NEG Commercial NonWin'!B196*(Rates!$H$9+Rates!$H$14))+Rates!$H$19+Rates!$H$22+Rates!$H$23</f>
        <v>2014.821202489707</v>
      </c>
      <c r="E196" s="66">
        <f t="shared" si="8"/>
        <v>-54.322349999999915</v>
      </c>
      <c r="F196" s="67">
        <f t="shared" si="9"/>
        <v>-2.6253543372878253E-2</v>
      </c>
      <c r="G196" s="71">
        <f>'NEG Commercial'!M194</f>
        <v>8</v>
      </c>
      <c r="H196" s="68">
        <f t="shared" si="10"/>
        <v>5.564985113664821E-5</v>
      </c>
      <c r="I196" s="68">
        <f t="shared" si="11"/>
        <v>0.99378808536687147</v>
      </c>
    </row>
    <row r="197" spans="2:9" x14ac:dyDescent="0.2">
      <c r="B197" s="64">
        <f>'NEG Commercial'!K195</f>
        <v>3459</v>
      </c>
      <c r="C197" s="65">
        <f>B197*(Rates!$G$9+Rates!$G$11)+Rates!$G$19+SUM(Rates!$G$22:$G$27)</f>
        <v>2081.0598860313744</v>
      </c>
      <c r="D197" s="65">
        <f>IF('NEG Commercial NonWin'!B197&gt;40,40*(Rates!$H$9+Rates!$H$14)+('NEG Commercial NonWin'!B197-40)*(Rates!$H$9+Rates!$H$17),'NEG Commercial NonWin'!B197*(Rates!$H$9+Rates!$H$14))+Rates!$H$19+Rates!$H$22+Rates!$H$23</f>
        <v>2026.2885360313744</v>
      </c>
      <c r="E197" s="66">
        <f t="shared" si="8"/>
        <v>-54.771349999999984</v>
      </c>
      <c r="F197" s="67">
        <f t="shared" si="9"/>
        <v>-2.6318968698421322E-2</v>
      </c>
      <c r="G197" s="71">
        <f>'NEG Commercial'!M195</f>
        <v>6</v>
      </c>
      <c r="H197" s="68">
        <f t="shared" si="10"/>
        <v>4.1737388352486159E-5</v>
      </c>
      <c r="I197" s="68">
        <f t="shared" si="11"/>
        <v>0.99382982275522391</v>
      </c>
    </row>
    <row r="198" spans="2:9" x14ac:dyDescent="0.2">
      <c r="B198" s="64">
        <f>'NEG Commercial'!K196</f>
        <v>3479</v>
      </c>
      <c r="C198" s="65">
        <f>B198*(Rates!$G$9+Rates!$G$11)+Rates!$G$19+SUM(Rates!$G$22:$G$27)</f>
        <v>2092.9762195730418</v>
      </c>
      <c r="D198" s="65">
        <f>IF('NEG Commercial NonWin'!B198&gt;40,40*(Rates!$H$9+Rates!$H$14)+('NEG Commercial NonWin'!B198-40)*(Rates!$H$9+Rates!$H$17),'NEG Commercial NonWin'!B198*(Rates!$H$9+Rates!$H$14))+Rates!$H$19+Rates!$H$22+Rates!$H$23</f>
        <v>2037.7558695730418</v>
      </c>
      <c r="E198" s="66">
        <f t="shared" si="8"/>
        <v>-55.220350000000053</v>
      </c>
      <c r="F198" s="67">
        <f t="shared" si="9"/>
        <v>-2.638364902744321E-2</v>
      </c>
      <c r="G198" s="71">
        <f>'NEG Commercial'!M196</f>
        <v>5</v>
      </c>
      <c r="H198" s="68">
        <f t="shared" si="10"/>
        <v>3.4781156960405134E-5</v>
      </c>
      <c r="I198" s="68">
        <f t="shared" si="11"/>
        <v>0.99386460391218434</v>
      </c>
    </row>
    <row r="199" spans="2:9" x14ac:dyDescent="0.2">
      <c r="B199" s="64">
        <f>'NEG Commercial'!K197</f>
        <v>3499</v>
      </c>
      <c r="C199" s="65">
        <f>B199*(Rates!$G$9+Rates!$G$11)+Rates!$G$19+SUM(Rates!$G$22:$G$27)</f>
        <v>2104.8925531147092</v>
      </c>
      <c r="D199" s="65">
        <f>IF('NEG Commercial NonWin'!B199&gt;40,40*(Rates!$H$9+Rates!$H$14)+('NEG Commercial NonWin'!B199-40)*(Rates!$H$9+Rates!$H$17),'NEG Commercial NonWin'!B199*(Rates!$H$9+Rates!$H$14))+Rates!$H$19+Rates!$H$22+Rates!$H$23</f>
        <v>2049.2232031147091</v>
      </c>
      <c r="E199" s="66">
        <f t="shared" ref="E199:E262" si="12">D199-C199</f>
        <v>-55.669350000000122</v>
      </c>
      <c r="F199" s="67">
        <f t="shared" ref="F199:F262" si="13">E199/C199</f>
        <v>-2.6447597012789821E-2</v>
      </c>
      <c r="G199" s="71">
        <f>'NEG Commercial'!M197</f>
        <v>2</v>
      </c>
      <c r="H199" s="68">
        <f t="shared" si="10"/>
        <v>1.3912462784162053E-5</v>
      </c>
      <c r="I199" s="68">
        <f t="shared" si="11"/>
        <v>0.99387851637496849</v>
      </c>
    </row>
    <row r="200" spans="2:9" x14ac:dyDescent="0.2">
      <c r="B200" s="64">
        <f>'NEG Commercial'!K198</f>
        <v>3519</v>
      </c>
      <c r="C200" s="65">
        <f>B200*(Rates!$G$9+Rates!$G$11)+Rates!$G$19+SUM(Rates!$G$22:$G$27)</f>
        <v>2116.8088866563767</v>
      </c>
      <c r="D200" s="65">
        <f>IF('NEG Commercial NonWin'!B200&gt;40,40*(Rates!$H$9+Rates!$H$14)+('NEG Commercial NonWin'!B200-40)*(Rates!$H$9+Rates!$H$17),'NEG Commercial NonWin'!B200*(Rates!$H$9+Rates!$H$14))+Rates!$H$19+Rates!$H$22+Rates!$H$23</f>
        <v>2060.6905366563769</v>
      </c>
      <c r="E200" s="66">
        <f t="shared" si="12"/>
        <v>-56.118349999999737</v>
      </c>
      <c r="F200" s="67">
        <f t="shared" si="13"/>
        <v>-2.6510825022395833E-2</v>
      </c>
      <c r="G200" s="71">
        <f>'NEG Commercial'!M198</f>
        <v>3</v>
      </c>
      <c r="H200" s="68">
        <f t="shared" ref="H200:H263" si="14">G200/SUM($G$6:$G$618)</f>
        <v>2.086869417624308E-5</v>
      </c>
      <c r="I200" s="68">
        <f t="shared" ref="I200:I263" si="15">H200+I199</f>
        <v>0.99389938506914477</v>
      </c>
    </row>
    <row r="201" spans="2:9" x14ac:dyDescent="0.2">
      <c r="B201" s="64">
        <f>'NEG Commercial'!K199</f>
        <v>3539</v>
      </c>
      <c r="C201" s="65">
        <f>B201*(Rates!$G$9+Rates!$G$11)+Rates!$G$19+SUM(Rates!$G$22:$G$27)</f>
        <v>2128.7252201980441</v>
      </c>
      <c r="D201" s="65">
        <f>IF('NEG Commercial NonWin'!B201&gt;40,40*(Rates!$H$9+Rates!$H$14)+('NEG Commercial NonWin'!B201-40)*(Rates!$H$9+Rates!$H$17),'NEG Commercial NonWin'!B201*(Rates!$H$9+Rates!$H$14))+Rates!$H$19+Rates!$H$22+Rates!$H$23</f>
        <v>2072.1578701980443</v>
      </c>
      <c r="E201" s="66">
        <f t="shared" si="12"/>
        <v>-56.567349999999806</v>
      </c>
      <c r="F201" s="67">
        <f t="shared" si="13"/>
        <v>-2.6573345147260063E-2</v>
      </c>
      <c r="G201" s="71">
        <f>'NEG Commercial'!M199</f>
        <v>4</v>
      </c>
      <c r="H201" s="68">
        <f t="shared" si="14"/>
        <v>2.7824925568324105E-5</v>
      </c>
      <c r="I201" s="68">
        <f t="shared" si="15"/>
        <v>0.99392720999471307</v>
      </c>
    </row>
    <row r="202" spans="2:9" x14ac:dyDescent="0.2">
      <c r="B202" s="64">
        <f>'NEG Commercial'!K200</f>
        <v>3559</v>
      </c>
      <c r="C202" s="65">
        <f>B202*(Rates!$G$9+Rates!$G$11)+Rates!$G$19+SUM(Rates!$G$22:$G$27)</f>
        <v>2140.6415537397115</v>
      </c>
      <c r="D202" s="65">
        <f>IF('NEG Commercial NonWin'!B202&gt;40,40*(Rates!$H$9+Rates!$H$14)+('NEG Commercial NonWin'!B202-40)*(Rates!$H$9+Rates!$H$17),'NEG Commercial NonWin'!B202*(Rates!$H$9+Rates!$H$14))+Rates!$H$19+Rates!$H$22+Rates!$H$23</f>
        <v>2083.6252037397117</v>
      </c>
      <c r="E202" s="66">
        <f t="shared" si="12"/>
        <v>-57.016349999999875</v>
      </c>
      <c r="F202" s="67">
        <f t="shared" si="13"/>
        <v>-2.6635169209152286E-2</v>
      </c>
      <c r="G202" s="71">
        <f>'NEG Commercial'!M200</f>
        <v>3</v>
      </c>
      <c r="H202" s="68">
        <f t="shared" si="14"/>
        <v>2.086869417624308E-5</v>
      </c>
      <c r="I202" s="68">
        <f t="shared" si="15"/>
        <v>0.99394807868888935</v>
      </c>
    </row>
    <row r="203" spans="2:9" x14ac:dyDescent="0.2">
      <c r="B203" s="64">
        <f>'NEG Commercial'!K201</f>
        <v>3579</v>
      </c>
      <c r="C203" s="65">
        <f>B203*(Rates!$G$9+Rates!$G$11)+Rates!$G$19+SUM(Rates!$G$22:$G$27)</f>
        <v>2152.557887281379</v>
      </c>
      <c r="D203" s="65">
        <f>IF('NEG Commercial NonWin'!B203&gt;40,40*(Rates!$H$9+Rates!$H$14)+('NEG Commercial NonWin'!B203-40)*(Rates!$H$9+Rates!$H$17),'NEG Commercial NonWin'!B203*(Rates!$H$9+Rates!$H$14))+Rates!$H$19+Rates!$H$22+Rates!$H$23</f>
        <v>2095.092537281379</v>
      </c>
      <c r="E203" s="66">
        <f t="shared" si="12"/>
        <v>-57.465349999999944</v>
      </c>
      <c r="F203" s="67">
        <f t="shared" si="13"/>
        <v>-2.6696308768066206E-2</v>
      </c>
      <c r="G203" s="71">
        <f>'NEG Commercial'!M201</f>
        <v>5</v>
      </c>
      <c r="H203" s="68">
        <f t="shared" si="14"/>
        <v>3.4781156960405134E-5</v>
      </c>
      <c r="I203" s="68">
        <f t="shared" si="15"/>
        <v>0.99398285984584978</v>
      </c>
    </row>
    <row r="204" spans="2:9" x14ac:dyDescent="0.2">
      <c r="B204" s="64">
        <f>'NEG Commercial'!K202</f>
        <v>3599</v>
      </c>
      <c r="C204" s="65">
        <f>B204*(Rates!$G$9+Rates!$G$11)+Rates!$G$19+SUM(Rates!$G$22:$G$27)</f>
        <v>2164.4742208230459</v>
      </c>
      <c r="D204" s="65">
        <f>IF('NEG Commercial NonWin'!B204&gt;40,40*(Rates!$H$9+Rates!$H$14)+('NEG Commercial NonWin'!B204-40)*(Rates!$H$9+Rates!$H$17),'NEG Commercial NonWin'!B204*(Rates!$H$9+Rates!$H$14))+Rates!$H$19+Rates!$H$22+Rates!$H$23</f>
        <v>2106.5598708230464</v>
      </c>
      <c r="E204" s="66">
        <f t="shared" si="12"/>
        <v>-57.914349999999558</v>
      </c>
      <c r="F204" s="67">
        <f t="shared" si="13"/>
        <v>-2.6756775129424967E-2</v>
      </c>
      <c r="G204" s="71">
        <f>'NEG Commercial'!M202</f>
        <v>9</v>
      </c>
      <c r="H204" s="68">
        <f t="shared" si="14"/>
        <v>6.2606082528729242E-5</v>
      </c>
      <c r="I204" s="68">
        <f t="shared" si="15"/>
        <v>0.9940454659283785</v>
      </c>
    </row>
    <row r="205" spans="2:9" x14ac:dyDescent="0.2">
      <c r="B205" s="64">
        <f>'NEG Commercial'!K203</f>
        <v>3619</v>
      </c>
      <c r="C205" s="65">
        <f>B205*(Rates!$G$9+Rates!$G$11)+Rates!$G$19+SUM(Rates!$G$22:$G$27)</f>
        <v>2176.3905543647134</v>
      </c>
      <c r="D205" s="65">
        <f>IF('NEG Commercial NonWin'!B205&gt;40,40*(Rates!$H$9+Rates!$H$14)+('NEG Commercial NonWin'!B205-40)*(Rates!$H$9+Rates!$H$17),'NEG Commercial NonWin'!B205*(Rates!$H$9+Rates!$H$14))+Rates!$H$19+Rates!$H$22+Rates!$H$23</f>
        <v>2118.0272043647137</v>
      </c>
      <c r="E205" s="66">
        <f t="shared" si="12"/>
        <v>-58.363349999999627</v>
      </c>
      <c r="F205" s="67">
        <f t="shared" si="13"/>
        <v>-2.6816579351051192E-2</v>
      </c>
      <c r="G205" s="71">
        <f>'NEG Commercial'!M203</f>
        <v>9</v>
      </c>
      <c r="H205" s="68">
        <f t="shared" si="14"/>
        <v>6.2606082528729242E-5</v>
      </c>
      <c r="I205" s="68">
        <f t="shared" si="15"/>
        <v>0.99410807201090723</v>
      </c>
    </row>
    <row r="206" spans="2:9" x14ac:dyDescent="0.2">
      <c r="B206" s="64">
        <f>'NEG Commercial'!K204</f>
        <v>3639</v>
      </c>
      <c r="C206" s="65">
        <f>B206*(Rates!$G$9+Rates!$G$11)+Rates!$G$19+SUM(Rates!$G$22:$G$27)</f>
        <v>2188.3068879063808</v>
      </c>
      <c r="D206" s="65">
        <f>IF('NEG Commercial NonWin'!B206&gt;40,40*(Rates!$H$9+Rates!$H$14)+('NEG Commercial NonWin'!B206-40)*(Rates!$H$9+Rates!$H$17),'NEG Commercial NonWin'!B206*(Rates!$H$9+Rates!$H$14))+Rates!$H$19+Rates!$H$22+Rates!$H$23</f>
        <v>2129.4945379063811</v>
      </c>
      <c r="E206" s="66">
        <f t="shared" si="12"/>
        <v>-58.812349999999697</v>
      </c>
      <c r="F206" s="67">
        <f t="shared" si="13"/>
        <v>-2.6875732249907254E-2</v>
      </c>
      <c r="G206" s="71">
        <f>'NEG Commercial'!M204</f>
        <v>14</v>
      </c>
      <c r="H206" s="68">
        <f t="shared" si="14"/>
        <v>9.7387239489134369E-5</v>
      </c>
      <c r="I206" s="68">
        <f t="shared" si="15"/>
        <v>0.99420545925039638</v>
      </c>
    </row>
    <row r="207" spans="2:9" x14ac:dyDescent="0.2">
      <c r="B207" s="64">
        <f>'NEG Commercial'!K205</f>
        <v>3659</v>
      </c>
      <c r="C207" s="65">
        <f>B207*(Rates!$G$9+Rates!$G$11)+Rates!$G$19+SUM(Rates!$G$22:$G$27)</f>
        <v>2200.2232214480482</v>
      </c>
      <c r="D207" s="65">
        <f>IF('NEG Commercial NonWin'!B207&gt;40,40*(Rates!$H$9+Rates!$H$14)+('NEG Commercial NonWin'!B207-40)*(Rates!$H$9+Rates!$H$17),'NEG Commercial NonWin'!B207*(Rates!$H$9+Rates!$H$14))+Rates!$H$19+Rates!$H$22+Rates!$H$23</f>
        <v>2140.9618714480484</v>
      </c>
      <c r="E207" s="66">
        <f t="shared" si="12"/>
        <v>-59.261349999999766</v>
      </c>
      <c r="F207" s="67">
        <f t="shared" si="13"/>
        <v>-2.6934244408618541E-2</v>
      </c>
      <c r="G207" s="71">
        <f>'NEG Commercial'!M205</f>
        <v>4</v>
      </c>
      <c r="H207" s="68">
        <f t="shared" si="14"/>
        <v>2.7824925568324105E-5</v>
      </c>
      <c r="I207" s="68">
        <f t="shared" si="15"/>
        <v>0.99423328417596468</v>
      </c>
    </row>
    <row r="208" spans="2:9" x14ac:dyDescent="0.2">
      <c r="B208" s="64">
        <f>'NEG Commercial'!K206</f>
        <v>3679</v>
      </c>
      <c r="C208" s="65">
        <f>B208*(Rates!$G$9+Rates!$G$11)+Rates!$G$19+SUM(Rates!$G$22:$G$27)</f>
        <v>2212.1395549897156</v>
      </c>
      <c r="D208" s="65">
        <f>IF('NEG Commercial NonWin'!B208&gt;40,40*(Rates!$H$9+Rates!$H$14)+('NEG Commercial NonWin'!B208-40)*(Rates!$H$9+Rates!$H$17),'NEG Commercial NonWin'!B208*(Rates!$H$9+Rates!$H$14))+Rates!$H$19+Rates!$H$22+Rates!$H$23</f>
        <v>2152.4292049897158</v>
      </c>
      <c r="E208" s="66">
        <f t="shared" si="12"/>
        <v>-59.710349999999835</v>
      </c>
      <c r="F208" s="67">
        <f t="shared" si="13"/>
        <v>-2.699212618178487E-2</v>
      </c>
      <c r="G208" s="71">
        <f>'NEG Commercial'!M206</f>
        <v>7</v>
      </c>
      <c r="H208" s="68">
        <f t="shared" si="14"/>
        <v>4.8693619744567185E-5</v>
      </c>
      <c r="I208" s="68">
        <f t="shared" si="15"/>
        <v>0.99428197779570926</v>
      </c>
    </row>
    <row r="209" spans="2:9" x14ac:dyDescent="0.2">
      <c r="B209" s="64">
        <f>'NEG Commercial'!K207</f>
        <v>3699</v>
      </c>
      <c r="C209" s="65">
        <f>B209*(Rates!$G$9+Rates!$G$11)+Rates!$G$19+SUM(Rates!$G$22:$G$27)</f>
        <v>2224.0558885313831</v>
      </c>
      <c r="D209" s="65">
        <f>IF('NEG Commercial NonWin'!B209&gt;40,40*(Rates!$H$9+Rates!$H$14)+('NEG Commercial NonWin'!B209-40)*(Rates!$H$9+Rates!$H$17),'NEG Commercial NonWin'!B209*(Rates!$H$9+Rates!$H$14))+Rates!$H$19+Rates!$H$22+Rates!$H$23</f>
        <v>2163.8965385313832</v>
      </c>
      <c r="E209" s="66">
        <f t="shared" si="12"/>
        <v>-60.159349999999904</v>
      </c>
      <c r="F209" s="67">
        <f t="shared" si="13"/>
        <v>-2.7049387702089218E-2</v>
      </c>
      <c r="G209" s="71">
        <f>'NEG Commercial'!M207</f>
        <v>5</v>
      </c>
      <c r="H209" s="68">
        <f t="shared" si="14"/>
        <v>3.4781156960405134E-5</v>
      </c>
      <c r="I209" s="68">
        <f t="shared" si="15"/>
        <v>0.99431675895266969</v>
      </c>
    </row>
    <row r="210" spans="2:9" x14ac:dyDescent="0.2">
      <c r="B210" s="64">
        <f>'NEG Commercial'!K208</f>
        <v>3719</v>
      </c>
      <c r="C210" s="65">
        <f>B210*(Rates!$G$9+Rates!$G$11)+Rates!$G$19+SUM(Rates!$G$22:$G$27)</f>
        <v>2235.9722220730505</v>
      </c>
      <c r="D210" s="65">
        <f>IF('NEG Commercial NonWin'!B210&gt;40,40*(Rates!$H$9+Rates!$H$14)+('NEG Commercial NonWin'!B210-40)*(Rates!$H$9+Rates!$H$17),'NEG Commercial NonWin'!B210*(Rates!$H$9+Rates!$H$14))+Rates!$H$19+Rates!$H$22+Rates!$H$23</f>
        <v>2175.3638720730505</v>
      </c>
      <c r="E210" s="66">
        <f t="shared" si="12"/>
        <v>-60.608349999999973</v>
      </c>
      <c r="F210" s="67">
        <f t="shared" si="13"/>
        <v>-2.710603888621111E-2</v>
      </c>
      <c r="G210" s="71">
        <f>'NEG Commercial'!M208</f>
        <v>7</v>
      </c>
      <c r="H210" s="68">
        <f t="shared" si="14"/>
        <v>4.8693619744567185E-5</v>
      </c>
      <c r="I210" s="68">
        <f t="shared" si="15"/>
        <v>0.99436545257241427</v>
      </c>
    </row>
    <row r="211" spans="2:9" x14ac:dyDescent="0.2">
      <c r="B211" s="64">
        <f>'NEG Commercial'!K209</f>
        <v>3739</v>
      </c>
      <c r="C211" s="65">
        <f>B211*(Rates!$G$9+Rates!$G$11)+Rates!$G$19+SUM(Rates!$G$22:$G$27)</f>
        <v>2247.8885556147179</v>
      </c>
      <c r="D211" s="65">
        <f>IF('NEG Commercial NonWin'!B211&gt;40,40*(Rates!$H$9+Rates!$H$14)+('NEG Commercial NonWin'!B211-40)*(Rates!$H$9+Rates!$H$17),'NEG Commercial NonWin'!B211*(Rates!$H$9+Rates!$H$14))+Rates!$H$19+Rates!$H$22+Rates!$H$23</f>
        <v>2186.8312056147179</v>
      </c>
      <c r="E211" s="66">
        <f t="shared" si="12"/>
        <v>-61.057350000000042</v>
      </c>
      <c r="F211" s="67">
        <f t="shared" si="13"/>
        <v>-2.7162089440551922E-2</v>
      </c>
      <c r="G211" s="71">
        <f>'NEG Commercial'!M209</f>
        <v>8</v>
      </c>
      <c r="H211" s="68">
        <f t="shared" si="14"/>
        <v>5.564985113664821E-5</v>
      </c>
      <c r="I211" s="68">
        <f t="shared" si="15"/>
        <v>0.99442110242355086</v>
      </c>
    </row>
    <row r="212" spans="2:9" x14ac:dyDescent="0.2">
      <c r="B212" s="64">
        <f>'NEG Commercial'!K210</f>
        <v>3759</v>
      </c>
      <c r="C212" s="65">
        <f>B212*(Rates!$G$9+Rates!$G$11)+Rates!$G$19+SUM(Rates!$G$22:$G$27)</f>
        <v>2259.8048891563853</v>
      </c>
      <c r="D212" s="65">
        <f>IF('NEG Commercial NonWin'!B212&gt;40,40*(Rates!$H$9+Rates!$H$14)+('NEG Commercial NonWin'!B212-40)*(Rates!$H$9+Rates!$H$17),'NEG Commercial NonWin'!B212*(Rates!$H$9+Rates!$H$14))+Rates!$H$19+Rates!$H$22+Rates!$H$23</f>
        <v>2198.2985391563857</v>
      </c>
      <c r="E212" s="66">
        <f t="shared" si="12"/>
        <v>-61.506349999999657</v>
      </c>
      <c r="F212" s="67">
        <f t="shared" si="13"/>
        <v>-2.7217548866778841E-2</v>
      </c>
      <c r="G212" s="71">
        <f>'NEG Commercial'!M210</f>
        <v>4</v>
      </c>
      <c r="H212" s="68">
        <f t="shared" si="14"/>
        <v>2.7824925568324105E-5</v>
      </c>
      <c r="I212" s="68">
        <f t="shared" si="15"/>
        <v>0.99444892734911916</v>
      </c>
    </row>
    <row r="213" spans="2:9" x14ac:dyDescent="0.2">
      <c r="B213" s="64">
        <f>'NEG Commercial'!K211</f>
        <v>3779</v>
      </c>
      <c r="C213" s="65">
        <f>B213*(Rates!$G$9+Rates!$G$11)+Rates!$G$19+SUM(Rates!$G$22:$G$27)</f>
        <v>2271.7212226980528</v>
      </c>
      <c r="D213" s="65">
        <f>IF('NEG Commercial NonWin'!B213&gt;40,40*(Rates!$H$9+Rates!$H$14)+('NEG Commercial NonWin'!B213-40)*(Rates!$H$9+Rates!$H$17),'NEG Commercial NonWin'!B213*(Rates!$H$9+Rates!$H$14))+Rates!$H$19+Rates!$H$22+Rates!$H$23</f>
        <v>2209.765872698053</v>
      </c>
      <c r="E213" s="66">
        <f t="shared" si="12"/>
        <v>-61.955349999999726</v>
      </c>
      <c r="F213" s="67">
        <f t="shared" si="13"/>
        <v>-2.7272426467195337E-2</v>
      </c>
      <c r="G213" s="71">
        <f>'NEG Commercial'!M211</f>
        <v>8</v>
      </c>
      <c r="H213" s="68">
        <f t="shared" si="14"/>
        <v>5.564985113664821E-5</v>
      </c>
      <c r="I213" s="68">
        <f t="shared" si="15"/>
        <v>0.99450457720025576</v>
      </c>
    </row>
    <row r="214" spans="2:9" x14ac:dyDescent="0.2">
      <c r="B214" s="64">
        <f>'NEG Commercial'!K212</f>
        <v>3799</v>
      </c>
      <c r="C214" s="65">
        <f>B214*(Rates!$G$9+Rates!$G$11)+Rates!$G$19+SUM(Rates!$G$22:$G$27)</f>
        <v>2283.6375562397202</v>
      </c>
      <c r="D214" s="65">
        <f>IF('NEG Commercial NonWin'!B214&gt;40,40*(Rates!$H$9+Rates!$H$14)+('NEG Commercial NonWin'!B214-40)*(Rates!$H$9+Rates!$H$17),'NEG Commercial NonWin'!B214*(Rates!$H$9+Rates!$H$14))+Rates!$H$19+Rates!$H$22+Rates!$H$23</f>
        <v>2221.2332062397204</v>
      </c>
      <c r="E214" s="66">
        <f t="shared" si="12"/>
        <v>-62.404349999999795</v>
      </c>
      <c r="F214" s="67">
        <f t="shared" si="13"/>
        <v>-2.7326731349941517E-2</v>
      </c>
      <c r="G214" s="71">
        <f>'NEG Commercial'!M212</f>
        <v>6</v>
      </c>
      <c r="H214" s="68">
        <f t="shared" si="14"/>
        <v>4.1737388352486159E-5</v>
      </c>
      <c r="I214" s="68">
        <f t="shared" si="15"/>
        <v>0.9945463145886082</v>
      </c>
    </row>
    <row r="215" spans="2:9" x14ac:dyDescent="0.2">
      <c r="B215" s="64">
        <f>'NEG Commercial'!K213</f>
        <v>3819</v>
      </c>
      <c r="C215" s="65">
        <f>B215*(Rates!$G$9+Rates!$G$11)+Rates!$G$19+SUM(Rates!$G$22:$G$27)</f>
        <v>2295.5538897813872</v>
      </c>
      <c r="D215" s="65">
        <f>IF('NEG Commercial NonWin'!B215&gt;40,40*(Rates!$H$9+Rates!$H$14)+('NEG Commercial NonWin'!B215-40)*(Rates!$H$9+Rates!$H$17),'NEG Commercial NonWin'!B215*(Rates!$H$9+Rates!$H$14))+Rates!$H$19+Rates!$H$22+Rates!$H$23</f>
        <v>2232.7005397813878</v>
      </c>
      <c r="E215" s="66">
        <f t="shared" si="12"/>
        <v>-62.853349999999409</v>
      </c>
      <c r="F215" s="67">
        <f t="shared" si="13"/>
        <v>-2.7380472434034266E-2</v>
      </c>
      <c r="G215" s="71">
        <f>'NEG Commercial'!M213</f>
        <v>6</v>
      </c>
      <c r="H215" s="68">
        <f t="shared" si="14"/>
        <v>4.1737388352486159E-5</v>
      </c>
      <c r="I215" s="68">
        <f t="shared" si="15"/>
        <v>0.99458805197696065</v>
      </c>
    </row>
    <row r="216" spans="2:9" x14ac:dyDescent="0.2">
      <c r="B216" s="64">
        <f>'NEG Commercial'!K214</f>
        <v>3839</v>
      </c>
      <c r="C216" s="65">
        <f>B216*(Rates!$G$9+Rates!$G$11)+Rates!$G$19+SUM(Rates!$G$22:$G$27)</f>
        <v>2307.4702233230546</v>
      </c>
      <c r="D216" s="65">
        <f>IF('NEG Commercial NonWin'!B216&gt;40,40*(Rates!$H$9+Rates!$H$14)+('NEG Commercial NonWin'!B216-40)*(Rates!$H$9+Rates!$H$17),'NEG Commercial NonWin'!B216*(Rates!$H$9+Rates!$H$14))+Rates!$H$19+Rates!$H$22+Rates!$H$23</f>
        <v>2244.1678733230551</v>
      </c>
      <c r="E216" s="66">
        <f t="shared" si="12"/>
        <v>-63.302349999999478</v>
      </c>
      <c r="F216" s="67">
        <f t="shared" si="13"/>
        <v>-2.7433658454251223E-2</v>
      </c>
      <c r="G216" s="71">
        <f>'NEG Commercial'!M214</f>
        <v>6</v>
      </c>
      <c r="H216" s="68">
        <f t="shared" si="14"/>
        <v>4.1737388352486159E-5</v>
      </c>
      <c r="I216" s="68">
        <f t="shared" si="15"/>
        <v>0.9946297893653131</v>
      </c>
    </row>
    <row r="217" spans="2:9" x14ac:dyDescent="0.2">
      <c r="B217" s="64">
        <f>'NEG Commercial'!K215</f>
        <v>3859</v>
      </c>
      <c r="C217" s="65">
        <f>B217*(Rates!$G$9+Rates!$G$11)+Rates!$G$19+SUM(Rates!$G$22:$G$27)</f>
        <v>2319.386556864722</v>
      </c>
      <c r="D217" s="65">
        <f>IF('NEG Commercial NonWin'!B217&gt;40,40*(Rates!$H$9+Rates!$H$14)+('NEG Commercial NonWin'!B217-40)*(Rates!$H$9+Rates!$H$17),'NEG Commercial NonWin'!B217*(Rates!$H$9+Rates!$H$14))+Rates!$H$19+Rates!$H$22+Rates!$H$23</f>
        <v>2255.6352068647225</v>
      </c>
      <c r="E217" s="66">
        <f t="shared" si="12"/>
        <v>-63.751349999999547</v>
      </c>
      <c r="F217" s="67">
        <f t="shared" si="13"/>
        <v>-2.7486297965862463E-2</v>
      </c>
      <c r="G217" s="71">
        <f>'NEG Commercial'!M215</f>
        <v>4</v>
      </c>
      <c r="H217" s="68">
        <f t="shared" si="14"/>
        <v>2.7824925568324105E-5</v>
      </c>
      <c r="I217" s="68">
        <f t="shared" si="15"/>
        <v>0.9946576142908814</v>
      </c>
    </row>
    <row r="218" spans="2:9" x14ac:dyDescent="0.2">
      <c r="B218" s="64">
        <f>'NEG Commercial'!K216</f>
        <v>3879</v>
      </c>
      <c r="C218" s="65">
        <f>B218*(Rates!$G$9+Rates!$G$11)+Rates!$G$19+SUM(Rates!$G$22:$G$27)</f>
        <v>2331.3028904063895</v>
      </c>
      <c r="D218" s="65">
        <f>IF('NEG Commercial NonWin'!B218&gt;40,40*(Rates!$H$9+Rates!$H$14)+('NEG Commercial NonWin'!B218-40)*(Rates!$H$9+Rates!$H$17),'NEG Commercial NonWin'!B218*(Rates!$H$9+Rates!$H$14))+Rates!$H$19+Rates!$H$22+Rates!$H$23</f>
        <v>2267.1025404063898</v>
      </c>
      <c r="E218" s="66">
        <f t="shared" si="12"/>
        <v>-64.200349999999617</v>
      </c>
      <c r="F218" s="67">
        <f t="shared" si="13"/>
        <v>-2.7538399349218968E-2</v>
      </c>
      <c r="G218" s="71">
        <f>'NEG Commercial'!M216</f>
        <v>5</v>
      </c>
      <c r="H218" s="68">
        <f t="shared" si="14"/>
        <v>3.4781156960405134E-5</v>
      </c>
      <c r="I218" s="68">
        <f t="shared" si="15"/>
        <v>0.99469239544784183</v>
      </c>
    </row>
    <row r="219" spans="2:9" x14ac:dyDescent="0.2">
      <c r="B219" s="64">
        <f>'NEG Commercial'!K217</f>
        <v>3899</v>
      </c>
      <c r="C219" s="65">
        <f>B219*(Rates!$G$9+Rates!$G$11)+Rates!$G$19+SUM(Rates!$G$22:$G$27)</f>
        <v>2343.2192239480569</v>
      </c>
      <c r="D219" s="65">
        <f>IF('NEG Commercial NonWin'!B219&gt;40,40*(Rates!$H$9+Rates!$H$14)+('NEG Commercial NonWin'!B219-40)*(Rates!$H$9+Rates!$H$17),'NEG Commercial NonWin'!B219*(Rates!$H$9+Rates!$H$14))+Rates!$H$19+Rates!$H$22+Rates!$H$23</f>
        <v>2278.5698739480572</v>
      </c>
      <c r="E219" s="66">
        <f t="shared" si="12"/>
        <v>-64.649349999999686</v>
      </c>
      <c r="F219" s="67">
        <f t="shared" si="13"/>
        <v>-2.7589970814200181E-2</v>
      </c>
      <c r="G219" s="71">
        <f>'NEG Commercial'!M217</f>
        <v>5</v>
      </c>
      <c r="H219" s="68">
        <f t="shared" si="14"/>
        <v>3.4781156960405134E-5</v>
      </c>
      <c r="I219" s="68">
        <f t="shared" si="15"/>
        <v>0.99472717660480225</v>
      </c>
    </row>
    <row r="220" spans="2:9" x14ac:dyDescent="0.2">
      <c r="B220" s="64">
        <f>'NEG Commercial'!K218</f>
        <v>3919</v>
      </c>
      <c r="C220" s="65">
        <f>B220*(Rates!$G$9+Rates!$G$11)+Rates!$G$19+SUM(Rates!$G$22:$G$27)</f>
        <v>2355.1355574897243</v>
      </c>
      <c r="D220" s="65">
        <f>IF('NEG Commercial NonWin'!B220&gt;40,40*(Rates!$H$9+Rates!$H$14)+('NEG Commercial NonWin'!B220-40)*(Rates!$H$9+Rates!$H$17),'NEG Commercial NonWin'!B220*(Rates!$H$9+Rates!$H$14))+Rates!$H$19+Rates!$H$22+Rates!$H$23</f>
        <v>2290.0372074897246</v>
      </c>
      <c r="E220" s="66">
        <f t="shared" si="12"/>
        <v>-65.098349999999755</v>
      </c>
      <c r="F220" s="67">
        <f t="shared" si="13"/>
        <v>-2.7641020404526668E-2</v>
      </c>
      <c r="G220" s="71">
        <f>'NEG Commercial'!M218</f>
        <v>4</v>
      </c>
      <c r="H220" s="68">
        <f t="shared" si="14"/>
        <v>2.7824925568324105E-5</v>
      </c>
      <c r="I220" s="68">
        <f t="shared" si="15"/>
        <v>0.99475500153037055</v>
      </c>
    </row>
    <row r="221" spans="2:9" x14ac:dyDescent="0.2">
      <c r="B221" s="64">
        <f>'NEG Commercial'!K219</f>
        <v>3939</v>
      </c>
      <c r="C221" s="65">
        <f>B221*(Rates!$G$9+Rates!$G$11)+Rates!$G$19+SUM(Rates!$G$22:$G$27)</f>
        <v>2367.0518910313917</v>
      </c>
      <c r="D221" s="65">
        <f>IF('NEG Commercial NonWin'!B221&gt;40,40*(Rates!$H$9+Rates!$H$14)+('NEG Commercial NonWin'!B221-40)*(Rates!$H$9+Rates!$H$17),'NEG Commercial NonWin'!B221*(Rates!$H$9+Rates!$H$14))+Rates!$H$19+Rates!$H$22+Rates!$H$23</f>
        <v>2301.5045410313919</v>
      </c>
      <c r="E221" s="66">
        <f t="shared" si="12"/>
        <v>-65.547349999999824</v>
      </c>
      <c r="F221" s="67">
        <f t="shared" si="13"/>
        <v>-2.769155600194256E-2</v>
      </c>
      <c r="G221" s="71">
        <f>'NEG Commercial'!M219</f>
        <v>3</v>
      </c>
      <c r="H221" s="68">
        <f t="shared" si="14"/>
        <v>2.086869417624308E-5</v>
      </c>
      <c r="I221" s="68">
        <f t="shared" si="15"/>
        <v>0.99477587022454683</v>
      </c>
    </row>
    <row r="222" spans="2:9" x14ac:dyDescent="0.2">
      <c r="B222" s="64">
        <f>'NEG Commercial'!K220</f>
        <v>3959</v>
      </c>
      <c r="C222" s="65">
        <f>B222*(Rates!$G$9+Rates!$G$11)+Rates!$G$19+SUM(Rates!$G$22:$G$27)</f>
        <v>2378.9682245730592</v>
      </c>
      <c r="D222" s="65">
        <f>IF('NEG Commercial NonWin'!B222&gt;40,40*(Rates!$H$9+Rates!$H$14)+('NEG Commercial NonWin'!B222-40)*(Rates!$H$9+Rates!$H$17),'NEG Commercial NonWin'!B222*(Rates!$H$9+Rates!$H$14))+Rates!$H$19+Rates!$H$22+Rates!$H$23</f>
        <v>2312.9718745730593</v>
      </c>
      <c r="E222" s="66">
        <f t="shared" si="12"/>
        <v>-65.996349999999893</v>
      </c>
      <c r="F222" s="67">
        <f t="shared" si="13"/>
        <v>-2.7741585330272291E-2</v>
      </c>
      <c r="G222" s="71">
        <f>'NEG Commercial'!M220</f>
        <v>5</v>
      </c>
      <c r="H222" s="68">
        <f t="shared" si="14"/>
        <v>3.4781156960405134E-5</v>
      </c>
      <c r="I222" s="68">
        <f t="shared" si="15"/>
        <v>0.99481065138150726</v>
      </c>
    </row>
    <row r="223" spans="2:9" x14ac:dyDescent="0.2">
      <c r="B223" s="64">
        <f>'NEG Commercial'!K221</f>
        <v>3979</v>
      </c>
      <c r="C223" s="65">
        <f>B223*(Rates!$G$9+Rates!$G$11)+Rates!$G$19+SUM(Rates!$G$22:$G$27)</f>
        <v>2390.8845581147266</v>
      </c>
      <c r="D223" s="65">
        <f>IF('NEG Commercial NonWin'!B223&gt;40,40*(Rates!$H$9+Rates!$H$14)+('NEG Commercial NonWin'!B223-40)*(Rates!$H$9+Rates!$H$17),'NEG Commercial NonWin'!B223*(Rates!$H$9+Rates!$H$14))+Rates!$H$19+Rates!$H$22+Rates!$H$23</f>
        <v>2324.4392081147266</v>
      </c>
      <c r="E223" s="66">
        <f t="shared" si="12"/>
        <v>-66.445349999999962</v>
      </c>
      <c r="F223" s="67">
        <f t="shared" si="13"/>
        <v>-2.7791115959355985E-2</v>
      </c>
      <c r="G223" s="71">
        <f>'NEG Commercial'!M221</f>
        <v>6</v>
      </c>
      <c r="H223" s="68">
        <f t="shared" si="14"/>
        <v>4.1737388352486159E-5</v>
      </c>
      <c r="I223" s="68">
        <f t="shared" si="15"/>
        <v>0.99485238876985971</v>
      </c>
    </row>
    <row r="224" spans="2:9" x14ac:dyDescent="0.2">
      <c r="B224" s="64">
        <f>'NEG Commercial'!K222</f>
        <v>3999</v>
      </c>
      <c r="C224" s="65">
        <f>B224*(Rates!$G$9+Rates!$G$11)+Rates!$G$19+SUM(Rates!$G$22:$G$27)</f>
        <v>2402.800891656394</v>
      </c>
      <c r="D224" s="65">
        <f>IF('NEG Commercial NonWin'!B224&gt;40,40*(Rates!$H$9+Rates!$H$14)+('NEG Commercial NonWin'!B224-40)*(Rates!$H$9+Rates!$H$17),'NEG Commercial NonWin'!B224*(Rates!$H$9+Rates!$H$14))+Rates!$H$19+Rates!$H$22+Rates!$H$23</f>
        <v>2335.906541656394</v>
      </c>
      <c r="E224" s="66">
        <f t="shared" si="12"/>
        <v>-66.894350000000031</v>
      </c>
      <c r="F224" s="67">
        <f t="shared" si="13"/>
        <v>-2.7840155308867794E-2</v>
      </c>
      <c r="G224" s="71">
        <f>'NEG Commercial'!M222</f>
        <v>5</v>
      </c>
      <c r="H224" s="68">
        <f t="shared" si="14"/>
        <v>3.4781156960405134E-5</v>
      </c>
      <c r="I224" s="68">
        <f t="shared" si="15"/>
        <v>0.99488716992682014</v>
      </c>
    </row>
    <row r="225" spans="2:9" x14ac:dyDescent="0.2">
      <c r="B225" s="64">
        <f>'NEG Commercial'!K223</f>
        <v>4019</v>
      </c>
      <c r="C225" s="65">
        <f>B225*(Rates!$G$9+Rates!$G$11)+Rates!$G$19+SUM(Rates!$G$22:$G$27)</f>
        <v>2414.7172251980614</v>
      </c>
      <c r="D225" s="65">
        <f>IF('NEG Commercial NonWin'!B225&gt;40,40*(Rates!$H$9+Rates!$H$14)+('NEG Commercial NonWin'!B225-40)*(Rates!$H$9+Rates!$H$17),'NEG Commercial NonWin'!B225*(Rates!$H$9+Rates!$H$14))+Rates!$H$19+Rates!$H$22+Rates!$H$23</f>
        <v>2347.3738751980613</v>
      </c>
      <c r="E225" s="66">
        <f t="shared" si="12"/>
        <v>-67.3433500000001</v>
      </c>
      <c r="F225" s="67">
        <f t="shared" si="13"/>
        <v>-2.7888710652021139E-2</v>
      </c>
      <c r="G225" s="71">
        <f>'NEG Commercial'!M223</f>
        <v>3</v>
      </c>
      <c r="H225" s="68">
        <f t="shared" si="14"/>
        <v>2.086869417624308E-5</v>
      </c>
      <c r="I225" s="68">
        <f t="shared" si="15"/>
        <v>0.99490803862099642</v>
      </c>
    </row>
    <row r="226" spans="2:9" x14ac:dyDescent="0.2">
      <c r="B226" s="64">
        <f>'NEG Commercial'!K224</f>
        <v>4039</v>
      </c>
      <c r="C226" s="65">
        <f>B226*(Rates!$G$9+Rates!$G$11)+Rates!$G$19+SUM(Rates!$G$22:$G$27)</f>
        <v>2426.6335587397284</v>
      </c>
      <c r="D226" s="65">
        <f>IF('NEG Commercial NonWin'!B226&gt;40,40*(Rates!$H$9+Rates!$H$14)+('NEG Commercial NonWin'!B226-40)*(Rates!$H$9+Rates!$H$17),'NEG Commercial NonWin'!B226*(Rates!$H$9+Rates!$H$14))+Rates!$H$19+Rates!$H$22+Rates!$H$23</f>
        <v>2358.8412087397287</v>
      </c>
      <c r="E226" s="66">
        <f t="shared" si="12"/>
        <v>-67.792349999999715</v>
      </c>
      <c r="F226" s="67">
        <f t="shared" si="13"/>
        <v>-2.7936789119164598E-2</v>
      </c>
      <c r="G226" s="71">
        <f>'NEG Commercial'!M224</f>
        <v>10</v>
      </c>
      <c r="H226" s="68">
        <f t="shared" si="14"/>
        <v>6.9562313920810268E-5</v>
      </c>
      <c r="I226" s="68">
        <f t="shared" si="15"/>
        <v>0.99497760093491727</v>
      </c>
    </row>
    <row r="227" spans="2:9" x14ac:dyDescent="0.2">
      <c r="B227" s="64">
        <f>'NEG Commercial'!K225</f>
        <v>4059</v>
      </c>
      <c r="C227" s="65">
        <f>B227*(Rates!$G$9+Rates!$G$11)+Rates!$G$19+SUM(Rates!$G$22:$G$27)</f>
        <v>2438.5498922813958</v>
      </c>
      <c r="D227" s="65">
        <f>IF('NEG Commercial NonWin'!B227&gt;40,40*(Rates!$H$9+Rates!$H$14)+('NEG Commercial NonWin'!B227-40)*(Rates!$H$9+Rates!$H$17),'NEG Commercial NonWin'!B227*(Rates!$H$9+Rates!$H$14))+Rates!$H$19+Rates!$H$22+Rates!$H$23</f>
        <v>2370.3085422813961</v>
      </c>
      <c r="E227" s="66">
        <f t="shared" si="12"/>
        <v>-68.241349999999784</v>
      </c>
      <c r="F227" s="67">
        <f t="shared" si="13"/>
        <v>-2.7984397701273315E-2</v>
      </c>
      <c r="G227" s="71">
        <f>'NEG Commercial'!M225</f>
        <v>6</v>
      </c>
      <c r="H227" s="68">
        <f t="shared" si="14"/>
        <v>4.1737388352486159E-5</v>
      </c>
      <c r="I227" s="68">
        <f t="shared" si="15"/>
        <v>0.99501933832326972</v>
      </c>
    </row>
    <row r="228" spans="2:9" x14ac:dyDescent="0.2">
      <c r="B228" s="64">
        <f>'NEG Commercial'!K226</f>
        <v>4079</v>
      </c>
      <c r="C228" s="65">
        <f>B228*(Rates!$G$9+Rates!$G$11)+Rates!$G$19+SUM(Rates!$G$22:$G$27)</f>
        <v>2450.4662258230633</v>
      </c>
      <c r="D228" s="65">
        <f>IF('NEG Commercial NonWin'!B228&gt;40,40*(Rates!$H$9+Rates!$H$14)+('NEG Commercial NonWin'!B228-40)*(Rates!$H$9+Rates!$H$17),'NEG Commercial NonWin'!B228*(Rates!$H$9+Rates!$H$14))+Rates!$H$19+Rates!$H$22+Rates!$H$23</f>
        <v>2381.7758758230639</v>
      </c>
      <c r="E228" s="66">
        <f t="shared" si="12"/>
        <v>-68.690349999999398</v>
      </c>
      <c r="F228" s="67">
        <f t="shared" si="13"/>
        <v>-2.8031543253336479E-2</v>
      </c>
      <c r="G228" s="71">
        <f>'NEG Commercial'!M226</f>
        <v>6</v>
      </c>
      <c r="H228" s="68">
        <f t="shared" si="14"/>
        <v>4.1737388352486159E-5</v>
      </c>
      <c r="I228" s="68">
        <f t="shared" si="15"/>
        <v>0.99506107571162217</v>
      </c>
    </row>
    <row r="229" spans="2:9" x14ac:dyDescent="0.2">
      <c r="B229" s="64">
        <f>'NEG Commercial'!K227</f>
        <v>4099</v>
      </c>
      <c r="C229" s="65">
        <f>B229*(Rates!$G$9+Rates!$G$11)+Rates!$G$19+SUM(Rates!$G$22:$G$27)</f>
        <v>2462.3825593647307</v>
      </c>
      <c r="D229" s="65">
        <f>IF('NEG Commercial NonWin'!B229&gt;40,40*(Rates!$H$9+Rates!$H$14)+('NEG Commercial NonWin'!B229-40)*(Rates!$H$9+Rates!$H$17),'NEG Commercial NonWin'!B229*(Rates!$H$9+Rates!$H$14))+Rates!$H$19+Rates!$H$22+Rates!$H$23</f>
        <v>2393.2432093647312</v>
      </c>
      <c r="E229" s="66">
        <f t="shared" si="12"/>
        <v>-69.139349999999467</v>
      </c>
      <c r="F229" s="67">
        <f t="shared" si="13"/>
        <v>-2.8078232497649229E-2</v>
      </c>
      <c r="G229" s="71">
        <f>'NEG Commercial'!M227</f>
        <v>4</v>
      </c>
      <c r="H229" s="68">
        <f t="shared" si="14"/>
        <v>2.7824925568324105E-5</v>
      </c>
      <c r="I229" s="68">
        <f t="shared" si="15"/>
        <v>0.99508890063719047</v>
      </c>
    </row>
    <row r="230" spans="2:9" x14ac:dyDescent="0.2">
      <c r="B230" s="64">
        <f>'NEG Commercial'!K228</f>
        <v>4119</v>
      </c>
      <c r="C230" s="65">
        <f>B230*(Rates!$G$9+Rates!$G$11)+Rates!$G$19+SUM(Rates!$G$22:$G$27)</f>
        <v>2474.2988929063981</v>
      </c>
      <c r="D230" s="65">
        <f>IF('NEG Commercial NonWin'!B230&gt;40,40*(Rates!$H$9+Rates!$H$14)+('NEG Commercial NonWin'!B230-40)*(Rates!$H$9+Rates!$H$17),'NEG Commercial NonWin'!B230*(Rates!$H$9+Rates!$H$14))+Rates!$H$19+Rates!$H$22+Rates!$H$23</f>
        <v>2404.7105429063986</v>
      </c>
      <c r="E230" s="66">
        <f t="shared" si="12"/>
        <v>-69.588349999999537</v>
      </c>
      <c r="F230" s="67">
        <f t="shared" si="13"/>
        <v>-2.8124472027006658E-2</v>
      </c>
      <c r="G230" s="71">
        <f>'NEG Commercial'!M228</f>
        <v>5</v>
      </c>
      <c r="H230" s="68">
        <f t="shared" si="14"/>
        <v>3.4781156960405134E-5</v>
      </c>
      <c r="I230" s="68">
        <f t="shared" si="15"/>
        <v>0.99512368179415089</v>
      </c>
    </row>
    <row r="231" spans="2:9" x14ac:dyDescent="0.2">
      <c r="B231" s="64">
        <f>'NEG Commercial'!K229</f>
        <v>4139</v>
      </c>
      <c r="C231" s="65">
        <f>B231*(Rates!$G$9+Rates!$G$11)+Rates!$G$19+SUM(Rates!$G$22:$G$27)</f>
        <v>2486.2152264480656</v>
      </c>
      <c r="D231" s="65">
        <f>IF('NEG Commercial NonWin'!B231&gt;40,40*(Rates!$H$9+Rates!$H$14)+('NEG Commercial NonWin'!B231-40)*(Rates!$H$9+Rates!$H$17),'NEG Commercial NonWin'!B231*(Rates!$H$9+Rates!$H$14))+Rates!$H$19+Rates!$H$22+Rates!$H$23</f>
        <v>2416.1778764480659</v>
      </c>
      <c r="E231" s="66">
        <f t="shared" si="12"/>
        <v>-70.037349999999606</v>
      </c>
      <c r="F231" s="67">
        <f t="shared" si="13"/>
        <v>-2.8170268307807989E-2</v>
      </c>
      <c r="G231" s="71">
        <f>'NEG Commercial'!M229</f>
        <v>7</v>
      </c>
      <c r="H231" s="68">
        <f t="shared" si="14"/>
        <v>4.8693619744567185E-5</v>
      </c>
      <c r="I231" s="68">
        <f t="shared" si="15"/>
        <v>0.99517237541389547</v>
      </c>
    </row>
    <row r="232" spans="2:9" x14ac:dyDescent="0.2">
      <c r="B232" s="64">
        <f>'NEG Commercial'!K230</f>
        <v>4159</v>
      </c>
      <c r="C232" s="65">
        <f>B232*(Rates!$G$9+Rates!$G$11)+Rates!$G$19+SUM(Rates!$G$22:$G$27)</f>
        <v>2498.131559989733</v>
      </c>
      <c r="D232" s="65">
        <f>IF('NEG Commercial NonWin'!B232&gt;40,40*(Rates!$H$9+Rates!$H$14)+('NEG Commercial NonWin'!B232-40)*(Rates!$H$9+Rates!$H$17),'NEG Commercial NonWin'!B232*(Rates!$H$9+Rates!$H$14))+Rates!$H$19+Rates!$H$22+Rates!$H$23</f>
        <v>2427.6452099897333</v>
      </c>
      <c r="E232" s="66">
        <f t="shared" si="12"/>
        <v>-70.486349999999675</v>
      </c>
      <c r="F232" s="67">
        <f t="shared" si="13"/>
        <v>-2.821562768307101E-2</v>
      </c>
      <c r="G232" s="71">
        <f>'NEG Commercial'!M230</f>
        <v>8</v>
      </c>
      <c r="H232" s="68">
        <f t="shared" si="14"/>
        <v>5.564985113664821E-5</v>
      </c>
      <c r="I232" s="68">
        <f t="shared" si="15"/>
        <v>0.99522802526503207</v>
      </c>
    </row>
    <row r="233" spans="2:9" x14ac:dyDescent="0.2">
      <c r="B233" s="64">
        <f>'NEG Commercial'!K231</f>
        <v>4179</v>
      </c>
      <c r="C233" s="65">
        <f>B233*(Rates!$G$9+Rates!$G$11)+Rates!$G$19+SUM(Rates!$G$22:$G$27)</f>
        <v>2510.0478935314004</v>
      </c>
      <c r="D233" s="65">
        <f>IF('NEG Commercial NonWin'!B233&gt;40,40*(Rates!$H$9+Rates!$H$14)+('NEG Commercial NonWin'!B233-40)*(Rates!$H$9+Rates!$H$17),'NEG Commercial NonWin'!B233*(Rates!$H$9+Rates!$H$14))+Rates!$H$19+Rates!$H$22+Rates!$H$23</f>
        <v>2439.1125435314007</v>
      </c>
      <c r="E233" s="66">
        <f t="shared" si="12"/>
        <v>-70.935349999999744</v>
      </c>
      <c r="F233" s="67">
        <f t="shared" si="13"/>
        <v>-2.826055637536079E-2</v>
      </c>
      <c r="G233" s="71">
        <f>'NEG Commercial'!M231</f>
        <v>5</v>
      </c>
      <c r="H233" s="68">
        <f t="shared" si="14"/>
        <v>3.4781156960405134E-5</v>
      </c>
      <c r="I233" s="68">
        <f t="shared" si="15"/>
        <v>0.9952628064219925</v>
      </c>
    </row>
    <row r="234" spans="2:9" x14ac:dyDescent="0.2">
      <c r="B234" s="64">
        <f>'NEG Commercial'!K232</f>
        <v>4199</v>
      </c>
      <c r="C234" s="65">
        <f>B234*(Rates!$G$9+Rates!$G$11)+Rates!$G$19+SUM(Rates!$G$22:$G$27)</f>
        <v>2521.9642270730678</v>
      </c>
      <c r="D234" s="65">
        <f>IF('NEG Commercial NonWin'!B234&gt;40,40*(Rates!$H$9+Rates!$H$14)+('NEG Commercial NonWin'!B234-40)*(Rates!$H$9+Rates!$H$17),'NEG Commercial NonWin'!B234*(Rates!$H$9+Rates!$H$14))+Rates!$H$19+Rates!$H$22+Rates!$H$23</f>
        <v>2450.579877073068</v>
      </c>
      <c r="E234" s="66">
        <f t="shared" si="12"/>
        <v>-71.384349999999813</v>
      </c>
      <c r="F234" s="67">
        <f t="shared" si="13"/>
        <v>-2.8305060489635415E-2</v>
      </c>
      <c r="G234" s="71">
        <f>'NEG Commercial'!M232</f>
        <v>2</v>
      </c>
      <c r="H234" s="68">
        <f t="shared" si="14"/>
        <v>1.3912462784162053E-5</v>
      </c>
      <c r="I234" s="68">
        <f t="shared" si="15"/>
        <v>0.99527671888477665</v>
      </c>
    </row>
    <row r="235" spans="2:9" x14ac:dyDescent="0.2">
      <c r="B235" s="64">
        <f>'NEG Commercial'!K233</f>
        <v>4219</v>
      </c>
      <c r="C235" s="65">
        <f>B235*(Rates!$G$9+Rates!$G$11)+Rates!$G$19+SUM(Rates!$G$22:$G$27)</f>
        <v>2533.8805606147353</v>
      </c>
      <c r="D235" s="65">
        <f>IF('NEG Commercial NonWin'!B235&gt;40,40*(Rates!$H$9+Rates!$H$14)+('NEG Commercial NonWin'!B235-40)*(Rates!$H$9+Rates!$H$17),'NEG Commercial NonWin'!B235*(Rates!$H$9+Rates!$H$14))+Rates!$H$19+Rates!$H$22+Rates!$H$23</f>
        <v>2462.0472106147354</v>
      </c>
      <c r="E235" s="66">
        <f t="shared" si="12"/>
        <v>-71.833349999999882</v>
      </c>
      <c r="F235" s="67">
        <f t="shared" si="13"/>
        <v>-2.8349146016011371E-2</v>
      </c>
      <c r="G235" s="71">
        <f>'NEG Commercial'!M233</f>
        <v>6</v>
      </c>
      <c r="H235" s="68">
        <f t="shared" si="14"/>
        <v>4.1737388352486159E-5</v>
      </c>
      <c r="I235" s="68">
        <f t="shared" si="15"/>
        <v>0.99531845627312909</v>
      </c>
    </row>
    <row r="236" spans="2:9" x14ac:dyDescent="0.2">
      <c r="B236" s="64">
        <f>'NEG Commercial'!K234</f>
        <v>4239</v>
      </c>
      <c r="C236" s="65">
        <f>B236*(Rates!$G$9+Rates!$G$11)+Rates!$G$19+SUM(Rates!$G$22:$G$27)</f>
        <v>2545.7968941564022</v>
      </c>
      <c r="D236" s="65">
        <f>IF('NEG Commercial NonWin'!B236&gt;40,40*(Rates!$H$9+Rates!$H$14)+('NEG Commercial NonWin'!B236-40)*(Rates!$H$9+Rates!$H$17),'NEG Commercial NonWin'!B236*(Rates!$H$9+Rates!$H$14))+Rates!$H$19+Rates!$H$22+Rates!$H$23</f>
        <v>2473.5145441564027</v>
      </c>
      <c r="E236" s="66">
        <f t="shared" si="12"/>
        <v>-72.282349999999497</v>
      </c>
      <c r="F236" s="67">
        <f t="shared" si="13"/>
        <v>-2.8392818832451133E-2</v>
      </c>
      <c r="G236" s="71">
        <f>'NEG Commercial'!M234</f>
        <v>2</v>
      </c>
      <c r="H236" s="68">
        <f t="shared" si="14"/>
        <v>1.3912462784162053E-5</v>
      </c>
      <c r="I236" s="68">
        <f t="shared" si="15"/>
        <v>0.99533236873591324</v>
      </c>
    </row>
    <row r="237" spans="2:9" x14ac:dyDescent="0.2">
      <c r="B237" s="64">
        <f>'NEG Commercial'!K235</f>
        <v>4259</v>
      </c>
      <c r="C237" s="65">
        <f>B237*(Rates!$G$9+Rates!$G$11)+Rates!$G$19+SUM(Rates!$G$22:$G$27)</f>
        <v>2557.7132276980697</v>
      </c>
      <c r="D237" s="65">
        <f>IF('NEG Commercial NonWin'!B237&gt;40,40*(Rates!$H$9+Rates!$H$14)+('NEG Commercial NonWin'!B237-40)*(Rates!$H$9+Rates!$H$17),'NEG Commercial NonWin'!B237*(Rates!$H$9+Rates!$H$14))+Rates!$H$19+Rates!$H$22+Rates!$H$23</f>
        <v>2484.9818776980701</v>
      </c>
      <c r="E237" s="66">
        <f t="shared" si="12"/>
        <v>-72.731349999999566</v>
      </c>
      <c r="F237" s="67">
        <f t="shared" si="13"/>
        <v>-2.843608470737646E-2</v>
      </c>
      <c r="G237" s="71">
        <f>'NEG Commercial'!M235</f>
        <v>4</v>
      </c>
      <c r="H237" s="68">
        <f t="shared" si="14"/>
        <v>2.7824925568324105E-5</v>
      </c>
      <c r="I237" s="68">
        <f t="shared" si="15"/>
        <v>0.99536019366148154</v>
      </c>
    </row>
    <row r="238" spans="2:9" x14ac:dyDescent="0.2">
      <c r="B238" s="64">
        <f>'NEG Commercial'!K236</f>
        <v>4279</v>
      </c>
      <c r="C238" s="65">
        <f>B238*(Rates!$G$9+Rates!$G$11)+Rates!$G$19+SUM(Rates!$G$22:$G$27)</f>
        <v>2569.6295612397371</v>
      </c>
      <c r="D238" s="65">
        <f>IF('NEG Commercial NonWin'!B238&gt;40,40*(Rates!$H$9+Rates!$H$14)+('NEG Commercial NonWin'!B238-40)*(Rates!$H$9+Rates!$H$17),'NEG Commercial NonWin'!B238*(Rates!$H$9+Rates!$H$14))+Rates!$H$19+Rates!$H$22+Rates!$H$23</f>
        <v>2496.4492112397375</v>
      </c>
      <c r="E238" s="66">
        <f t="shared" si="12"/>
        <v>-73.180349999999635</v>
      </c>
      <c r="F238" s="67">
        <f t="shared" si="13"/>
        <v>-2.847894930220729E-2</v>
      </c>
      <c r="G238" s="71">
        <f>'NEG Commercial'!M236</f>
        <v>6</v>
      </c>
      <c r="H238" s="68">
        <f t="shared" si="14"/>
        <v>4.1737388352486159E-5</v>
      </c>
      <c r="I238" s="68">
        <f t="shared" si="15"/>
        <v>0.99540193104983399</v>
      </c>
    </row>
    <row r="239" spans="2:9" x14ac:dyDescent="0.2">
      <c r="B239" s="64">
        <f>'NEG Commercial'!K237</f>
        <v>4299</v>
      </c>
      <c r="C239" s="65">
        <f>B239*(Rates!$G$9+Rates!$G$11)+Rates!$G$19+SUM(Rates!$G$22:$G$27)</f>
        <v>2581.5458947814045</v>
      </c>
      <c r="D239" s="65">
        <f>IF('NEG Commercial NonWin'!B239&gt;40,40*(Rates!$H$9+Rates!$H$14)+('NEG Commercial NonWin'!B239-40)*(Rates!$H$9+Rates!$H$17),'NEG Commercial NonWin'!B239*(Rates!$H$9+Rates!$H$14))+Rates!$H$19+Rates!$H$22+Rates!$H$23</f>
        <v>2507.9165447814048</v>
      </c>
      <c r="E239" s="66">
        <f t="shared" si="12"/>
        <v>-73.629349999999704</v>
      </c>
      <c r="F239" s="67">
        <f t="shared" si="13"/>
        <v>-2.8521418173831983E-2</v>
      </c>
      <c r="G239" s="71">
        <f>'NEG Commercial'!M237</f>
        <v>3</v>
      </c>
      <c r="H239" s="68">
        <f t="shared" si="14"/>
        <v>2.086869417624308E-5</v>
      </c>
      <c r="I239" s="68">
        <f t="shared" si="15"/>
        <v>0.99542279974401027</v>
      </c>
    </row>
    <row r="240" spans="2:9" x14ac:dyDescent="0.2">
      <c r="B240" s="64">
        <f>'NEG Commercial'!K238</f>
        <v>4319</v>
      </c>
      <c r="C240" s="65">
        <f>B240*(Rates!$G$9+Rates!$G$11)+Rates!$G$19+SUM(Rates!$G$22:$G$27)</f>
        <v>2593.4622283230719</v>
      </c>
      <c r="D240" s="65">
        <f>IF('NEG Commercial NonWin'!B240&gt;40,40*(Rates!$H$9+Rates!$H$14)+('NEG Commercial NonWin'!B240-40)*(Rates!$H$9+Rates!$H$17),'NEG Commercial NonWin'!B240*(Rates!$H$9+Rates!$H$14))+Rates!$H$19+Rates!$H$22+Rates!$H$23</f>
        <v>2519.3838783230722</v>
      </c>
      <c r="E240" s="66">
        <f t="shared" si="12"/>
        <v>-74.078349999999773</v>
      </c>
      <c r="F240" s="67">
        <f t="shared" si="13"/>
        <v>-2.8563496777008663E-2</v>
      </c>
      <c r="G240" s="71">
        <f>'NEG Commercial'!M238</f>
        <v>5</v>
      </c>
      <c r="H240" s="68">
        <f t="shared" si="14"/>
        <v>3.4781156960405134E-5</v>
      </c>
      <c r="I240" s="68">
        <f t="shared" si="15"/>
        <v>0.9954575809009707</v>
      </c>
    </row>
    <row r="241" spans="2:9" x14ac:dyDescent="0.2">
      <c r="B241" s="64">
        <f>'NEG Commercial'!K239</f>
        <v>4339</v>
      </c>
      <c r="C241" s="65">
        <f>B241*(Rates!$G$9+Rates!$G$11)+Rates!$G$19+SUM(Rates!$G$22:$G$27)</f>
        <v>2605.3785618647394</v>
      </c>
      <c r="D241" s="65">
        <f>IF('NEG Commercial NonWin'!B241&gt;40,40*(Rates!$H$9+Rates!$H$14)+('NEG Commercial NonWin'!B241-40)*(Rates!$H$9+Rates!$H$17),'NEG Commercial NonWin'!B241*(Rates!$H$9+Rates!$H$14))+Rates!$H$19+Rates!$H$22+Rates!$H$23</f>
        <v>2530.8512118647395</v>
      </c>
      <c r="E241" s="66">
        <f t="shared" si="12"/>
        <v>-74.527349999999842</v>
      </c>
      <c r="F241" s="67">
        <f t="shared" si="13"/>
        <v>-2.8605190466700785E-2</v>
      </c>
      <c r="G241" s="71">
        <f>'NEG Commercial'!M239</f>
        <v>4</v>
      </c>
      <c r="H241" s="68">
        <f t="shared" si="14"/>
        <v>2.7824925568324105E-5</v>
      </c>
      <c r="I241" s="68">
        <f t="shared" si="15"/>
        <v>0.99548540582653899</v>
      </c>
    </row>
    <row r="242" spans="2:9" x14ac:dyDescent="0.2">
      <c r="B242" s="64">
        <f>'NEG Commercial'!K240</f>
        <v>4359</v>
      </c>
      <c r="C242" s="65">
        <f>B242*(Rates!$G$9+Rates!$G$11)+Rates!$G$19+SUM(Rates!$G$22:$G$27)</f>
        <v>2617.2948954064068</v>
      </c>
      <c r="D242" s="65">
        <f>IF('NEG Commercial NonWin'!B242&gt;40,40*(Rates!$H$9+Rates!$H$14)+('NEG Commercial NonWin'!B242-40)*(Rates!$H$9+Rates!$H$17),'NEG Commercial NonWin'!B242*(Rates!$H$9+Rates!$H$14))+Rates!$H$19+Rates!$H$22+Rates!$H$23</f>
        <v>2542.3185454064069</v>
      </c>
      <c r="E242" s="66">
        <f t="shared" si="12"/>
        <v>-74.976349999999911</v>
      </c>
      <c r="F242" s="67">
        <f t="shared" si="13"/>
        <v>-2.8646504500348929E-2</v>
      </c>
      <c r="G242" s="71">
        <f>'NEG Commercial'!M240</f>
        <v>2</v>
      </c>
      <c r="H242" s="68">
        <f t="shared" si="14"/>
        <v>1.3912462784162053E-5</v>
      </c>
      <c r="I242" s="68">
        <f t="shared" si="15"/>
        <v>0.99549931828932314</v>
      </c>
    </row>
    <row r="243" spans="2:9" x14ac:dyDescent="0.2">
      <c r="B243" s="64">
        <f>'NEG Commercial'!K241</f>
        <v>4379</v>
      </c>
      <c r="C243" s="65">
        <f>B243*(Rates!$G$9+Rates!$G$11)+Rates!$G$19+SUM(Rates!$G$22:$G$27)</f>
        <v>2629.2112289480742</v>
      </c>
      <c r="D243" s="65">
        <f>IF('NEG Commercial NonWin'!B243&gt;40,40*(Rates!$H$9+Rates!$H$14)+('NEG Commercial NonWin'!B243-40)*(Rates!$H$9+Rates!$H$17),'NEG Commercial NonWin'!B243*(Rates!$H$9+Rates!$H$14))+Rates!$H$19+Rates!$H$22+Rates!$H$23</f>
        <v>2553.7858789480742</v>
      </c>
      <c r="E243" s="66">
        <f t="shared" si="12"/>
        <v>-75.42534999999998</v>
      </c>
      <c r="F243" s="67">
        <f t="shared" si="13"/>
        <v>-2.8687444040080813E-2</v>
      </c>
      <c r="G243" s="71">
        <f>'NEG Commercial'!M241</f>
        <v>7</v>
      </c>
      <c r="H243" s="68">
        <f t="shared" si="14"/>
        <v>4.8693619744567185E-5</v>
      </c>
      <c r="I243" s="68">
        <f t="shared" si="15"/>
        <v>0.99554801190906772</v>
      </c>
    </row>
    <row r="244" spans="2:9" x14ac:dyDescent="0.2">
      <c r="B244" s="64">
        <f>'NEG Commercial'!K242</f>
        <v>4399</v>
      </c>
      <c r="C244" s="65">
        <f>B244*(Rates!$G$9+Rates!$G$11)+Rates!$G$19+SUM(Rates!$G$22:$G$27)</f>
        <v>2641.1275624897416</v>
      </c>
      <c r="D244" s="65">
        <f>IF('NEG Commercial NonWin'!B244&gt;40,40*(Rates!$H$9+Rates!$H$14)+('NEG Commercial NonWin'!B244-40)*(Rates!$H$9+Rates!$H$17),'NEG Commercial NonWin'!B244*(Rates!$H$9+Rates!$H$14))+Rates!$H$19+Rates!$H$22+Rates!$H$23</f>
        <v>2565.2532124897421</v>
      </c>
      <c r="E244" s="66">
        <f t="shared" si="12"/>
        <v>-75.874349999999595</v>
      </c>
      <c r="F244" s="67">
        <f t="shared" si="13"/>
        <v>-2.872801415486129E-2</v>
      </c>
      <c r="G244" s="71">
        <f>'NEG Commercial'!M242</f>
        <v>1</v>
      </c>
      <c r="H244" s="68">
        <f t="shared" si="14"/>
        <v>6.9562313920810263E-6</v>
      </c>
      <c r="I244" s="68">
        <f t="shared" si="15"/>
        <v>0.99555496814045985</v>
      </c>
    </row>
    <row r="245" spans="2:9" x14ac:dyDescent="0.2">
      <c r="B245" s="64">
        <f>'NEG Commercial'!K243</f>
        <v>4419</v>
      </c>
      <c r="C245" s="65">
        <f>B245*(Rates!$G$9+Rates!$G$11)+Rates!$G$19+SUM(Rates!$G$22:$G$27)</f>
        <v>2653.0438960314091</v>
      </c>
      <c r="D245" s="65">
        <f>IF('NEG Commercial NonWin'!B245&gt;40,40*(Rates!$H$9+Rates!$H$14)+('NEG Commercial NonWin'!B245-40)*(Rates!$H$9+Rates!$H$17),'NEG Commercial NonWin'!B245*(Rates!$H$9+Rates!$H$14))+Rates!$H$19+Rates!$H$22+Rates!$H$23</f>
        <v>2576.7205460314094</v>
      </c>
      <c r="E245" s="66">
        <f t="shared" si="12"/>
        <v>-76.323349999999664</v>
      </c>
      <c r="F245" s="67">
        <f t="shared" si="13"/>
        <v>-2.8768219822585279E-2</v>
      </c>
      <c r="G245" s="71">
        <f>'NEG Commercial'!M243</f>
        <v>2</v>
      </c>
      <c r="H245" s="68">
        <f t="shared" si="14"/>
        <v>1.3912462784162053E-5</v>
      </c>
      <c r="I245" s="68">
        <f t="shared" si="15"/>
        <v>0.995568880603244</v>
      </c>
    </row>
    <row r="246" spans="2:9" x14ac:dyDescent="0.2">
      <c r="B246" s="64">
        <f>'NEG Commercial'!K244</f>
        <v>4439</v>
      </c>
      <c r="C246" s="65">
        <f>B246*(Rates!$G$9+Rates!$G$11)+Rates!$G$19+SUM(Rates!$G$22:$G$27)</f>
        <v>2664.9602295730765</v>
      </c>
      <c r="D246" s="65">
        <f>IF('NEG Commercial NonWin'!B246&gt;40,40*(Rates!$H$9+Rates!$H$14)+('NEG Commercial NonWin'!B246-40)*(Rates!$H$9+Rates!$H$17),'NEG Commercial NonWin'!B246*(Rates!$H$9+Rates!$H$14))+Rates!$H$19+Rates!$H$22+Rates!$H$23</f>
        <v>2588.1878795730768</v>
      </c>
      <c r="E246" s="66">
        <f t="shared" si="12"/>
        <v>-76.772349999999733</v>
      </c>
      <c r="F246" s="67">
        <f t="shared" si="13"/>
        <v>-2.8808065932112832E-2</v>
      </c>
      <c r="G246" s="71">
        <f>'NEG Commercial'!M244</f>
        <v>3</v>
      </c>
      <c r="H246" s="68">
        <f t="shared" si="14"/>
        <v>2.086869417624308E-5</v>
      </c>
      <c r="I246" s="68">
        <f t="shared" si="15"/>
        <v>0.99558974929742028</v>
      </c>
    </row>
    <row r="247" spans="2:9" x14ac:dyDescent="0.2">
      <c r="B247" s="64">
        <f>'NEG Commercial'!K245</f>
        <v>4459</v>
      </c>
      <c r="C247" s="65">
        <f>B247*(Rates!$G$9+Rates!$G$11)+Rates!$G$19+SUM(Rates!$G$22:$G$27)</f>
        <v>2676.8765631147435</v>
      </c>
      <c r="D247" s="65">
        <f>IF('NEG Commercial NonWin'!B247&gt;40,40*(Rates!$H$9+Rates!$H$14)+('NEG Commercial NonWin'!B247-40)*(Rates!$H$9+Rates!$H$17),'NEG Commercial NonWin'!B247*(Rates!$H$9+Rates!$H$14))+Rates!$H$19+Rates!$H$22+Rates!$H$23</f>
        <v>2599.6552131147441</v>
      </c>
      <c r="E247" s="66">
        <f t="shared" si="12"/>
        <v>-77.221349999999347</v>
      </c>
      <c r="F247" s="67">
        <f t="shared" si="13"/>
        <v>-2.8847557285251364E-2</v>
      </c>
      <c r="G247" s="71">
        <f>'NEG Commercial'!M245</f>
        <v>4</v>
      </c>
      <c r="H247" s="68">
        <f t="shared" si="14"/>
        <v>2.7824925568324105E-5</v>
      </c>
      <c r="I247" s="68">
        <f t="shared" si="15"/>
        <v>0.99561757422298858</v>
      </c>
    </row>
    <row r="248" spans="2:9" x14ac:dyDescent="0.2">
      <c r="B248" s="64">
        <f>'NEG Commercial'!K246</f>
        <v>4479</v>
      </c>
      <c r="C248" s="65">
        <f>B248*(Rates!$G$9+Rates!$G$11)+Rates!$G$19+SUM(Rates!$G$22:$G$27)</f>
        <v>2688.7928966564109</v>
      </c>
      <c r="D248" s="65">
        <f>IF('NEG Commercial NonWin'!B248&gt;40,40*(Rates!$H$9+Rates!$H$14)+('NEG Commercial NonWin'!B248-40)*(Rates!$H$9+Rates!$H$17),'NEG Commercial NonWin'!B248*(Rates!$H$9+Rates!$H$14))+Rates!$H$19+Rates!$H$22+Rates!$H$23</f>
        <v>2611.1225466564115</v>
      </c>
      <c r="E248" s="66">
        <f t="shared" si="12"/>
        <v>-77.670349999999416</v>
      </c>
      <c r="F248" s="67">
        <f t="shared" si="13"/>
        <v>-2.8886698598685184E-2</v>
      </c>
      <c r="G248" s="71">
        <f>'NEG Commercial'!M246</f>
        <v>5</v>
      </c>
      <c r="H248" s="68">
        <f t="shared" si="14"/>
        <v>3.4781156960405134E-5</v>
      </c>
      <c r="I248" s="68">
        <f t="shared" si="15"/>
        <v>0.99565235537994901</v>
      </c>
    </row>
    <row r="249" spans="2:9" x14ac:dyDescent="0.2">
      <c r="B249" s="64">
        <f>'NEG Commercial'!K247</f>
        <v>4499</v>
      </c>
      <c r="C249" s="65">
        <f>B249*(Rates!$G$9+Rates!$G$11)+Rates!$G$19+SUM(Rates!$G$22:$G$27)</f>
        <v>2700.7092301980783</v>
      </c>
      <c r="D249" s="65">
        <f>IF('NEG Commercial NonWin'!B249&gt;40,40*(Rates!$H$9+Rates!$H$14)+('NEG Commercial NonWin'!B249-40)*(Rates!$H$9+Rates!$H$17),'NEG Commercial NonWin'!B249*(Rates!$H$9+Rates!$H$14))+Rates!$H$19+Rates!$H$22+Rates!$H$23</f>
        <v>2622.5898801980788</v>
      </c>
      <c r="E249" s="66">
        <f t="shared" si="12"/>
        <v>-78.119349999999486</v>
      </c>
      <c r="F249" s="67">
        <f t="shared" si="13"/>
        <v>-2.8925494505852439E-2</v>
      </c>
      <c r="G249" s="71">
        <f>'NEG Commercial'!M247</f>
        <v>1</v>
      </c>
      <c r="H249" s="68">
        <f t="shared" si="14"/>
        <v>6.9562313920810263E-6</v>
      </c>
      <c r="I249" s="68">
        <f t="shared" si="15"/>
        <v>0.99565931161134114</v>
      </c>
    </row>
    <row r="250" spans="2:9" x14ac:dyDescent="0.2">
      <c r="B250" s="64">
        <f>'NEG Commercial'!K248</f>
        <v>4519</v>
      </c>
      <c r="C250" s="65">
        <f>B250*(Rates!$G$9+Rates!$G$11)+Rates!$G$19+SUM(Rates!$G$22:$G$27)</f>
        <v>2712.6255637397458</v>
      </c>
      <c r="D250" s="65">
        <f>IF('NEG Commercial NonWin'!B250&gt;40,40*(Rates!$H$9+Rates!$H$14)+('NEG Commercial NonWin'!B250-40)*(Rates!$H$9+Rates!$H$17),'NEG Commercial NonWin'!B250*(Rates!$H$9+Rates!$H$14))+Rates!$H$19+Rates!$H$22+Rates!$H$23</f>
        <v>2634.0572137397462</v>
      </c>
      <c r="E250" s="66">
        <f t="shared" si="12"/>
        <v>-78.568349999999555</v>
      </c>
      <c r="F250" s="67">
        <f t="shared" si="13"/>
        <v>-2.8963949558774248E-2</v>
      </c>
      <c r="G250" s="71">
        <f>'NEG Commercial'!M248</f>
        <v>2</v>
      </c>
      <c r="H250" s="68">
        <f t="shared" si="14"/>
        <v>1.3912462784162053E-5</v>
      </c>
      <c r="I250" s="68">
        <f t="shared" si="15"/>
        <v>0.99567322407412528</v>
      </c>
    </row>
    <row r="251" spans="2:9" x14ac:dyDescent="0.2">
      <c r="B251" s="64">
        <f>'NEG Commercial'!K249</f>
        <v>4539</v>
      </c>
      <c r="C251" s="65">
        <f>B251*(Rates!$G$9+Rates!$G$11)+Rates!$G$19+SUM(Rates!$G$22:$G$27)</f>
        <v>2724.5418972814132</v>
      </c>
      <c r="D251" s="65">
        <f>IF('NEG Commercial NonWin'!B251&gt;40,40*(Rates!$H$9+Rates!$H$14)+('NEG Commercial NonWin'!B251-40)*(Rates!$H$9+Rates!$H$17),'NEG Commercial NonWin'!B251*(Rates!$H$9+Rates!$H$14))+Rates!$H$19+Rates!$H$22+Rates!$H$23</f>
        <v>2645.5245472814136</v>
      </c>
      <c r="E251" s="66">
        <f t="shared" si="12"/>
        <v>-79.017349999999624</v>
      </c>
      <c r="F251" s="67">
        <f t="shared" si="13"/>
        <v>-2.900206822983499E-2</v>
      </c>
      <c r="G251" s="71">
        <f>'NEG Commercial'!M249</f>
        <v>3</v>
      </c>
      <c r="H251" s="68">
        <f t="shared" si="14"/>
        <v>2.086869417624308E-5</v>
      </c>
      <c r="I251" s="68">
        <f t="shared" si="15"/>
        <v>0.99569409276830156</v>
      </c>
    </row>
    <row r="252" spans="2:9" x14ac:dyDescent="0.2">
      <c r="B252" s="64">
        <f>'NEG Commercial'!K250</f>
        <v>4559</v>
      </c>
      <c r="C252" s="65">
        <f>B252*(Rates!$G$9+Rates!$G$11)+Rates!$G$19+SUM(Rates!$G$22:$G$27)</f>
        <v>2736.4582308230806</v>
      </c>
      <c r="D252" s="65">
        <f>IF('NEG Commercial NonWin'!B252&gt;40,40*(Rates!$H$9+Rates!$H$14)+('NEG Commercial NonWin'!B252-40)*(Rates!$H$9+Rates!$H$17),'NEG Commercial NonWin'!B252*(Rates!$H$9+Rates!$H$14))+Rates!$H$19+Rates!$H$22+Rates!$H$23</f>
        <v>2656.9918808230809</v>
      </c>
      <c r="E252" s="66">
        <f t="shared" si="12"/>
        <v>-79.466349999999693</v>
      </c>
      <c r="F252" s="67">
        <f t="shared" si="13"/>
        <v>-2.9039854913516277E-2</v>
      </c>
      <c r="G252" s="71">
        <f>'NEG Commercial'!M250</f>
        <v>5</v>
      </c>
      <c r="H252" s="68">
        <f t="shared" si="14"/>
        <v>3.4781156960405134E-5</v>
      </c>
      <c r="I252" s="68">
        <f t="shared" si="15"/>
        <v>0.99572887392526199</v>
      </c>
    </row>
    <row r="253" spans="2:9" x14ac:dyDescent="0.2">
      <c r="B253" s="64">
        <f>'NEG Commercial'!K251</f>
        <v>4579</v>
      </c>
      <c r="C253" s="65">
        <f>B253*(Rates!$G$9+Rates!$G$11)+Rates!$G$19+SUM(Rates!$G$22:$G$27)</f>
        <v>2748.374564364748</v>
      </c>
      <c r="D253" s="65">
        <f>IF('NEG Commercial NonWin'!B253&gt;40,40*(Rates!$H$9+Rates!$H$14)+('NEG Commercial NonWin'!B253-40)*(Rates!$H$9+Rates!$H$17),'NEG Commercial NonWin'!B253*(Rates!$H$9+Rates!$H$14))+Rates!$H$19+Rates!$H$22+Rates!$H$23</f>
        <v>2668.4592143647483</v>
      </c>
      <c r="E253" s="66">
        <f t="shared" si="12"/>
        <v>-79.915349999999762</v>
      </c>
      <c r="F253" s="67">
        <f t="shared" si="13"/>
        <v>-2.9077313928085775E-2</v>
      </c>
      <c r="G253" s="71">
        <f>'NEG Commercial'!M251</f>
        <v>1</v>
      </c>
      <c r="H253" s="68">
        <f t="shared" si="14"/>
        <v>6.9562313920810263E-6</v>
      </c>
      <c r="I253" s="68">
        <f t="shared" si="15"/>
        <v>0.99573583015665412</v>
      </c>
    </row>
    <row r="254" spans="2:9" x14ac:dyDescent="0.2">
      <c r="B254" s="64">
        <f>'NEG Commercial'!K252</f>
        <v>4599</v>
      </c>
      <c r="C254" s="65">
        <f>B254*(Rates!$G$9+Rates!$G$11)+Rates!$G$19+SUM(Rates!$G$22:$G$27)</f>
        <v>2760.2908979064155</v>
      </c>
      <c r="D254" s="65">
        <f>IF('NEG Commercial NonWin'!B254&gt;40,40*(Rates!$H$9+Rates!$H$14)+('NEG Commercial NonWin'!B254-40)*(Rates!$H$9+Rates!$H$17),'NEG Commercial NonWin'!B254*(Rates!$H$9+Rates!$H$14))+Rates!$H$19+Rates!$H$22+Rates!$H$23</f>
        <v>2679.9265479064156</v>
      </c>
      <c r="E254" s="66">
        <f t="shared" si="12"/>
        <v>-80.364349999999831</v>
      </c>
      <c r="F254" s="67">
        <f t="shared" si="13"/>
        <v>-2.9114449517242329E-2</v>
      </c>
      <c r="G254" s="71">
        <f>'NEG Commercial'!M252</f>
        <v>3</v>
      </c>
      <c r="H254" s="68">
        <f t="shared" si="14"/>
        <v>2.086869417624308E-5</v>
      </c>
      <c r="I254" s="68">
        <f t="shared" si="15"/>
        <v>0.9957566988508304</v>
      </c>
    </row>
    <row r="255" spans="2:9" x14ac:dyDescent="0.2">
      <c r="B255" s="64">
        <f>'NEG Commercial'!K253</f>
        <v>4639</v>
      </c>
      <c r="C255" s="65">
        <f>B255*(Rates!$G$9+Rates!$G$11)+Rates!$G$19+SUM(Rates!$G$22:$G$27)</f>
        <v>2784.1235649897503</v>
      </c>
      <c r="D255" s="65">
        <f>IF('NEG Commercial NonWin'!B255&gt;40,40*(Rates!$H$9+Rates!$H$14)+('NEG Commercial NonWin'!B255-40)*(Rates!$H$9+Rates!$H$17),'NEG Commercial NonWin'!B255*(Rates!$H$9+Rates!$H$14))+Rates!$H$19+Rates!$H$22+Rates!$H$23</f>
        <v>2702.8612149897504</v>
      </c>
      <c r="E255" s="66">
        <f t="shared" si="12"/>
        <v>-81.262349999999969</v>
      </c>
      <c r="F255" s="67">
        <f t="shared" si="13"/>
        <v>-2.9187767030842662E-2</v>
      </c>
      <c r="G255" s="71">
        <f>'NEG Commercial'!M253</f>
        <v>1</v>
      </c>
      <c r="H255" s="68">
        <f t="shared" si="14"/>
        <v>6.9562313920810263E-6</v>
      </c>
      <c r="I255" s="68">
        <f t="shared" si="15"/>
        <v>0.99576365508222253</v>
      </c>
    </row>
    <row r="256" spans="2:9" x14ac:dyDescent="0.2">
      <c r="B256" s="64">
        <f>'NEG Commercial'!K254</f>
        <v>4659</v>
      </c>
      <c r="C256" s="65">
        <f>B256*(Rates!$G$9+Rates!$G$11)+Rates!$G$19+SUM(Rates!$G$22:$G$27)</f>
        <v>2796.0398985314177</v>
      </c>
      <c r="D256" s="65">
        <f>IF('NEG Commercial NonWin'!B256&gt;40,40*(Rates!$H$9+Rates!$H$14)+('NEG Commercial NonWin'!B256-40)*(Rates!$H$9+Rates!$H$17),'NEG Commercial NonWin'!B256*(Rates!$H$9+Rates!$H$14))+Rates!$H$19+Rates!$H$22+Rates!$H$23</f>
        <v>2714.3285485314177</v>
      </c>
      <c r="E256" s="66">
        <f t="shared" si="12"/>
        <v>-81.711350000000039</v>
      </c>
      <c r="F256" s="67">
        <f t="shared" si="13"/>
        <v>-2.9223957084059431E-2</v>
      </c>
      <c r="G256" s="71">
        <f>'NEG Commercial'!M254</f>
        <v>3</v>
      </c>
      <c r="H256" s="68">
        <f t="shared" si="14"/>
        <v>2.086869417624308E-5</v>
      </c>
      <c r="I256" s="68">
        <f t="shared" si="15"/>
        <v>0.99578452377639881</v>
      </c>
    </row>
    <row r="257" spans="2:9" x14ac:dyDescent="0.2">
      <c r="B257" s="64">
        <f>'NEG Commercial'!K255</f>
        <v>4679</v>
      </c>
      <c r="C257" s="65">
        <f>B257*(Rates!$G$9+Rates!$G$11)+Rates!$G$19+SUM(Rates!$G$22:$G$27)</f>
        <v>2807.9562320730847</v>
      </c>
      <c r="D257" s="65">
        <f>IF('NEG Commercial NonWin'!B257&gt;40,40*(Rates!$H$9+Rates!$H$14)+('NEG Commercial NonWin'!B257-40)*(Rates!$H$9+Rates!$H$17),'NEG Commercial NonWin'!B257*(Rates!$H$9+Rates!$H$14))+Rates!$H$19+Rates!$H$22+Rates!$H$23</f>
        <v>2725.7958820730851</v>
      </c>
      <c r="E257" s="66">
        <f t="shared" si="12"/>
        <v>-82.160349999999653</v>
      </c>
      <c r="F257" s="67">
        <f t="shared" si="13"/>
        <v>-2.9259839972413503E-2</v>
      </c>
      <c r="G257" s="71">
        <f>'NEG Commercial'!M255</f>
        <v>2</v>
      </c>
      <c r="H257" s="68">
        <f t="shared" si="14"/>
        <v>1.3912462784162053E-5</v>
      </c>
      <c r="I257" s="68">
        <f t="shared" si="15"/>
        <v>0.99579843623918296</v>
      </c>
    </row>
    <row r="258" spans="2:9" x14ac:dyDescent="0.2">
      <c r="B258" s="64">
        <f>'NEG Commercial'!K256</f>
        <v>4699</v>
      </c>
      <c r="C258" s="65">
        <f>B258*(Rates!$G$9+Rates!$G$11)+Rates!$G$19+SUM(Rates!$G$22:$G$27)</f>
        <v>2819.8725656147521</v>
      </c>
      <c r="D258" s="65">
        <f>IF('NEG Commercial NonWin'!B258&gt;40,40*(Rates!$H$9+Rates!$H$14)+('NEG Commercial NonWin'!B258-40)*(Rates!$H$9+Rates!$H$17),'NEG Commercial NonWin'!B258*(Rates!$H$9+Rates!$H$14))+Rates!$H$19+Rates!$H$22+Rates!$H$23</f>
        <v>2737.2632156147524</v>
      </c>
      <c r="E258" s="66">
        <f t="shared" si="12"/>
        <v>-82.609349999999722</v>
      </c>
      <c r="F258" s="67">
        <f t="shared" si="13"/>
        <v>-2.9295419589994948E-2</v>
      </c>
      <c r="G258" s="71">
        <f>'NEG Commercial'!M256</f>
        <v>3</v>
      </c>
      <c r="H258" s="68">
        <f t="shared" si="14"/>
        <v>2.086869417624308E-5</v>
      </c>
      <c r="I258" s="68">
        <f t="shared" si="15"/>
        <v>0.99581930493335924</v>
      </c>
    </row>
    <row r="259" spans="2:9" x14ac:dyDescent="0.2">
      <c r="B259" s="64">
        <f>'NEG Commercial'!K257</f>
        <v>4719</v>
      </c>
      <c r="C259" s="65">
        <f>B259*(Rates!$G$9+Rates!$G$11)+Rates!$G$19+SUM(Rates!$G$22:$G$27)</f>
        <v>2831.7888991564196</v>
      </c>
      <c r="D259" s="65">
        <f>IF('NEG Commercial NonWin'!B259&gt;40,40*(Rates!$H$9+Rates!$H$14)+('NEG Commercial NonWin'!B259-40)*(Rates!$H$9+Rates!$H$17),'NEG Commercial NonWin'!B259*(Rates!$H$9+Rates!$H$14))+Rates!$H$19+Rates!$H$22+Rates!$H$23</f>
        <v>2748.7305491564198</v>
      </c>
      <c r="E259" s="66">
        <f t="shared" si="12"/>
        <v>-83.058349999999791</v>
      </c>
      <c r="F259" s="67">
        <f t="shared" si="13"/>
        <v>-2.9330699765347124E-2</v>
      </c>
      <c r="G259" s="71">
        <f>'NEG Commercial'!M257</f>
        <v>4</v>
      </c>
      <c r="H259" s="68">
        <f t="shared" si="14"/>
        <v>2.7824925568324105E-5</v>
      </c>
      <c r="I259" s="68">
        <f t="shared" si="15"/>
        <v>0.99584712985892754</v>
      </c>
    </row>
    <row r="260" spans="2:9" x14ac:dyDescent="0.2">
      <c r="B260" s="64">
        <f>'NEG Commercial'!K258</f>
        <v>4739</v>
      </c>
      <c r="C260" s="65">
        <f>B260*(Rates!$G$9+Rates!$G$11)+Rates!$G$19+SUM(Rates!$G$22:$G$27)</f>
        <v>2843.705232698087</v>
      </c>
      <c r="D260" s="65">
        <f>IF('NEG Commercial NonWin'!B260&gt;40,40*(Rates!$H$9+Rates!$H$14)+('NEG Commercial NonWin'!B260-40)*(Rates!$H$9+Rates!$H$17),'NEG Commercial NonWin'!B260*(Rates!$H$9+Rates!$H$14))+Rates!$H$19+Rates!$H$22+Rates!$H$23</f>
        <v>2760.1978826980876</v>
      </c>
      <c r="E260" s="66">
        <f t="shared" si="12"/>
        <v>-83.507349999999406</v>
      </c>
      <c r="F260" s="67">
        <f t="shared" si="13"/>
        <v>-2.9365684262840502E-2</v>
      </c>
      <c r="G260" s="71">
        <f>'NEG Commercial'!M258</f>
        <v>7</v>
      </c>
      <c r="H260" s="68">
        <f t="shared" si="14"/>
        <v>4.8693619744567185E-5</v>
      </c>
      <c r="I260" s="68">
        <f t="shared" si="15"/>
        <v>0.99589582347867212</v>
      </c>
    </row>
    <row r="261" spans="2:9" x14ac:dyDescent="0.2">
      <c r="B261" s="64">
        <f>'NEG Commercial'!K259</f>
        <v>4779</v>
      </c>
      <c r="C261" s="65">
        <f>B261*(Rates!$G$9+Rates!$G$11)+Rates!$G$19+SUM(Rates!$G$22:$G$27)</f>
        <v>2867.5378997814219</v>
      </c>
      <c r="D261" s="65">
        <f>IF('NEG Commercial NonWin'!B261&gt;40,40*(Rates!$H$9+Rates!$H$14)+('NEG Commercial NonWin'!B261-40)*(Rates!$H$9+Rates!$H$17),'NEG Commercial NonWin'!B261*(Rates!$H$9+Rates!$H$14))+Rates!$H$19+Rates!$H$22+Rates!$H$23</f>
        <v>2783.1325497814223</v>
      </c>
      <c r="E261" s="66">
        <f t="shared" si="12"/>
        <v>-84.405349999999544</v>
      </c>
      <c r="F261" s="67">
        <f t="shared" si="13"/>
        <v>-2.9434780968869964E-2</v>
      </c>
      <c r="G261" s="71">
        <f>'NEG Commercial'!M259</f>
        <v>3</v>
      </c>
      <c r="H261" s="68">
        <f t="shared" si="14"/>
        <v>2.086869417624308E-5</v>
      </c>
      <c r="I261" s="68">
        <f t="shared" si="15"/>
        <v>0.99591669217284839</v>
      </c>
    </row>
    <row r="262" spans="2:9" x14ac:dyDescent="0.2">
      <c r="B262" s="64">
        <f>'NEG Commercial'!K260</f>
        <v>4799</v>
      </c>
      <c r="C262" s="65">
        <f>B262*(Rates!$G$9+Rates!$G$11)+Rates!$G$19+SUM(Rates!$G$22:$G$27)</f>
        <v>2879.4542333230893</v>
      </c>
      <c r="D262" s="65">
        <f>IF('NEG Commercial NonWin'!B262&gt;40,40*(Rates!$H$9+Rates!$H$14)+('NEG Commercial NonWin'!B262-40)*(Rates!$H$9+Rates!$H$17),'NEG Commercial NonWin'!B262*(Rates!$H$9+Rates!$H$14))+Rates!$H$19+Rates!$H$22+Rates!$H$23</f>
        <v>2794.5998833230897</v>
      </c>
      <c r="E262" s="66">
        <f t="shared" si="12"/>
        <v>-84.854349999999613</v>
      </c>
      <c r="F262" s="67">
        <f t="shared" si="13"/>
        <v>-2.9468900397167219E-2</v>
      </c>
      <c r="G262" s="71">
        <f>'NEG Commercial'!M260</f>
        <v>7</v>
      </c>
      <c r="H262" s="68">
        <f t="shared" si="14"/>
        <v>4.8693619744567185E-5</v>
      </c>
      <c r="I262" s="68">
        <f t="shared" si="15"/>
        <v>0.99596538579259297</v>
      </c>
    </row>
    <row r="263" spans="2:9" x14ac:dyDescent="0.2">
      <c r="B263" s="64">
        <f>'NEG Commercial'!K261</f>
        <v>4819</v>
      </c>
      <c r="C263" s="65">
        <f>B263*(Rates!$G$9+Rates!$G$11)+Rates!$G$19+SUM(Rates!$G$22:$G$27)</f>
        <v>2891.3705668647567</v>
      </c>
      <c r="D263" s="65">
        <f>IF('NEG Commercial NonWin'!B263&gt;40,40*(Rates!$H$9+Rates!$H$14)+('NEG Commercial NonWin'!B263-40)*(Rates!$H$9+Rates!$H$17),'NEG Commercial NonWin'!B263*(Rates!$H$9+Rates!$H$14))+Rates!$H$19+Rates!$H$22+Rates!$H$23</f>
        <v>2806.067216864757</v>
      </c>
      <c r="E263" s="66">
        <f t="shared" ref="E263:E326" si="16">D263-C263</f>
        <v>-85.303349999999682</v>
      </c>
      <c r="F263" s="67">
        <f t="shared" ref="F263:F326" si="17">E263/C263</f>
        <v>-2.95027385896433E-2</v>
      </c>
      <c r="G263" s="71">
        <f>'NEG Commercial'!M261</f>
        <v>7</v>
      </c>
      <c r="H263" s="68">
        <f t="shared" si="14"/>
        <v>4.8693619744567185E-5</v>
      </c>
      <c r="I263" s="68">
        <f t="shared" si="15"/>
        <v>0.99601407941233755</v>
      </c>
    </row>
    <row r="264" spans="2:9" x14ac:dyDescent="0.2">
      <c r="B264" s="64">
        <f>'NEG Commercial'!K262</f>
        <v>4839</v>
      </c>
      <c r="C264" s="65">
        <f>B264*(Rates!$G$9+Rates!$G$11)+Rates!$G$19+SUM(Rates!$G$22:$G$27)</f>
        <v>2903.2869004064241</v>
      </c>
      <c r="D264" s="65">
        <f>IF('NEG Commercial NonWin'!B264&gt;40,40*(Rates!$H$9+Rates!$H$14)+('NEG Commercial NonWin'!B264-40)*(Rates!$H$9+Rates!$H$17),'NEG Commercial NonWin'!B264*(Rates!$H$9+Rates!$H$14))+Rates!$H$19+Rates!$H$22+Rates!$H$23</f>
        <v>2817.5345504064244</v>
      </c>
      <c r="E264" s="66">
        <f t="shared" si="16"/>
        <v>-85.752349999999751</v>
      </c>
      <c r="F264" s="67">
        <f t="shared" si="17"/>
        <v>-2.9536299009235184E-2</v>
      </c>
      <c r="G264" s="71">
        <f>'NEG Commercial'!M262</f>
        <v>2</v>
      </c>
      <c r="H264" s="68">
        <f t="shared" ref="H264:H327" si="18">G264/SUM($G$6:$G$618)</f>
        <v>1.3912462784162053E-5</v>
      </c>
      <c r="I264" s="68">
        <f t="shared" ref="I264:I327" si="19">H264+I263</f>
        <v>0.9960279918751217</v>
      </c>
    </row>
    <row r="265" spans="2:9" x14ac:dyDescent="0.2">
      <c r="B265" s="64">
        <f>'NEG Commercial'!K263</f>
        <v>4859</v>
      </c>
      <c r="C265" s="65">
        <f>B265*(Rates!$G$9+Rates!$G$11)+Rates!$G$19+SUM(Rates!$G$22:$G$27)</f>
        <v>2915.2032339480916</v>
      </c>
      <c r="D265" s="65">
        <f>IF('NEG Commercial NonWin'!B265&gt;40,40*(Rates!$H$9+Rates!$H$14)+('NEG Commercial NonWin'!B265-40)*(Rates!$H$9+Rates!$H$17),'NEG Commercial NonWin'!B265*(Rates!$H$9+Rates!$H$14))+Rates!$H$19+Rates!$H$22+Rates!$H$23</f>
        <v>2829.0018839480917</v>
      </c>
      <c r="E265" s="66">
        <f t="shared" si="16"/>
        <v>-86.20134999999982</v>
      </c>
      <c r="F265" s="67">
        <f t="shared" si="17"/>
        <v>-2.9569585062258725E-2</v>
      </c>
      <c r="G265" s="71">
        <f>'NEG Commercial'!M263</f>
        <v>2</v>
      </c>
      <c r="H265" s="68">
        <f t="shared" si="18"/>
        <v>1.3912462784162053E-5</v>
      </c>
      <c r="I265" s="68">
        <f t="shared" si="19"/>
        <v>0.99604190433790585</v>
      </c>
    </row>
    <row r="266" spans="2:9" x14ac:dyDescent="0.2">
      <c r="B266" s="64">
        <f>'NEG Commercial'!K264</f>
        <v>4879</v>
      </c>
      <c r="C266" s="65">
        <f>B266*(Rates!$G$9+Rates!$G$11)+Rates!$G$19+SUM(Rates!$G$22:$G$27)</f>
        <v>2927.119567489759</v>
      </c>
      <c r="D266" s="65">
        <f>IF('NEG Commercial NonWin'!B266&gt;40,40*(Rates!$H$9+Rates!$H$14)+('NEG Commercial NonWin'!B266-40)*(Rates!$H$9+Rates!$H$17),'NEG Commercial NonWin'!B266*(Rates!$H$9+Rates!$H$14))+Rates!$H$19+Rates!$H$22+Rates!$H$23</f>
        <v>2840.4692174897591</v>
      </c>
      <c r="E266" s="66">
        <f t="shared" si="16"/>
        <v>-86.650349999999889</v>
      </c>
      <c r="F266" s="67">
        <f t="shared" si="17"/>
        <v>-2.9602600099561203E-2</v>
      </c>
      <c r="G266" s="71">
        <f>'NEG Commercial'!M264</f>
        <v>2</v>
      </c>
      <c r="H266" s="68">
        <f t="shared" si="18"/>
        <v>1.3912462784162053E-5</v>
      </c>
      <c r="I266" s="68">
        <f t="shared" si="19"/>
        <v>0.99605581680069</v>
      </c>
    </row>
    <row r="267" spans="2:9" x14ac:dyDescent="0.2">
      <c r="B267" s="64">
        <f>'NEG Commercial'!K265</f>
        <v>4899</v>
      </c>
      <c r="C267" s="65">
        <f>B267*(Rates!$G$9+Rates!$G$11)+Rates!$G$19+SUM(Rates!$G$22:$G$27)</f>
        <v>2939.035901031426</v>
      </c>
      <c r="D267" s="65">
        <f>IF('NEG Commercial NonWin'!B267&gt;40,40*(Rates!$H$9+Rates!$H$14)+('NEG Commercial NonWin'!B267-40)*(Rates!$H$9+Rates!$H$17),'NEG Commercial NonWin'!B267*(Rates!$H$9+Rates!$H$14))+Rates!$H$19+Rates!$H$22+Rates!$H$23</f>
        <v>2851.9365510314265</v>
      </c>
      <c r="E267" s="66">
        <f t="shared" si="16"/>
        <v>-87.099349999999504</v>
      </c>
      <c r="F267" s="67">
        <f t="shared" si="17"/>
        <v>-2.9635347417645643E-2</v>
      </c>
      <c r="G267" s="71">
        <f>'NEG Commercial'!M265</f>
        <v>1</v>
      </c>
      <c r="H267" s="68">
        <f t="shared" si="18"/>
        <v>6.9562313920810263E-6</v>
      </c>
      <c r="I267" s="68">
        <f t="shared" si="19"/>
        <v>0.99606277303208213</v>
      </c>
    </row>
    <row r="268" spans="2:9" x14ac:dyDescent="0.2">
      <c r="B268" s="64">
        <f>'NEG Commercial'!K266</f>
        <v>4919</v>
      </c>
      <c r="C268" s="65">
        <f>B268*(Rates!$G$9+Rates!$G$11)+Rates!$G$19+SUM(Rates!$G$22:$G$27)</f>
        <v>2950.9522345730934</v>
      </c>
      <c r="D268" s="65">
        <f>IF('NEG Commercial NonWin'!B268&gt;40,40*(Rates!$H$9+Rates!$H$14)+('NEG Commercial NonWin'!B268-40)*(Rates!$H$9+Rates!$H$17),'NEG Commercial NonWin'!B268*(Rates!$H$9+Rates!$H$14))+Rates!$H$19+Rates!$H$22+Rates!$H$23</f>
        <v>2863.4038845730938</v>
      </c>
      <c r="E268" s="66">
        <f t="shared" si="16"/>
        <v>-87.548349999999573</v>
      </c>
      <c r="F268" s="67">
        <f t="shared" si="17"/>
        <v>-2.9667830259768664E-2</v>
      </c>
      <c r="G268" s="71">
        <f>'NEG Commercial'!M266</f>
        <v>2</v>
      </c>
      <c r="H268" s="68">
        <f t="shared" si="18"/>
        <v>1.3912462784162053E-5</v>
      </c>
      <c r="I268" s="68">
        <f t="shared" si="19"/>
        <v>0.99607668549486628</v>
      </c>
    </row>
    <row r="269" spans="2:9" x14ac:dyDescent="0.2">
      <c r="B269" s="64">
        <f>'NEG Commercial'!K267</f>
        <v>4939</v>
      </c>
      <c r="C269" s="65">
        <f>B269*(Rates!$G$9+Rates!$G$11)+Rates!$G$19+SUM(Rates!$G$22:$G$27)</f>
        <v>2962.8685681147608</v>
      </c>
      <c r="D269" s="65">
        <f>IF('NEG Commercial NonWin'!B269&gt;40,40*(Rates!$H$9+Rates!$H$14)+('NEG Commercial NonWin'!B269-40)*(Rates!$H$9+Rates!$H$17),'NEG Commercial NonWin'!B269*(Rates!$H$9+Rates!$H$14))+Rates!$H$19+Rates!$H$22+Rates!$H$23</f>
        <v>2874.8712181147612</v>
      </c>
      <c r="E269" s="66">
        <f t="shared" si="16"/>
        <v>-87.997349999999642</v>
      </c>
      <c r="F269" s="67">
        <f t="shared" si="17"/>
        <v>-2.9700051817010346E-2</v>
      </c>
      <c r="G269" s="71">
        <f>'NEG Commercial'!M267</f>
        <v>3</v>
      </c>
      <c r="H269" s="68">
        <f t="shared" si="18"/>
        <v>2.086869417624308E-5</v>
      </c>
      <c r="I269" s="68">
        <f t="shared" si="19"/>
        <v>0.99609755418904256</v>
      </c>
    </row>
    <row r="270" spans="2:9" x14ac:dyDescent="0.2">
      <c r="B270" s="64">
        <f>'NEG Commercial'!K268</f>
        <v>4959</v>
      </c>
      <c r="C270" s="65">
        <f>B270*(Rates!$G$9+Rates!$G$11)+Rates!$G$19+SUM(Rates!$G$22:$G$27)</f>
        <v>2974.7849016564282</v>
      </c>
      <c r="D270" s="65">
        <f>IF('NEG Commercial NonWin'!B270&gt;40,40*(Rates!$H$9+Rates!$H$14)+('NEG Commercial NonWin'!B270-40)*(Rates!$H$9+Rates!$H$17),'NEG Commercial NonWin'!B270*(Rates!$H$9+Rates!$H$14))+Rates!$H$19+Rates!$H$22+Rates!$H$23</f>
        <v>2886.3385516564285</v>
      </c>
      <c r="E270" s="66">
        <f t="shared" si="16"/>
        <v>-88.446349999999711</v>
      </c>
      <c r="F270" s="67">
        <f t="shared" si="17"/>
        <v>-2.9732015229319862E-2</v>
      </c>
      <c r="G270" s="71">
        <f>'NEG Commercial'!M268</f>
        <v>5</v>
      </c>
      <c r="H270" s="68">
        <f t="shared" si="18"/>
        <v>3.4781156960405134E-5</v>
      </c>
      <c r="I270" s="68">
        <f t="shared" si="19"/>
        <v>0.99613233534600298</v>
      </c>
    </row>
    <row r="271" spans="2:9" x14ac:dyDescent="0.2">
      <c r="B271" s="64">
        <f>'NEG Commercial'!K269</f>
        <v>4979</v>
      </c>
      <c r="C271" s="65">
        <f>B271*(Rates!$G$9+Rates!$G$11)+Rates!$G$19+SUM(Rates!$G$22:$G$27)</f>
        <v>2986.7012351980957</v>
      </c>
      <c r="D271" s="65">
        <f>IF('NEG Commercial NonWin'!B271&gt;40,40*(Rates!$H$9+Rates!$H$14)+('NEG Commercial NonWin'!B271-40)*(Rates!$H$9+Rates!$H$17),'NEG Commercial NonWin'!B271*(Rates!$H$9+Rates!$H$14))+Rates!$H$19+Rates!$H$22+Rates!$H$23</f>
        <v>2897.8058851980959</v>
      </c>
      <c r="E271" s="66">
        <f t="shared" si="16"/>
        <v>-88.89534999999978</v>
      </c>
      <c r="F271" s="67">
        <f t="shared" si="17"/>
        <v>-2.9763723586535337E-2</v>
      </c>
      <c r="G271" s="71">
        <f>'NEG Commercial'!M269</f>
        <v>2</v>
      </c>
      <c r="H271" s="68">
        <f t="shared" si="18"/>
        <v>1.3912462784162053E-5</v>
      </c>
      <c r="I271" s="68">
        <f t="shared" si="19"/>
        <v>0.99614624780878713</v>
      </c>
    </row>
    <row r="272" spans="2:9" x14ac:dyDescent="0.2">
      <c r="B272" s="64">
        <f>'NEG Commercial'!K270</f>
        <v>4999</v>
      </c>
      <c r="C272" s="65">
        <f>B272*(Rates!$G$9+Rates!$G$11)+Rates!$G$19+SUM(Rates!$G$22:$G$27)</f>
        <v>2998.6175687397631</v>
      </c>
      <c r="D272" s="65">
        <f>IF('NEG Commercial NonWin'!B272&gt;40,40*(Rates!$H$9+Rates!$H$14)+('NEG Commercial NonWin'!B272-40)*(Rates!$H$9+Rates!$H$17),'NEG Commercial NonWin'!B272*(Rates!$H$9+Rates!$H$14))+Rates!$H$19+Rates!$H$22+Rates!$H$23</f>
        <v>2909.2732187397633</v>
      </c>
      <c r="E272" s="66">
        <f t="shared" si="16"/>
        <v>-89.344349999999849</v>
      </c>
      <c r="F272" s="67">
        <f t="shared" si="17"/>
        <v>-2.9795179929379537E-2</v>
      </c>
      <c r="G272" s="71">
        <f>'NEG Commercial'!M270</f>
        <v>5</v>
      </c>
      <c r="H272" s="68">
        <f t="shared" si="18"/>
        <v>3.4781156960405134E-5</v>
      </c>
      <c r="I272" s="68">
        <f t="shared" si="19"/>
        <v>0.99618102896574756</v>
      </c>
    </row>
    <row r="273" spans="2:9" x14ac:dyDescent="0.2">
      <c r="B273" s="64">
        <f>'NEG Commercial'!K271</f>
        <v>5019</v>
      </c>
      <c r="C273" s="65">
        <f>B273*(Rates!$G$9+Rates!$G$11)+Rates!$G$19+SUM(Rates!$G$22:$G$27)</f>
        <v>3010.5339022814305</v>
      </c>
      <c r="D273" s="65">
        <f>IF('NEG Commercial NonWin'!B273&gt;40,40*(Rates!$H$9+Rates!$H$14)+('NEG Commercial NonWin'!B273-40)*(Rates!$H$9+Rates!$H$17),'NEG Commercial NonWin'!B273*(Rates!$H$9+Rates!$H$14))+Rates!$H$19+Rates!$H$22+Rates!$H$23</f>
        <v>2920.7405522814306</v>
      </c>
      <c r="E273" s="66">
        <f t="shared" si="16"/>
        <v>-89.793349999999919</v>
      </c>
      <c r="F273" s="67">
        <f t="shared" si="17"/>
        <v>-2.9826387250431921E-2</v>
      </c>
      <c r="G273" s="71">
        <f>'NEG Commercial'!M271</f>
        <v>2</v>
      </c>
      <c r="H273" s="68">
        <f t="shared" si="18"/>
        <v>1.3912462784162053E-5</v>
      </c>
      <c r="I273" s="68">
        <f t="shared" si="19"/>
        <v>0.99619494142853171</v>
      </c>
    </row>
    <row r="274" spans="2:9" x14ac:dyDescent="0.2">
      <c r="B274" s="64">
        <f>'NEG Commercial'!K272</f>
        <v>5039</v>
      </c>
      <c r="C274" s="65">
        <f>B274*(Rates!$G$9+Rates!$G$11)+Rates!$G$19+SUM(Rates!$G$22:$G$27)</f>
        <v>3022.450235823098</v>
      </c>
      <c r="D274" s="65">
        <f>IF('NEG Commercial NonWin'!B274&gt;40,40*(Rates!$H$9+Rates!$H$14)+('NEG Commercial NonWin'!B274-40)*(Rates!$H$9+Rates!$H$17),'NEG Commercial NonWin'!B274*(Rates!$H$9+Rates!$H$14))+Rates!$H$19+Rates!$H$22+Rates!$H$23</f>
        <v>2932.207885823098</v>
      </c>
      <c r="E274" s="66">
        <f t="shared" si="16"/>
        <v>-90.242349999999988</v>
      </c>
      <c r="F274" s="67">
        <f t="shared" si="17"/>
        <v>-2.9857348495077693E-2</v>
      </c>
      <c r="G274" s="71">
        <f>'NEG Commercial'!M272</f>
        <v>2</v>
      </c>
      <c r="H274" s="68">
        <f t="shared" si="18"/>
        <v>1.3912462784162053E-5</v>
      </c>
      <c r="I274" s="68">
        <f t="shared" si="19"/>
        <v>0.99620885389131586</v>
      </c>
    </row>
    <row r="275" spans="2:9" x14ac:dyDescent="0.2">
      <c r="B275" s="64">
        <f>'NEG Commercial'!K273</f>
        <v>5059</v>
      </c>
      <c r="C275" s="65">
        <f>B275*(Rates!$G$9+Rates!$G$11)+Rates!$G$19+SUM(Rates!$G$22:$G$27)</f>
        <v>3034.3665693647654</v>
      </c>
      <c r="D275" s="65">
        <f>IF('NEG Commercial NonWin'!B275&gt;40,40*(Rates!$H$9+Rates!$H$14)+('NEG Commercial NonWin'!B275-40)*(Rates!$H$9+Rates!$H$17),'NEG Commercial NonWin'!B275*(Rates!$H$9+Rates!$H$14))+Rates!$H$19+Rates!$H$22+Rates!$H$23</f>
        <v>2943.6752193647658</v>
      </c>
      <c r="E275" s="66">
        <f t="shared" si="16"/>
        <v>-90.691349999999602</v>
      </c>
      <c r="F275" s="67">
        <f t="shared" si="17"/>
        <v>-2.9888066562434326E-2</v>
      </c>
      <c r="G275" s="71">
        <f>'NEG Commercial'!M273</f>
        <v>3</v>
      </c>
      <c r="H275" s="68">
        <f t="shared" si="18"/>
        <v>2.086869417624308E-5</v>
      </c>
      <c r="I275" s="68">
        <f t="shared" si="19"/>
        <v>0.99622972258549214</v>
      </c>
    </row>
    <row r="276" spans="2:9" x14ac:dyDescent="0.2">
      <c r="B276" s="64">
        <f>'NEG Commercial'!K274</f>
        <v>5079</v>
      </c>
      <c r="C276" s="65">
        <f>B276*(Rates!$G$9+Rates!$G$11)+Rates!$G$19+SUM(Rates!$G$22:$G$27)</f>
        <v>3046.2829029064328</v>
      </c>
      <c r="D276" s="65">
        <f>IF('NEG Commercial NonWin'!B276&gt;40,40*(Rates!$H$9+Rates!$H$14)+('NEG Commercial NonWin'!B276-40)*(Rates!$H$9+Rates!$H$17),'NEG Commercial NonWin'!B276*(Rates!$H$9+Rates!$H$14))+Rates!$H$19+Rates!$H$22+Rates!$H$23</f>
        <v>2955.1425529064331</v>
      </c>
      <c r="E276" s="66">
        <f t="shared" si="16"/>
        <v>-91.140349999999671</v>
      </c>
      <c r="F276" s="67">
        <f t="shared" si="17"/>
        <v>-2.9918544306257122E-2</v>
      </c>
      <c r="G276" s="71">
        <f>'NEG Commercial'!M274</f>
        <v>3</v>
      </c>
      <c r="H276" s="68">
        <f t="shared" si="18"/>
        <v>2.086869417624308E-5</v>
      </c>
      <c r="I276" s="68">
        <f t="shared" si="19"/>
        <v>0.99625059127966842</v>
      </c>
    </row>
    <row r="277" spans="2:9" x14ac:dyDescent="0.2">
      <c r="B277" s="64">
        <f>'NEG Commercial'!K275</f>
        <v>5099</v>
      </c>
      <c r="C277" s="65">
        <f>B277*(Rates!$G$9+Rates!$G$11)+Rates!$G$19+SUM(Rates!$G$22:$G$27)</f>
        <v>3058.1992364481002</v>
      </c>
      <c r="D277" s="65">
        <f>IF('NEG Commercial NonWin'!B277&gt;40,40*(Rates!$H$9+Rates!$H$14)+('NEG Commercial NonWin'!B277-40)*(Rates!$H$9+Rates!$H$17),'NEG Commercial NonWin'!B277*(Rates!$H$9+Rates!$H$14))+Rates!$H$19+Rates!$H$22+Rates!$H$23</f>
        <v>2966.6098864481005</v>
      </c>
      <c r="E277" s="66">
        <f t="shared" si="16"/>
        <v>-91.58934999999974</v>
      </c>
      <c r="F277" s="67">
        <f t="shared" si="17"/>
        <v>-2.9948784535822073E-2</v>
      </c>
      <c r="G277" s="71">
        <f>'NEG Commercial'!M275</f>
        <v>3</v>
      </c>
      <c r="H277" s="68">
        <f t="shared" si="18"/>
        <v>2.086869417624308E-5</v>
      </c>
      <c r="I277" s="68">
        <f t="shared" si="19"/>
        <v>0.9962714599738447</v>
      </c>
    </row>
    <row r="278" spans="2:9" x14ac:dyDescent="0.2">
      <c r="B278" s="64">
        <f>'NEG Commercial'!K276</f>
        <v>5119</v>
      </c>
      <c r="C278" s="65">
        <f>B278*(Rates!$G$9+Rates!$G$11)+Rates!$G$19+SUM(Rates!$G$22:$G$27)</f>
        <v>3070.1155699897672</v>
      </c>
      <c r="D278" s="65">
        <f>IF('NEG Commercial NonWin'!B278&gt;40,40*(Rates!$H$9+Rates!$H$14)+('NEG Commercial NonWin'!B278-40)*(Rates!$H$9+Rates!$H$17),'NEG Commercial NonWin'!B278*(Rates!$H$9+Rates!$H$14))+Rates!$H$19+Rates!$H$22+Rates!$H$23</f>
        <v>2978.0772199897679</v>
      </c>
      <c r="E278" s="66">
        <f t="shared" si="16"/>
        <v>-92.038349999999355</v>
      </c>
      <c r="F278" s="67">
        <f t="shared" si="17"/>
        <v>-2.9978790016789537E-2</v>
      </c>
      <c r="G278" s="71">
        <f>'NEG Commercial'!M276</f>
        <v>1</v>
      </c>
      <c r="H278" s="68">
        <f t="shared" si="18"/>
        <v>6.9562313920810263E-6</v>
      </c>
      <c r="I278" s="68">
        <f t="shared" si="19"/>
        <v>0.99627841620523683</v>
      </c>
    </row>
    <row r="279" spans="2:9" x14ac:dyDescent="0.2">
      <c r="B279" s="64">
        <f>'NEG Commercial'!K277</f>
        <v>5139</v>
      </c>
      <c r="C279" s="65">
        <f>B279*(Rates!$G$9+Rates!$G$11)+Rates!$G$19+SUM(Rates!$G$22:$G$27)</f>
        <v>3082.0319035314346</v>
      </c>
      <c r="D279" s="65">
        <f>IF('NEG Commercial NonWin'!B279&gt;40,40*(Rates!$H$9+Rates!$H$14)+('NEG Commercial NonWin'!B279-40)*(Rates!$H$9+Rates!$H$17),'NEG Commercial NonWin'!B279*(Rates!$H$9+Rates!$H$14))+Rates!$H$19+Rates!$H$22+Rates!$H$23</f>
        <v>2989.5445535314352</v>
      </c>
      <c r="E279" s="66">
        <f t="shared" si="16"/>
        <v>-92.487349999999424</v>
      </c>
      <c r="F279" s="67">
        <f t="shared" si="17"/>
        <v>-3.0008563472047819E-2</v>
      </c>
      <c r="G279" s="71">
        <f>'NEG Commercial'!M277</f>
        <v>4</v>
      </c>
      <c r="H279" s="68">
        <f t="shared" si="18"/>
        <v>2.7824925568324105E-5</v>
      </c>
      <c r="I279" s="68">
        <f t="shared" si="19"/>
        <v>0.99630624113080513</v>
      </c>
    </row>
    <row r="280" spans="2:9" x14ac:dyDescent="0.2">
      <c r="B280" s="64">
        <f>'NEG Commercial'!K278</f>
        <v>5159</v>
      </c>
      <c r="C280" s="65">
        <f>B280*(Rates!$G$9+Rates!$G$11)+Rates!$G$19+SUM(Rates!$G$22:$G$27)</f>
        <v>3093.9482370731021</v>
      </c>
      <c r="D280" s="65">
        <f>IF('NEG Commercial NonWin'!B280&gt;40,40*(Rates!$H$9+Rates!$H$14)+('NEG Commercial NonWin'!B280-40)*(Rates!$H$9+Rates!$H$17),'NEG Commercial NonWin'!B280*(Rates!$H$9+Rates!$H$14))+Rates!$H$19+Rates!$H$22+Rates!$H$23</f>
        <v>3001.0118870731026</v>
      </c>
      <c r="E280" s="66">
        <f t="shared" si="16"/>
        <v>-92.936349999999493</v>
      </c>
      <c r="F280" s="67">
        <f t="shared" si="17"/>
        <v>-3.0038107582536017E-2</v>
      </c>
      <c r="G280" s="71">
        <f>'NEG Commercial'!M278</f>
        <v>3</v>
      </c>
      <c r="H280" s="68">
        <f t="shared" si="18"/>
        <v>2.086869417624308E-5</v>
      </c>
      <c r="I280" s="68">
        <f t="shared" si="19"/>
        <v>0.99632710982498141</v>
      </c>
    </row>
    <row r="281" spans="2:9" x14ac:dyDescent="0.2">
      <c r="B281" s="64">
        <f>'NEG Commercial'!K279</f>
        <v>5179</v>
      </c>
      <c r="C281" s="65">
        <f>B281*(Rates!$G$9+Rates!$G$11)+Rates!$G$19+SUM(Rates!$G$22:$G$27)</f>
        <v>3105.8645706147695</v>
      </c>
      <c r="D281" s="65">
        <f>IF('NEG Commercial NonWin'!B281&gt;40,40*(Rates!$H$9+Rates!$H$14)+('NEG Commercial NonWin'!B281-40)*(Rates!$H$9+Rates!$H$17),'NEG Commercial NonWin'!B281*(Rates!$H$9+Rates!$H$14))+Rates!$H$19+Rates!$H$22+Rates!$H$23</f>
        <v>3012.4792206147699</v>
      </c>
      <c r="E281" s="66">
        <f t="shared" si="16"/>
        <v>-93.385349999999562</v>
      </c>
      <c r="F281" s="67">
        <f t="shared" si="17"/>
        <v>-3.0067424988049311E-2</v>
      </c>
      <c r="G281" s="71">
        <f>'NEG Commercial'!M279</f>
        <v>1</v>
      </c>
      <c r="H281" s="68">
        <f t="shared" si="18"/>
        <v>6.9562313920810263E-6</v>
      </c>
      <c r="I281" s="68">
        <f t="shared" si="19"/>
        <v>0.99633406605637354</v>
      </c>
    </row>
    <row r="282" spans="2:9" x14ac:dyDescent="0.2">
      <c r="B282" s="64">
        <f>'NEG Commercial'!K280</f>
        <v>5199</v>
      </c>
      <c r="C282" s="65">
        <f>B282*(Rates!$G$9+Rates!$G$11)+Rates!$G$19+SUM(Rates!$G$22:$G$27)</f>
        <v>3117.7809041564369</v>
      </c>
      <c r="D282" s="65">
        <f>IF('NEG Commercial NonWin'!B282&gt;40,40*(Rates!$H$9+Rates!$H$14)+('NEG Commercial NonWin'!B282-40)*(Rates!$H$9+Rates!$H$17),'NEG Commercial NonWin'!B282*(Rates!$H$9+Rates!$H$14))+Rates!$H$19+Rates!$H$22+Rates!$H$23</f>
        <v>3023.9465541564373</v>
      </c>
      <c r="E282" s="66">
        <f t="shared" si="16"/>
        <v>-93.834349999999631</v>
      </c>
      <c r="F282" s="67">
        <f t="shared" si="17"/>
        <v>-3.0096518288025099E-2</v>
      </c>
      <c r="G282" s="71">
        <f>'NEG Commercial'!M280</f>
        <v>2</v>
      </c>
      <c r="H282" s="68">
        <f t="shared" si="18"/>
        <v>1.3912462784162053E-5</v>
      </c>
      <c r="I282" s="68">
        <f t="shared" si="19"/>
        <v>0.99634797851915768</v>
      </c>
    </row>
    <row r="283" spans="2:9" x14ac:dyDescent="0.2">
      <c r="B283" s="64">
        <f>'NEG Commercial'!K281</f>
        <v>5219</v>
      </c>
      <c r="C283" s="65">
        <f>B283*(Rates!$G$9+Rates!$G$11)+Rates!$G$19+SUM(Rates!$G$22:$G$27)</f>
        <v>3129.6972376981043</v>
      </c>
      <c r="D283" s="65">
        <f>IF('NEG Commercial NonWin'!B283&gt;40,40*(Rates!$H$9+Rates!$H$14)+('NEG Commercial NonWin'!B283-40)*(Rates!$H$9+Rates!$H$17),'NEG Commercial NonWin'!B283*(Rates!$H$9+Rates!$H$14))+Rates!$H$19+Rates!$H$22+Rates!$H$23</f>
        <v>3035.4138876981046</v>
      </c>
      <c r="E283" s="66">
        <f t="shared" si="16"/>
        <v>-94.2833499999997</v>
      </c>
      <c r="F283" s="67">
        <f t="shared" si="17"/>
        <v>-3.0125390042311316E-2</v>
      </c>
      <c r="G283" s="71">
        <f>'NEG Commercial'!M281</f>
        <v>2</v>
      </c>
      <c r="H283" s="68">
        <f t="shared" si="18"/>
        <v>1.3912462784162053E-5</v>
      </c>
      <c r="I283" s="68">
        <f t="shared" si="19"/>
        <v>0.99636189098194183</v>
      </c>
    </row>
    <row r="284" spans="2:9" x14ac:dyDescent="0.2">
      <c r="B284" s="64">
        <f>'NEG Commercial'!K282</f>
        <v>5239</v>
      </c>
      <c r="C284" s="65">
        <f>B284*(Rates!$G$9+Rates!$G$11)+Rates!$G$19+SUM(Rates!$G$22:$G$27)</f>
        <v>3141.6135712397718</v>
      </c>
      <c r="D284" s="65">
        <f>IF('NEG Commercial NonWin'!B284&gt;40,40*(Rates!$H$9+Rates!$H$14)+('NEG Commercial NonWin'!B284-40)*(Rates!$H$9+Rates!$H$17),'NEG Commercial NonWin'!B284*(Rates!$H$9+Rates!$H$14))+Rates!$H$19+Rates!$H$22+Rates!$H$23</f>
        <v>3046.881221239772</v>
      </c>
      <c r="E284" s="66">
        <f t="shared" si="16"/>
        <v>-94.732349999999769</v>
      </c>
      <c r="F284" s="67">
        <f t="shared" si="17"/>
        <v>-3.0154042771917248E-2</v>
      </c>
      <c r="G284" s="71">
        <f>'NEG Commercial'!M282</f>
        <v>3</v>
      </c>
      <c r="H284" s="68">
        <f t="shared" si="18"/>
        <v>2.086869417624308E-5</v>
      </c>
      <c r="I284" s="68">
        <f t="shared" si="19"/>
        <v>0.99638275967611811</v>
      </c>
    </row>
    <row r="285" spans="2:9" x14ac:dyDescent="0.2">
      <c r="B285" s="64">
        <f>'NEG Commercial'!K283</f>
        <v>5259</v>
      </c>
      <c r="C285" s="65">
        <f>B285*(Rates!$G$9+Rates!$G$11)+Rates!$G$19+SUM(Rates!$G$22:$G$27)</f>
        <v>3153.5299047814392</v>
      </c>
      <c r="D285" s="65">
        <f>IF('NEG Commercial NonWin'!B285&gt;40,40*(Rates!$H$9+Rates!$H$14)+('NEG Commercial NonWin'!B285-40)*(Rates!$H$9+Rates!$H$17),'NEG Commercial NonWin'!B285*(Rates!$H$9+Rates!$H$14))+Rates!$H$19+Rates!$H$22+Rates!$H$23</f>
        <v>3058.3485547814394</v>
      </c>
      <c r="E285" s="66">
        <f t="shared" si="16"/>
        <v>-95.181349999999838</v>
      </c>
      <c r="F285" s="67">
        <f t="shared" si="17"/>
        <v>-3.0182478959747346E-2</v>
      </c>
      <c r="G285" s="71">
        <f>'NEG Commercial'!M283</f>
        <v>2</v>
      </c>
      <c r="H285" s="68">
        <f t="shared" si="18"/>
        <v>1.3912462784162053E-5</v>
      </c>
      <c r="I285" s="68">
        <f t="shared" si="19"/>
        <v>0.99639667213890226</v>
      </c>
    </row>
    <row r="286" spans="2:9" x14ac:dyDescent="0.2">
      <c r="B286" s="64">
        <f>'NEG Commercial'!K284</f>
        <v>5279</v>
      </c>
      <c r="C286" s="65">
        <f>B286*(Rates!$G$9+Rates!$G$11)+Rates!$G$19+SUM(Rates!$G$22:$G$27)</f>
        <v>3165.4462383231066</v>
      </c>
      <c r="D286" s="65">
        <f>IF('NEG Commercial NonWin'!B286&gt;40,40*(Rates!$H$9+Rates!$H$14)+('NEG Commercial NonWin'!B286-40)*(Rates!$H$9+Rates!$H$17),'NEG Commercial NonWin'!B286*(Rates!$H$9+Rates!$H$14))+Rates!$H$19+Rates!$H$22+Rates!$H$23</f>
        <v>3069.8158883231067</v>
      </c>
      <c r="E286" s="66">
        <f t="shared" si="16"/>
        <v>-95.630349999999908</v>
      </c>
      <c r="F286" s="67">
        <f t="shared" si="17"/>
        <v>-3.0210701051318449E-2</v>
      </c>
      <c r="G286" s="71">
        <f>'NEG Commercial'!M284</f>
        <v>3</v>
      </c>
      <c r="H286" s="68">
        <f t="shared" si="18"/>
        <v>2.086869417624308E-5</v>
      </c>
      <c r="I286" s="68">
        <f t="shared" si="19"/>
        <v>0.99641754083307854</v>
      </c>
    </row>
    <row r="287" spans="2:9" x14ac:dyDescent="0.2">
      <c r="B287" s="64">
        <f>'NEG Commercial'!K285</f>
        <v>5299</v>
      </c>
      <c r="C287" s="65">
        <f>B287*(Rates!$G$9+Rates!$G$11)+Rates!$G$19+SUM(Rates!$G$22:$G$27)</f>
        <v>3177.3625718647741</v>
      </c>
      <c r="D287" s="65">
        <f>IF('NEG Commercial NonWin'!B287&gt;40,40*(Rates!$H$9+Rates!$H$14)+('NEG Commercial NonWin'!B287-40)*(Rates!$H$9+Rates!$H$17),'NEG Commercial NonWin'!B287*(Rates!$H$9+Rates!$H$14))+Rates!$H$19+Rates!$H$22+Rates!$H$23</f>
        <v>3081.2832218647741</v>
      </c>
      <c r="E287" s="66">
        <f t="shared" si="16"/>
        <v>-96.079349999999977</v>
      </c>
      <c r="F287" s="67">
        <f t="shared" si="17"/>
        <v>-3.0238711455460875E-2</v>
      </c>
      <c r="G287" s="71">
        <f>'NEG Commercial'!M285</f>
        <v>2</v>
      </c>
      <c r="H287" s="68">
        <f t="shared" si="18"/>
        <v>1.3912462784162053E-5</v>
      </c>
      <c r="I287" s="68">
        <f t="shared" si="19"/>
        <v>0.99643145329586269</v>
      </c>
    </row>
    <row r="288" spans="2:9" x14ac:dyDescent="0.2">
      <c r="B288" s="64">
        <f>'NEG Commercial'!K286</f>
        <v>5319</v>
      </c>
      <c r="C288" s="65">
        <f>B288*(Rates!$G$9+Rates!$G$11)+Rates!$G$19+SUM(Rates!$G$22:$G$27)</f>
        <v>3189.2789054064415</v>
      </c>
      <c r="D288" s="65">
        <f>IF('NEG Commercial NonWin'!B288&gt;40,40*(Rates!$H$9+Rates!$H$14)+('NEG Commercial NonWin'!B288-40)*(Rates!$H$9+Rates!$H$17),'NEG Commercial NonWin'!B288*(Rates!$H$9+Rates!$H$14))+Rates!$H$19+Rates!$H$22+Rates!$H$23</f>
        <v>3092.7505554064414</v>
      </c>
      <c r="E288" s="66">
        <f t="shared" si="16"/>
        <v>-96.528350000000046</v>
      </c>
      <c r="F288" s="67">
        <f t="shared" si="17"/>
        <v>-3.0266512545003798E-2</v>
      </c>
      <c r="G288" s="71">
        <f>'NEG Commercial'!M286</f>
        <v>5</v>
      </c>
      <c r="H288" s="68">
        <f t="shared" si="18"/>
        <v>3.4781156960405134E-5</v>
      </c>
      <c r="I288" s="68">
        <f t="shared" si="19"/>
        <v>0.99646623445282312</v>
      </c>
    </row>
    <row r="289" spans="2:9" x14ac:dyDescent="0.2">
      <c r="B289" s="64">
        <f>'NEG Commercial'!K287</f>
        <v>5339</v>
      </c>
      <c r="C289" s="65">
        <f>B289*(Rates!$G$9+Rates!$G$11)+Rates!$G$19+SUM(Rates!$G$22:$G$27)</f>
        <v>3201.1952389481085</v>
      </c>
      <c r="D289" s="65">
        <f>IF('NEG Commercial NonWin'!B289&gt;40,40*(Rates!$H$9+Rates!$H$14)+('NEG Commercial NonWin'!B289-40)*(Rates!$H$9+Rates!$H$17),'NEG Commercial NonWin'!B289*(Rates!$H$9+Rates!$H$14))+Rates!$H$19+Rates!$H$22+Rates!$H$23</f>
        <v>3104.2178889481088</v>
      </c>
      <c r="E289" s="66">
        <f t="shared" si="16"/>
        <v>-96.97734999999966</v>
      </c>
      <c r="F289" s="67">
        <f t="shared" si="17"/>
        <v>-3.0294106657445165E-2</v>
      </c>
      <c r="G289" s="71">
        <f>'NEG Commercial'!M287</f>
        <v>2</v>
      </c>
      <c r="H289" s="68">
        <f t="shared" si="18"/>
        <v>1.3912462784162053E-5</v>
      </c>
      <c r="I289" s="68">
        <f t="shared" si="19"/>
        <v>0.99648014691560727</v>
      </c>
    </row>
    <row r="290" spans="2:9" x14ac:dyDescent="0.2">
      <c r="B290" s="64">
        <f>'NEG Commercial'!K288</f>
        <v>5359</v>
      </c>
      <c r="C290" s="65">
        <f>B290*(Rates!$G$9+Rates!$G$11)+Rates!$G$19+SUM(Rates!$G$22:$G$27)</f>
        <v>3213.1115724897759</v>
      </c>
      <c r="D290" s="65">
        <f>IF('NEG Commercial NonWin'!B290&gt;40,40*(Rates!$H$9+Rates!$H$14)+('NEG Commercial NonWin'!B290-40)*(Rates!$H$9+Rates!$H$17),'NEG Commercial NonWin'!B290*(Rates!$H$9+Rates!$H$14))+Rates!$H$19+Rates!$H$22+Rates!$H$23</f>
        <v>3115.6852224897762</v>
      </c>
      <c r="E290" s="66">
        <f t="shared" si="16"/>
        <v>-97.426349999999729</v>
      </c>
      <c r="F290" s="67">
        <f t="shared" si="17"/>
        <v>-3.0321496095607411E-2</v>
      </c>
      <c r="G290" s="71">
        <f>'NEG Commercial'!M288</f>
        <v>4</v>
      </c>
      <c r="H290" s="68">
        <f t="shared" si="18"/>
        <v>2.7824925568324105E-5</v>
      </c>
      <c r="I290" s="68">
        <f t="shared" si="19"/>
        <v>0.99650797184117557</v>
      </c>
    </row>
    <row r="291" spans="2:9" x14ac:dyDescent="0.2">
      <c r="B291" s="64">
        <f>'NEG Commercial'!K289</f>
        <v>5379</v>
      </c>
      <c r="C291" s="65">
        <f>B291*(Rates!$G$9+Rates!$G$11)+Rates!$G$19+SUM(Rates!$G$22:$G$27)</f>
        <v>3225.0279060314433</v>
      </c>
      <c r="D291" s="65">
        <f>IF('NEG Commercial NonWin'!B291&gt;40,40*(Rates!$H$9+Rates!$H$14)+('NEG Commercial NonWin'!B291-40)*(Rates!$H$9+Rates!$H$17),'NEG Commercial NonWin'!B291*(Rates!$H$9+Rates!$H$14))+Rates!$H$19+Rates!$H$22+Rates!$H$23</f>
        <v>3127.152556031444</v>
      </c>
      <c r="E291" s="66">
        <f t="shared" si="16"/>
        <v>-97.875349999999344</v>
      </c>
      <c r="F291" s="67">
        <f t="shared" si="17"/>
        <v>-3.0348683128277116E-2</v>
      </c>
      <c r="G291" s="71">
        <f>'NEG Commercial'!M289</f>
        <v>4</v>
      </c>
      <c r="H291" s="68">
        <f t="shared" si="18"/>
        <v>2.7824925568324105E-5</v>
      </c>
      <c r="I291" s="68">
        <f t="shared" si="19"/>
        <v>0.99653579676674386</v>
      </c>
    </row>
    <row r="292" spans="2:9" x14ac:dyDescent="0.2">
      <c r="B292" s="64">
        <f>'NEG Commercial'!K290</f>
        <v>5419</v>
      </c>
      <c r="C292" s="65">
        <f>B292*(Rates!$G$9+Rates!$G$11)+Rates!$G$19+SUM(Rates!$G$22:$G$27)</f>
        <v>3248.8605731147782</v>
      </c>
      <c r="D292" s="65">
        <f>IF('NEG Commercial NonWin'!B292&gt;40,40*(Rates!$H$9+Rates!$H$14)+('NEG Commercial NonWin'!B292-40)*(Rates!$H$9+Rates!$H$17),'NEG Commercial NonWin'!B292*(Rates!$H$9+Rates!$H$14))+Rates!$H$19+Rates!$H$22+Rates!$H$23</f>
        <v>3150.0872231147787</v>
      </c>
      <c r="E292" s="66">
        <f t="shared" si="16"/>
        <v>-98.773349999999482</v>
      </c>
      <c r="F292" s="67">
        <f t="shared" si="17"/>
        <v>-3.0402458885855653E-2</v>
      </c>
      <c r="G292" s="71">
        <f>'NEG Commercial'!M290</f>
        <v>4</v>
      </c>
      <c r="H292" s="68">
        <f t="shared" si="18"/>
        <v>2.7824925568324105E-5</v>
      </c>
      <c r="I292" s="68">
        <f t="shared" si="19"/>
        <v>0.99656362169231216</v>
      </c>
    </row>
    <row r="293" spans="2:9" x14ac:dyDescent="0.2">
      <c r="B293" s="64">
        <f>'NEG Commercial'!K291</f>
        <v>5439</v>
      </c>
      <c r="C293" s="65">
        <f>B293*(Rates!$G$9+Rates!$G$11)+Rates!$G$19+SUM(Rates!$G$22:$G$27)</f>
        <v>3260.7769066564456</v>
      </c>
      <c r="D293" s="65">
        <f>IF('NEG Commercial NonWin'!B293&gt;40,40*(Rates!$H$9+Rates!$H$14)+('NEG Commercial NonWin'!B293-40)*(Rates!$H$9+Rates!$H$17),'NEG Commercial NonWin'!B293*(Rates!$H$9+Rates!$H$14))+Rates!$H$19+Rates!$H$22+Rates!$H$23</f>
        <v>3161.554556656446</v>
      </c>
      <c r="E293" s="66">
        <f t="shared" si="16"/>
        <v>-99.222349999999551</v>
      </c>
      <c r="F293" s="67">
        <f t="shared" si="17"/>
        <v>-3.0429051983731307E-2</v>
      </c>
      <c r="G293" s="71">
        <f>'NEG Commercial'!M291</f>
        <v>3</v>
      </c>
      <c r="H293" s="68">
        <f t="shared" si="18"/>
        <v>2.086869417624308E-5</v>
      </c>
      <c r="I293" s="68">
        <f t="shared" si="19"/>
        <v>0.99658449038648844</v>
      </c>
    </row>
    <row r="294" spans="2:9" x14ac:dyDescent="0.2">
      <c r="B294" s="64">
        <f>'NEG Commercial'!K292</f>
        <v>5459</v>
      </c>
      <c r="C294" s="65">
        <f>B294*(Rates!$G$9+Rates!$G$11)+Rates!$G$19+SUM(Rates!$G$22:$G$27)</f>
        <v>3272.693240198113</v>
      </c>
      <c r="D294" s="65">
        <f>IF('NEG Commercial NonWin'!B294&gt;40,40*(Rates!$H$9+Rates!$H$14)+('NEG Commercial NonWin'!B294-40)*(Rates!$H$9+Rates!$H$17),'NEG Commercial NonWin'!B294*(Rates!$H$9+Rates!$H$14))+Rates!$H$19+Rates!$H$22+Rates!$H$23</f>
        <v>3173.0218901981134</v>
      </c>
      <c r="E294" s="66">
        <f t="shared" si="16"/>
        <v>-99.67134999999962</v>
      </c>
      <c r="F294" s="67">
        <f t="shared" si="17"/>
        <v>-3.0455451423233911E-2</v>
      </c>
      <c r="G294" s="71">
        <f>'NEG Commercial'!M292</f>
        <v>3</v>
      </c>
      <c r="H294" s="68">
        <f t="shared" si="18"/>
        <v>2.086869417624308E-5</v>
      </c>
      <c r="I294" s="68">
        <f t="shared" si="19"/>
        <v>0.99660535908066472</v>
      </c>
    </row>
    <row r="295" spans="2:9" x14ac:dyDescent="0.2">
      <c r="B295" s="64">
        <f>'NEG Commercial'!K293</f>
        <v>5479</v>
      </c>
      <c r="C295" s="65">
        <f>B295*(Rates!$G$9+Rates!$G$11)+Rates!$G$19+SUM(Rates!$G$22:$G$27)</f>
        <v>3284.6095737397804</v>
      </c>
      <c r="D295" s="65">
        <f>IF('NEG Commercial NonWin'!B295&gt;40,40*(Rates!$H$9+Rates!$H$14)+('NEG Commercial NonWin'!B295-40)*(Rates!$H$9+Rates!$H$17),'NEG Commercial NonWin'!B295*(Rates!$H$9+Rates!$H$14))+Rates!$H$19+Rates!$H$22+Rates!$H$23</f>
        <v>3184.4892237397808</v>
      </c>
      <c r="E295" s="66">
        <f t="shared" si="16"/>
        <v>-100.12034999999969</v>
      </c>
      <c r="F295" s="67">
        <f t="shared" si="17"/>
        <v>-3.0481659312100517E-2</v>
      </c>
      <c r="G295" s="71">
        <f>'NEG Commercial'!M293</f>
        <v>3</v>
      </c>
      <c r="H295" s="68">
        <f t="shared" si="18"/>
        <v>2.086869417624308E-5</v>
      </c>
      <c r="I295" s="68">
        <f t="shared" si="19"/>
        <v>0.996626227774841</v>
      </c>
    </row>
    <row r="296" spans="2:9" x14ac:dyDescent="0.2">
      <c r="B296" s="64">
        <f>'NEG Commercial'!K294</f>
        <v>5499</v>
      </c>
      <c r="C296" s="65">
        <f>B296*(Rates!$G$9+Rates!$G$11)+Rates!$G$19+SUM(Rates!$G$22:$G$27)</f>
        <v>3296.5259072814479</v>
      </c>
      <c r="D296" s="65">
        <f>IF('NEG Commercial NonWin'!B296&gt;40,40*(Rates!$H$9+Rates!$H$14)+('NEG Commercial NonWin'!B296-40)*(Rates!$H$9+Rates!$H$17),'NEG Commercial NonWin'!B296*(Rates!$H$9+Rates!$H$14))+Rates!$H$19+Rates!$H$22+Rates!$H$23</f>
        <v>3195.9565572814481</v>
      </c>
      <c r="E296" s="66">
        <f t="shared" si="16"/>
        <v>-100.56934999999976</v>
      </c>
      <c r="F296" s="67">
        <f t="shared" si="17"/>
        <v>-3.0507677727591855E-2</v>
      </c>
      <c r="G296" s="71">
        <f>'NEG Commercial'!M294</f>
        <v>3</v>
      </c>
      <c r="H296" s="68">
        <f t="shared" si="18"/>
        <v>2.086869417624308E-5</v>
      </c>
      <c r="I296" s="68">
        <f t="shared" si="19"/>
        <v>0.99664709646901728</v>
      </c>
    </row>
    <row r="297" spans="2:9" x14ac:dyDescent="0.2">
      <c r="B297" s="64">
        <f>'NEG Commercial'!K295</f>
        <v>5519</v>
      </c>
      <c r="C297" s="65">
        <f>B297*(Rates!$G$9+Rates!$G$11)+Rates!$G$19+SUM(Rates!$G$22:$G$27)</f>
        <v>3308.4422408231153</v>
      </c>
      <c r="D297" s="65">
        <f>IF('NEG Commercial NonWin'!B297&gt;40,40*(Rates!$H$9+Rates!$H$14)+('NEG Commercial NonWin'!B297-40)*(Rates!$H$9+Rates!$H$17),'NEG Commercial NonWin'!B297*(Rates!$H$9+Rates!$H$14))+Rates!$H$19+Rates!$H$22+Rates!$H$23</f>
        <v>3207.4238908231155</v>
      </c>
      <c r="E297" s="66">
        <f t="shared" si="16"/>
        <v>-101.01834999999983</v>
      </c>
      <c r="F297" s="67">
        <f t="shared" si="17"/>
        <v>-3.0533508717041174E-2</v>
      </c>
      <c r="G297" s="71">
        <f>'NEG Commercial'!M295</f>
        <v>2</v>
      </c>
      <c r="H297" s="68">
        <f t="shared" si="18"/>
        <v>1.3912462784162053E-5</v>
      </c>
      <c r="I297" s="68">
        <f t="shared" si="19"/>
        <v>0.99666100893180143</v>
      </c>
    </row>
    <row r="298" spans="2:9" x14ac:dyDescent="0.2">
      <c r="B298" s="64">
        <f>'NEG Commercial'!K296</f>
        <v>5539</v>
      </c>
      <c r="C298" s="65">
        <f>B298*(Rates!$G$9+Rates!$G$11)+Rates!$G$19+SUM(Rates!$G$22:$G$27)</f>
        <v>3320.3585743647827</v>
      </c>
      <c r="D298" s="65">
        <f>IF('NEG Commercial NonWin'!B298&gt;40,40*(Rates!$H$9+Rates!$H$14)+('NEG Commercial NonWin'!B298-40)*(Rates!$H$9+Rates!$H$17),'NEG Commercial NonWin'!B298*(Rates!$H$9+Rates!$H$14))+Rates!$H$19+Rates!$H$22+Rates!$H$23</f>
        <v>3218.8912243647828</v>
      </c>
      <c r="E298" s="66">
        <f t="shared" si="16"/>
        <v>-101.4673499999999</v>
      </c>
      <c r="F298" s="67">
        <f t="shared" si="17"/>
        <v>-3.0559154298391282E-2</v>
      </c>
      <c r="G298" s="71">
        <f>'NEG Commercial'!M296</f>
        <v>2</v>
      </c>
      <c r="H298" s="68">
        <f t="shared" si="18"/>
        <v>1.3912462784162053E-5</v>
      </c>
      <c r="I298" s="68">
        <f t="shared" si="19"/>
        <v>0.99667492139458558</v>
      </c>
    </row>
    <row r="299" spans="2:9" x14ac:dyDescent="0.2">
      <c r="B299" s="64">
        <f>'NEG Commercial'!K297</f>
        <v>5559</v>
      </c>
      <c r="C299" s="65">
        <f>B299*(Rates!$G$9+Rates!$G$11)+Rates!$G$19+SUM(Rates!$G$22:$G$27)</f>
        <v>3332.2749079064497</v>
      </c>
      <c r="D299" s="65">
        <f>IF('NEG Commercial NonWin'!B299&gt;40,40*(Rates!$H$9+Rates!$H$14)+('NEG Commercial NonWin'!B299-40)*(Rates!$H$9+Rates!$H$17),'NEG Commercial NonWin'!B299*(Rates!$H$9+Rates!$H$14))+Rates!$H$19+Rates!$H$22+Rates!$H$23</f>
        <v>3230.3585579064502</v>
      </c>
      <c r="E299" s="66">
        <f t="shared" si="16"/>
        <v>-101.91634999999951</v>
      </c>
      <c r="F299" s="67">
        <f t="shared" si="17"/>
        <v>-3.0584616460719905E-2</v>
      </c>
      <c r="G299" s="71">
        <f>'NEG Commercial'!M297</f>
        <v>4</v>
      </c>
      <c r="H299" s="68">
        <f t="shared" si="18"/>
        <v>2.7824925568324105E-5</v>
      </c>
      <c r="I299" s="68">
        <f t="shared" si="19"/>
        <v>0.99670274632015388</v>
      </c>
    </row>
    <row r="300" spans="2:9" x14ac:dyDescent="0.2">
      <c r="B300" s="64">
        <f>'NEG Commercial'!K298</f>
        <v>5579</v>
      </c>
      <c r="C300" s="65">
        <f>B300*(Rates!$G$9+Rates!$G$11)+Rates!$G$19+SUM(Rates!$G$22:$G$27)</f>
        <v>3344.1912414481171</v>
      </c>
      <c r="D300" s="65">
        <f>IF('NEG Commercial NonWin'!B300&gt;40,40*(Rates!$H$9+Rates!$H$14)+('NEG Commercial NonWin'!B300-40)*(Rates!$H$9+Rates!$H$17),'NEG Commercial NonWin'!B300*(Rates!$H$9+Rates!$H$14))+Rates!$H$19+Rates!$H$22+Rates!$H$23</f>
        <v>3241.8258914481175</v>
      </c>
      <c r="E300" s="66">
        <f t="shared" si="16"/>
        <v>-102.36534999999958</v>
      </c>
      <c r="F300" s="67">
        <f t="shared" si="17"/>
        <v>-3.0609897164754509E-2</v>
      </c>
      <c r="G300" s="71">
        <f>'NEG Commercial'!M298</f>
        <v>3</v>
      </c>
      <c r="H300" s="68">
        <f t="shared" si="18"/>
        <v>2.086869417624308E-5</v>
      </c>
      <c r="I300" s="68">
        <f t="shared" si="19"/>
        <v>0.99672361501433016</v>
      </c>
    </row>
    <row r="301" spans="2:9" x14ac:dyDescent="0.2">
      <c r="B301" s="64">
        <f>'NEG Commercial'!K299</f>
        <v>5599</v>
      </c>
      <c r="C301" s="65">
        <f>B301*(Rates!$G$9+Rates!$G$11)+Rates!$G$19+SUM(Rates!$G$22:$G$27)</f>
        <v>3356.1075749897846</v>
      </c>
      <c r="D301" s="65">
        <f>IF('NEG Commercial NonWin'!B301&gt;40,40*(Rates!$H$9+Rates!$H$14)+('NEG Commercial NonWin'!B301-40)*(Rates!$H$9+Rates!$H$17),'NEG Commercial NonWin'!B301*(Rates!$H$9+Rates!$H$14))+Rates!$H$19+Rates!$H$22+Rates!$H$23</f>
        <v>3253.2932249897849</v>
      </c>
      <c r="E301" s="66">
        <f t="shared" si="16"/>
        <v>-102.81434999999965</v>
      </c>
      <c r="F301" s="67">
        <f t="shared" si="17"/>
        <v>-3.0634998343374794E-2</v>
      </c>
      <c r="G301" s="71">
        <f>'NEG Commercial'!M299</f>
        <v>4</v>
      </c>
      <c r="H301" s="68">
        <f t="shared" si="18"/>
        <v>2.7824925568324105E-5</v>
      </c>
      <c r="I301" s="68">
        <f t="shared" si="19"/>
        <v>0.99675143993989845</v>
      </c>
    </row>
    <row r="302" spans="2:9" x14ac:dyDescent="0.2">
      <c r="B302" s="64">
        <f>'NEG Commercial'!K300</f>
        <v>5619</v>
      </c>
      <c r="C302" s="65">
        <f>B302*(Rates!$G$9+Rates!$G$11)+Rates!$G$19+SUM(Rates!$G$22:$G$27)</f>
        <v>3368.023908531452</v>
      </c>
      <c r="D302" s="65">
        <f>IF('NEG Commercial NonWin'!B302&gt;40,40*(Rates!$H$9+Rates!$H$14)+('NEG Commercial NonWin'!B302-40)*(Rates!$H$9+Rates!$H$17),'NEG Commercial NonWin'!B302*(Rates!$H$9+Rates!$H$14))+Rates!$H$19+Rates!$H$22+Rates!$H$23</f>
        <v>3264.7605585314523</v>
      </c>
      <c r="E302" s="66">
        <f t="shared" si="16"/>
        <v>-103.26334999999972</v>
      </c>
      <c r="F302" s="67">
        <f t="shared" si="17"/>
        <v>-3.0659921902105879E-2</v>
      </c>
      <c r="G302" s="71">
        <f>'NEG Commercial'!M300</f>
        <v>2</v>
      </c>
      <c r="H302" s="68">
        <f t="shared" si="18"/>
        <v>1.3912462784162053E-5</v>
      </c>
      <c r="I302" s="68">
        <f t="shared" si="19"/>
        <v>0.9967653524026826</v>
      </c>
    </row>
    <row r="303" spans="2:9" x14ac:dyDescent="0.2">
      <c r="B303" s="64">
        <f>'NEG Commercial'!K301</f>
        <v>5639</v>
      </c>
      <c r="C303" s="65">
        <f>B303*(Rates!$G$9+Rates!$G$11)+Rates!$G$19+SUM(Rates!$G$22:$G$27)</f>
        <v>3379.9402420731194</v>
      </c>
      <c r="D303" s="65">
        <f>IF('NEG Commercial NonWin'!B303&gt;40,40*(Rates!$H$9+Rates!$H$14)+('NEG Commercial NonWin'!B303-40)*(Rates!$H$9+Rates!$H$17),'NEG Commercial NonWin'!B303*(Rates!$H$9+Rates!$H$14))+Rates!$H$19+Rates!$H$22+Rates!$H$23</f>
        <v>3276.2278920731196</v>
      </c>
      <c r="E303" s="66">
        <f t="shared" si="16"/>
        <v>-103.71234999999979</v>
      </c>
      <c r="F303" s="67">
        <f t="shared" si="17"/>
        <v>-3.068466971960037E-2</v>
      </c>
      <c r="G303" s="71">
        <f>'NEG Commercial'!M301</f>
        <v>2</v>
      </c>
      <c r="H303" s="68">
        <f t="shared" si="18"/>
        <v>1.3912462784162053E-5</v>
      </c>
      <c r="I303" s="68">
        <f t="shared" si="19"/>
        <v>0.99677926486546675</v>
      </c>
    </row>
    <row r="304" spans="2:9" x14ac:dyDescent="0.2">
      <c r="B304" s="64">
        <f>'NEG Commercial'!K302</f>
        <v>5659</v>
      </c>
      <c r="C304" s="65">
        <f>B304*(Rates!$G$9+Rates!$G$11)+Rates!$G$19+SUM(Rates!$G$22:$G$27)</f>
        <v>3391.8565756147868</v>
      </c>
      <c r="D304" s="65">
        <f>IF('NEG Commercial NonWin'!B304&gt;40,40*(Rates!$H$9+Rates!$H$14)+('NEG Commercial NonWin'!B304-40)*(Rates!$H$9+Rates!$H$17),'NEG Commercial NonWin'!B304*(Rates!$H$9+Rates!$H$14))+Rates!$H$19+Rates!$H$22+Rates!$H$23</f>
        <v>3287.695225614787</v>
      </c>
      <c r="E304" s="66">
        <f t="shared" si="16"/>
        <v>-104.16134999999986</v>
      </c>
      <c r="F304" s="67">
        <f t="shared" si="17"/>
        <v>-3.0709243648110392E-2</v>
      </c>
      <c r="G304" s="71">
        <f>'NEG Commercial'!M302</f>
        <v>1</v>
      </c>
      <c r="H304" s="68">
        <f t="shared" si="18"/>
        <v>6.9562313920810263E-6</v>
      </c>
      <c r="I304" s="68">
        <f t="shared" si="19"/>
        <v>0.99678622109685888</v>
      </c>
    </row>
    <row r="305" spans="2:9" x14ac:dyDescent="0.2">
      <c r="B305" s="64">
        <f>'NEG Commercial'!K303</f>
        <v>5679</v>
      </c>
      <c r="C305" s="65">
        <f>B305*(Rates!$G$9+Rates!$G$11)+Rates!$G$19+SUM(Rates!$G$22:$G$27)</f>
        <v>3403.7729091564543</v>
      </c>
      <c r="D305" s="65">
        <f>IF('NEG Commercial NonWin'!B305&gt;40,40*(Rates!$H$9+Rates!$H$14)+('NEG Commercial NonWin'!B305-40)*(Rates!$H$9+Rates!$H$17),'NEG Commercial NonWin'!B305*(Rates!$H$9+Rates!$H$14))+Rates!$H$19+Rates!$H$22+Rates!$H$23</f>
        <v>3299.1625591564543</v>
      </c>
      <c r="E305" s="66">
        <f t="shared" si="16"/>
        <v>-104.61034999999993</v>
      </c>
      <c r="F305" s="67">
        <f t="shared" si="17"/>
        <v>-3.0733645513949744E-2</v>
      </c>
      <c r="G305" s="71">
        <f>'NEG Commercial'!M303</f>
        <v>3</v>
      </c>
      <c r="H305" s="68">
        <f t="shared" si="18"/>
        <v>2.086869417624308E-5</v>
      </c>
      <c r="I305" s="68">
        <f t="shared" si="19"/>
        <v>0.99680708979103516</v>
      </c>
    </row>
    <row r="306" spans="2:9" x14ac:dyDescent="0.2">
      <c r="B306" s="64">
        <f>'NEG Commercial'!K304</f>
        <v>5699</v>
      </c>
      <c r="C306" s="65">
        <f>B306*(Rates!$G$9+Rates!$G$11)+Rates!$G$19+SUM(Rates!$G$22:$G$27)</f>
        <v>3415.6892426981217</v>
      </c>
      <c r="D306" s="65">
        <f>IF('NEG Commercial NonWin'!B306&gt;40,40*(Rates!$H$9+Rates!$H$14)+('NEG Commercial NonWin'!B306-40)*(Rates!$H$9+Rates!$H$17),'NEG Commercial NonWin'!B306*(Rates!$H$9+Rates!$H$14))+Rates!$H$19+Rates!$H$22+Rates!$H$23</f>
        <v>3310.6298926981221</v>
      </c>
      <c r="E306" s="66">
        <f t="shared" si="16"/>
        <v>-105.05934999999954</v>
      </c>
      <c r="F306" s="67">
        <f t="shared" si="17"/>
        <v>-3.0757877117946201E-2</v>
      </c>
      <c r="G306" s="71">
        <f>'NEG Commercial'!M304</f>
        <v>3</v>
      </c>
      <c r="H306" s="68">
        <f t="shared" si="18"/>
        <v>2.086869417624308E-5</v>
      </c>
      <c r="I306" s="68">
        <f t="shared" si="19"/>
        <v>0.99682795848521144</v>
      </c>
    </row>
    <row r="307" spans="2:9" x14ac:dyDescent="0.2">
      <c r="B307" s="64">
        <f>'NEG Commercial'!K305</f>
        <v>5719</v>
      </c>
      <c r="C307" s="65">
        <f>B307*(Rates!$G$9+Rates!$G$11)+Rates!$G$19+SUM(Rates!$G$22:$G$27)</f>
        <v>3427.6055762397891</v>
      </c>
      <c r="D307" s="65">
        <f>IF('NEG Commercial NonWin'!B307&gt;40,40*(Rates!$H$9+Rates!$H$14)+('NEG Commercial NonWin'!B307-40)*(Rates!$H$9+Rates!$H$17),'NEG Commercial NonWin'!B307*(Rates!$H$9+Rates!$H$14))+Rates!$H$19+Rates!$H$22+Rates!$H$23</f>
        <v>3322.0972262397895</v>
      </c>
      <c r="E307" s="66">
        <f t="shared" si="16"/>
        <v>-105.50834999999961</v>
      </c>
      <c r="F307" s="67">
        <f t="shared" si="17"/>
        <v>-3.0781940235885073E-2</v>
      </c>
      <c r="G307" s="71">
        <f>'NEG Commercial'!M305</f>
        <v>1</v>
      </c>
      <c r="H307" s="68">
        <f t="shared" si="18"/>
        <v>6.9562313920810263E-6</v>
      </c>
      <c r="I307" s="68">
        <f t="shared" si="19"/>
        <v>0.99683491471660357</v>
      </c>
    </row>
    <row r="308" spans="2:9" x14ac:dyDescent="0.2">
      <c r="B308" s="64">
        <f>'NEG Commercial'!K306</f>
        <v>5739</v>
      </c>
      <c r="C308" s="65">
        <f>B308*(Rates!$G$9+Rates!$G$11)+Rates!$G$19+SUM(Rates!$G$22:$G$27)</f>
        <v>3439.5219097814565</v>
      </c>
      <c r="D308" s="65">
        <f>IF('NEG Commercial NonWin'!B308&gt;40,40*(Rates!$H$9+Rates!$H$14)+('NEG Commercial NonWin'!B308-40)*(Rates!$H$9+Rates!$H$17),'NEG Commercial NonWin'!B308*(Rates!$H$9+Rates!$H$14))+Rates!$H$19+Rates!$H$22+Rates!$H$23</f>
        <v>3333.5645597814569</v>
      </c>
      <c r="E308" s="66">
        <f t="shared" si="16"/>
        <v>-105.95734999999968</v>
      </c>
      <c r="F308" s="67">
        <f t="shared" si="17"/>
        <v>-3.080583661894222E-2</v>
      </c>
      <c r="G308" s="71">
        <f>'NEG Commercial'!M306</f>
        <v>4</v>
      </c>
      <c r="H308" s="68">
        <f t="shared" si="18"/>
        <v>2.7824925568324105E-5</v>
      </c>
      <c r="I308" s="68">
        <f t="shared" si="19"/>
        <v>0.99686273964217187</v>
      </c>
    </row>
    <row r="309" spans="2:9" x14ac:dyDescent="0.2">
      <c r="B309" s="64">
        <f>'NEG Commercial'!K307</f>
        <v>5759</v>
      </c>
      <c r="C309" s="65">
        <f>B309*(Rates!$G$9+Rates!$G$11)+Rates!$G$19+SUM(Rates!$G$22:$G$27)</f>
        <v>3451.438243323124</v>
      </c>
      <c r="D309" s="65">
        <f>IF('NEG Commercial NonWin'!B309&gt;40,40*(Rates!$H$9+Rates!$H$14)+('NEG Commercial NonWin'!B309-40)*(Rates!$H$9+Rates!$H$17),'NEG Commercial NonWin'!B309*(Rates!$H$9+Rates!$H$14))+Rates!$H$19+Rates!$H$22+Rates!$H$23</f>
        <v>3345.0318933231242</v>
      </c>
      <c r="E309" s="66">
        <f t="shared" si="16"/>
        <v>-106.40634999999975</v>
      </c>
      <c r="F309" s="67">
        <f t="shared" si="17"/>
        <v>-3.0829567994109398E-2</v>
      </c>
      <c r="G309" s="71">
        <f>'NEG Commercial'!M307</f>
        <v>1</v>
      </c>
      <c r="H309" s="68">
        <f t="shared" si="18"/>
        <v>6.9562313920810263E-6</v>
      </c>
      <c r="I309" s="68">
        <f t="shared" si="19"/>
        <v>0.996869695873564</v>
      </c>
    </row>
    <row r="310" spans="2:9" x14ac:dyDescent="0.2">
      <c r="B310" s="64">
        <f>'NEG Commercial'!K308</f>
        <v>5779</v>
      </c>
      <c r="C310" s="65">
        <f>B310*(Rates!$G$9+Rates!$G$11)+Rates!$G$19+SUM(Rates!$G$22:$G$27)</f>
        <v>3463.3545768647909</v>
      </c>
      <c r="D310" s="65">
        <f>IF('NEG Commercial NonWin'!B310&gt;40,40*(Rates!$H$9+Rates!$H$14)+('NEG Commercial NonWin'!B310-40)*(Rates!$H$9+Rates!$H$17),'NEG Commercial NonWin'!B310*(Rates!$H$9+Rates!$H$14))+Rates!$H$19+Rates!$H$22+Rates!$H$23</f>
        <v>3356.4992268647916</v>
      </c>
      <c r="E310" s="66">
        <f t="shared" si="16"/>
        <v>-106.85534999999936</v>
      </c>
      <c r="F310" s="67">
        <f t="shared" si="17"/>
        <v>-3.085313606461005E-2</v>
      </c>
      <c r="G310" s="71">
        <f>'NEG Commercial'!M308</f>
        <v>3</v>
      </c>
      <c r="H310" s="68">
        <f t="shared" si="18"/>
        <v>2.086869417624308E-5</v>
      </c>
      <c r="I310" s="68">
        <f t="shared" si="19"/>
        <v>0.99689056456774028</v>
      </c>
    </row>
    <row r="311" spans="2:9" x14ac:dyDescent="0.2">
      <c r="B311" s="64">
        <f>'NEG Commercial'!K309</f>
        <v>5799</v>
      </c>
      <c r="C311" s="65">
        <f>B311*(Rates!$G$9+Rates!$G$11)+Rates!$G$19+SUM(Rates!$G$22:$G$27)</f>
        <v>3475.2709104064584</v>
      </c>
      <c r="D311" s="65">
        <f>IF('NEG Commercial NonWin'!B311&gt;40,40*(Rates!$H$9+Rates!$H$14)+('NEG Commercial NonWin'!B311-40)*(Rates!$H$9+Rates!$H$17),'NEG Commercial NonWin'!B311*(Rates!$H$9+Rates!$H$14))+Rates!$H$19+Rates!$H$22+Rates!$H$23</f>
        <v>3367.9665604064589</v>
      </c>
      <c r="E311" s="66">
        <f t="shared" si="16"/>
        <v>-107.30434999999943</v>
      </c>
      <c r="F311" s="67">
        <f t="shared" si="17"/>
        <v>-3.0876542510307321E-2</v>
      </c>
      <c r="G311" s="71">
        <f>'NEG Commercial'!M309</f>
        <v>3</v>
      </c>
      <c r="H311" s="68">
        <f t="shared" si="18"/>
        <v>2.086869417624308E-5</v>
      </c>
      <c r="I311" s="68">
        <f t="shared" si="19"/>
        <v>0.99691143326191656</v>
      </c>
    </row>
    <row r="312" spans="2:9" x14ac:dyDescent="0.2">
      <c r="B312" s="64">
        <f>'NEG Commercial'!K310</f>
        <v>5819</v>
      </c>
      <c r="C312" s="65">
        <f>B312*(Rates!$G$9+Rates!$G$11)+Rates!$G$19+SUM(Rates!$G$22:$G$27)</f>
        <v>3487.1872439481258</v>
      </c>
      <c r="D312" s="65">
        <f>IF('NEG Commercial NonWin'!B312&gt;40,40*(Rates!$H$9+Rates!$H$14)+('NEG Commercial NonWin'!B312-40)*(Rates!$H$9+Rates!$H$17),'NEG Commercial NonWin'!B312*(Rates!$H$9+Rates!$H$14))+Rates!$H$19+Rates!$H$22+Rates!$H$23</f>
        <v>3379.4338939481263</v>
      </c>
      <c r="E312" s="66">
        <f t="shared" si="16"/>
        <v>-107.7533499999995</v>
      </c>
      <c r="F312" s="67">
        <f t="shared" si="17"/>
        <v>-3.0899788988102413E-2</v>
      </c>
      <c r="G312" s="71">
        <f>'NEG Commercial'!M310</f>
        <v>3</v>
      </c>
      <c r="H312" s="68">
        <f t="shared" si="18"/>
        <v>2.086869417624308E-5</v>
      </c>
      <c r="I312" s="68">
        <f t="shared" si="19"/>
        <v>0.99693230195609284</v>
      </c>
    </row>
    <row r="313" spans="2:9" x14ac:dyDescent="0.2">
      <c r="B313" s="64">
        <f>'NEG Commercial'!K311</f>
        <v>5839</v>
      </c>
      <c r="C313" s="65">
        <f>B313*(Rates!$G$9+Rates!$G$11)+Rates!$G$19+SUM(Rates!$G$22:$G$27)</f>
        <v>3499.1035774897932</v>
      </c>
      <c r="D313" s="65">
        <f>IF('NEG Commercial NonWin'!B313&gt;40,40*(Rates!$H$9+Rates!$H$14)+('NEG Commercial NonWin'!B313-40)*(Rates!$H$9+Rates!$H$17),'NEG Commercial NonWin'!B313*(Rates!$H$9+Rates!$H$14))+Rates!$H$19+Rates!$H$22+Rates!$H$23</f>
        <v>3390.9012274897937</v>
      </c>
      <c r="E313" s="66">
        <f t="shared" si="16"/>
        <v>-108.20234999999957</v>
      </c>
      <c r="F313" s="67">
        <f t="shared" si="17"/>
        <v>-3.0922877132326099E-2</v>
      </c>
      <c r="G313" s="71">
        <f>'NEG Commercial'!M311</f>
        <v>2</v>
      </c>
      <c r="H313" s="68">
        <f t="shared" si="18"/>
        <v>1.3912462784162053E-5</v>
      </c>
      <c r="I313" s="68">
        <f t="shared" si="19"/>
        <v>0.99694621441887699</v>
      </c>
    </row>
    <row r="314" spans="2:9" x14ac:dyDescent="0.2">
      <c r="B314" s="64">
        <f>'NEG Commercial'!K312</f>
        <v>5859</v>
      </c>
      <c r="C314" s="65">
        <f>B314*(Rates!$G$9+Rates!$G$11)+Rates!$G$19+SUM(Rates!$G$22:$G$27)</f>
        <v>3511.0199110314607</v>
      </c>
      <c r="D314" s="65">
        <f>IF('NEG Commercial NonWin'!B314&gt;40,40*(Rates!$H$9+Rates!$H$14)+('NEG Commercial NonWin'!B314-40)*(Rates!$H$9+Rates!$H$17),'NEG Commercial NonWin'!B314*(Rates!$H$9+Rates!$H$14))+Rates!$H$19+Rates!$H$22+Rates!$H$23</f>
        <v>3402.368561031461</v>
      </c>
      <c r="E314" s="66">
        <f t="shared" si="16"/>
        <v>-108.65134999999964</v>
      </c>
      <c r="F314" s="67">
        <f t="shared" si="17"/>
        <v>-3.0945808555121596E-2</v>
      </c>
      <c r="G314" s="71">
        <f>'NEG Commercial'!M312</f>
        <v>1</v>
      </c>
      <c r="H314" s="68">
        <f t="shared" si="18"/>
        <v>6.9562313920810263E-6</v>
      </c>
      <c r="I314" s="68">
        <f t="shared" si="19"/>
        <v>0.99695317065026912</v>
      </c>
    </row>
    <row r="315" spans="2:9" x14ac:dyDescent="0.2">
      <c r="B315" s="64">
        <f>'NEG Commercial'!K313</f>
        <v>5879</v>
      </c>
      <c r="C315" s="65">
        <f>B315*(Rates!$G$9+Rates!$G$11)+Rates!$G$19+SUM(Rates!$G$22:$G$27)</f>
        <v>3522.9362445731281</v>
      </c>
      <c r="D315" s="65">
        <f>IF('NEG Commercial NonWin'!B315&gt;40,40*(Rates!$H$9+Rates!$H$14)+('NEG Commercial NonWin'!B315-40)*(Rates!$H$9+Rates!$H$17),'NEG Commercial NonWin'!B315*(Rates!$H$9+Rates!$H$14))+Rates!$H$19+Rates!$H$22+Rates!$H$23</f>
        <v>3413.8358945731284</v>
      </c>
      <c r="E315" s="66">
        <f t="shared" si="16"/>
        <v>-109.10034999999971</v>
      </c>
      <c r="F315" s="67">
        <f t="shared" si="17"/>
        <v>-3.0968584846819823E-2</v>
      </c>
      <c r="G315" s="71">
        <f>'NEG Commercial'!M313</f>
        <v>4</v>
      </c>
      <c r="H315" s="68">
        <f t="shared" si="18"/>
        <v>2.7824925568324105E-5</v>
      </c>
      <c r="I315" s="68">
        <f t="shared" si="19"/>
        <v>0.99698099557583741</v>
      </c>
    </row>
    <row r="316" spans="2:9" x14ac:dyDescent="0.2">
      <c r="B316" s="64">
        <f>'NEG Commercial'!K314</f>
        <v>5899</v>
      </c>
      <c r="C316" s="65">
        <f>B316*(Rates!$G$9+Rates!$G$11)+Rates!$G$19+SUM(Rates!$G$22:$G$27)</f>
        <v>3534.8525781147955</v>
      </c>
      <c r="D316" s="65">
        <f>IF('NEG Commercial NonWin'!B316&gt;40,40*(Rates!$H$9+Rates!$H$14)+('NEG Commercial NonWin'!B316-40)*(Rates!$H$9+Rates!$H$17),'NEG Commercial NonWin'!B316*(Rates!$H$9+Rates!$H$14))+Rates!$H$19+Rates!$H$22+Rates!$H$23</f>
        <v>3425.3032281147957</v>
      </c>
      <c r="E316" s="66">
        <f t="shared" si="16"/>
        <v>-109.54934999999978</v>
      </c>
      <c r="F316" s="67">
        <f t="shared" si="17"/>
        <v>-3.0991207576307054E-2</v>
      </c>
      <c r="G316" s="71">
        <f>'NEG Commercial'!M314</f>
        <v>2</v>
      </c>
      <c r="H316" s="68">
        <f t="shared" si="18"/>
        <v>1.3912462784162053E-5</v>
      </c>
      <c r="I316" s="68">
        <f t="shared" si="19"/>
        <v>0.99699490803862156</v>
      </c>
    </row>
    <row r="317" spans="2:9" x14ac:dyDescent="0.2">
      <c r="B317" s="64">
        <f>'NEG Commercial'!K315</f>
        <v>5919</v>
      </c>
      <c r="C317" s="65">
        <f>B317*(Rates!$G$9+Rates!$G$11)+Rates!$G$19+SUM(Rates!$G$22:$G$27)</f>
        <v>3546.7689116564629</v>
      </c>
      <c r="D317" s="65">
        <f>IF('NEG Commercial NonWin'!B317&gt;40,40*(Rates!$H$9+Rates!$H$14)+('NEG Commercial NonWin'!B317-40)*(Rates!$H$9+Rates!$H$17),'NEG Commercial NonWin'!B317*(Rates!$H$9+Rates!$H$14))+Rates!$H$19+Rates!$H$22+Rates!$H$23</f>
        <v>3436.7705616564631</v>
      </c>
      <c r="E317" s="66">
        <f t="shared" si="16"/>
        <v>-109.99834999999985</v>
      </c>
      <c r="F317" s="67">
        <f t="shared" si="17"/>
        <v>-3.1013678291385169E-2</v>
      </c>
      <c r="G317" s="71">
        <f>'NEG Commercial'!M315</f>
        <v>1</v>
      </c>
      <c r="H317" s="68">
        <f t="shared" si="18"/>
        <v>6.9562313920810263E-6</v>
      </c>
      <c r="I317" s="68">
        <f t="shared" si="19"/>
        <v>0.99700186427001369</v>
      </c>
    </row>
    <row r="318" spans="2:9" x14ac:dyDescent="0.2">
      <c r="B318" s="64">
        <f>'NEG Commercial'!K316</f>
        <v>5959</v>
      </c>
      <c r="C318" s="65">
        <f>B318*(Rates!$G$9+Rates!$G$11)+Rates!$G$19+SUM(Rates!$G$22:$G$27)</f>
        <v>3570.6015787397978</v>
      </c>
      <c r="D318" s="65">
        <f>IF('NEG Commercial NonWin'!B318&gt;40,40*(Rates!$H$9+Rates!$H$14)+('NEG Commercial NonWin'!B318-40)*(Rates!$H$9+Rates!$H$17),'NEG Commercial NonWin'!B318*(Rates!$H$9+Rates!$H$14))+Rates!$H$19+Rates!$H$22+Rates!$H$23</f>
        <v>3459.7052287397978</v>
      </c>
      <c r="E318" s="66">
        <f t="shared" si="16"/>
        <v>-110.89634999999998</v>
      </c>
      <c r="F318" s="67">
        <f t="shared" si="17"/>
        <v>-3.1058169766210533E-2</v>
      </c>
      <c r="G318" s="71">
        <f>'NEG Commercial'!M316</f>
        <v>2</v>
      </c>
      <c r="H318" s="68">
        <f t="shared" si="18"/>
        <v>1.3912462784162053E-5</v>
      </c>
      <c r="I318" s="68">
        <f t="shared" si="19"/>
        <v>0.99701577673279784</v>
      </c>
    </row>
    <row r="319" spans="2:9" x14ac:dyDescent="0.2">
      <c r="B319" s="64">
        <f>'NEG Commercial'!K317</f>
        <v>5979</v>
      </c>
      <c r="C319" s="65">
        <f>B319*(Rates!$G$9+Rates!$G$11)+Rates!$G$19+SUM(Rates!$G$22:$G$27)</f>
        <v>3582.5179122814652</v>
      </c>
      <c r="D319" s="65">
        <f>IF('NEG Commercial NonWin'!B319&gt;40,40*(Rates!$H$9+Rates!$H$14)+('NEG Commercial NonWin'!B319-40)*(Rates!$H$9+Rates!$H$17),'NEG Commercial NonWin'!B319*(Rates!$H$9+Rates!$H$14))+Rates!$H$19+Rates!$H$22+Rates!$H$23</f>
        <v>3471.1725622814652</v>
      </c>
      <c r="E319" s="66">
        <f t="shared" si="16"/>
        <v>-111.34535000000005</v>
      </c>
      <c r="F319" s="67">
        <f t="shared" si="17"/>
        <v>-3.1080193519281436E-2</v>
      </c>
      <c r="G319" s="71">
        <f>'NEG Commercial'!M317</f>
        <v>4</v>
      </c>
      <c r="H319" s="68">
        <f t="shared" si="18"/>
        <v>2.7824925568324105E-5</v>
      </c>
      <c r="I319" s="68">
        <f t="shared" si="19"/>
        <v>0.99704360165836614</v>
      </c>
    </row>
    <row r="320" spans="2:9" x14ac:dyDescent="0.2">
      <c r="B320" s="64">
        <f>'NEG Commercial'!K318</f>
        <v>5999</v>
      </c>
      <c r="C320" s="65">
        <f>B320*(Rates!$G$9+Rates!$G$11)+Rates!$G$19+SUM(Rates!$G$22:$G$27)</f>
        <v>3594.4342458231322</v>
      </c>
      <c r="D320" s="65">
        <f>IF('NEG Commercial NonWin'!B320&gt;40,40*(Rates!$H$9+Rates!$H$14)+('NEG Commercial NonWin'!B320-40)*(Rates!$H$9+Rates!$H$17),'NEG Commercial NonWin'!B320*(Rates!$H$9+Rates!$H$14))+Rates!$H$19+Rates!$H$22+Rates!$H$23</f>
        <v>3482.6398958231325</v>
      </c>
      <c r="E320" s="66">
        <f t="shared" si="16"/>
        <v>-111.79434999999967</v>
      </c>
      <c r="F320" s="67">
        <f t="shared" si="17"/>
        <v>-3.110207124526173E-2</v>
      </c>
      <c r="G320" s="71">
        <f>'NEG Commercial'!M318</f>
        <v>4</v>
      </c>
      <c r="H320" s="68">
        <f t="shared" si="18"/>
        <v>2.7824925568324105E-5</v>
      </c>
      <c r="I320" s="68">
        <f t="shared" si="19"/>
        <v>0.99707142658393444</v>
      </c>
    </row>
    <row r="321" spans="2:9" x14ac:dyDescent="0.2">
      <c r="B321" s="64">
        <f>'NEG Commercial'!K319</f>
        <v>6039</v>
      </c>
      <c r="C321" s="65">
        <f>B321*(Rates!$G$9+Rates!$G$11)+Rates!$G$19+SUM(Rates!$G$22:$G$27)</f>
        <v>3618.266912906467</v>
      </c>
      <c r="D321" s="65">
        <f>IF('NEG Commercial NonWin'!B321&gt;40,40*(Rates!$H$9+Rates!$H$14)+('NEG Commercial NonWin'!B321-40)*(Rates!$H$9+Rates!$H$17),'NEG Commercial NonWin'!B321*(Rates!$H$9+Rates!$H$14))+Rates!$H$19+Rates!$H$22+Rates!$H$23</f>
        <v>3505.5745629064677</v>
      </c>
      <c r="E321" s="66">
        <f t="shared" si="16"/>
        <v>-112.69234999999935</v>
      </c>
      <c r="F321" s="67">
        <f t="shared" si="17"/>
        <v>-3.1145394387026105E-2</v>
      </c>
      <c r="G321" s="71">
        <f>'NEG Commercial'!M319</f>
        <v>2</v>
      </c>
      <c r="H321" s="68">
        <f t="shared" si="18"/>
        <v>1.3912462784162053E-5</v>
      </c>
      <c r="I321" s="68">
        <f t="shared" si="19"/>
        <v>0.99708533904671859</v>
      </c>
    </row>
    <row r="322" spans="2:9" x14ac:dyDescent="0.2">
      <c r="B322" s="64">
        <f>'NEG Commercial'!K320</f>
        <v>6059</v>
      </c>
      <c r="C322" s="65">
        <f>B322*(Rates!$G$9+Rates!$G$11)+Rates!$G$19+SUM(Rates!$G$22:$G$27)</f>
        <v>3630.1832464481345</v>
      </c>
      <c r="D322" s="65">
        <f>IF('NEG Commercial NonWin'!B322&gt;40,40*(Rates!$H$9+Rates!$H$14)+('NEG Commercial NonWin'!B322-40)*(Rates!$H$9+Rates!$H$17),'NEG Commercial NonWin'!B322*(Rates!$H$9+Rates!$H$14))+Rates!$H$19+Rates!$H$22+Rates!$H$23</f>
        <v>3517.041896448135</v>
      </c>
      <c r="E322" s="66">
        <f t="shared" si="16"/>
        <v>-113.14134999999942</v>
      </c>
      <c r="F322" s="67">
        <f t="shared" si="17"/>
        <v>-3.116684264098785E-2</v>
      </c>
      <c r="G322" s="71">
        <f>'NEG Commercial'!M320</f>
        <v>3</v>
      </c>
      <c r="H322" s="68">
        <f t="shared" si="18"/>
        <v>2.086869417624308E-5</v>
      </c>
      <c r="I322" s="68">
        <f t="shared" si="19"/>
        <v>0.99710620774089487</v>
      </c>
    </row>
    <row r="323" spans="2:9" x14ac:dyDescent="0.2">
      <c r="B323" s="64">
        <f>'NEG Commercial'!K321</f>
        <v>6079</v>
      </c>
      <c r="C323" s="65">
        <f>B323*(Rates!$G$9+Rates!$G$11)+Rates!$G$19+SUM(Rates!$G$22:$G$27)</f>
        <v>3642.0995799898019</v>
      </c>
      <c r="D323" s="65">
        <f>IF('NEG Commercial NonWin'!B323&gt;40,40*(Rates!$H$9+Rates!$H$14)+('NEG Commercial NonWin'!B323-40)*(Rates!$H$9+Rates!$H$17),'NEG Commercial NonWin'!B323*(Rates!$H$9+Rates!$H$14))+Rates!$H$19+Rates!$H$22+Rates!$H$23</f>
        <v>3528.5092299898024</v>
      </c>
      <c r="E323" s="66">
        <f t="shared" si="16"/>
        <v>-113.59034999999949</v>
      </c>
      <c r="F323" s="67">
        <f t="shared" si="17"/>
        <v>-3.1188150544834238E-2</v>
      </c>
      <c r="G323" s="71">
        <f>'NEG Commercial'!M321</f>
        <v>2</v>
      </c>
      <c r="H323" s="68">
        <f t="shared" si="18"/>
        <v>1.3912462784162053E-5</v>
      </c>
      <c r="I323" s="68">
        <f t="shared" si="19"/>
        <v>0.99712012020367902</v>
      </c>
    </row>
    <row r="324" spans="2:9" x14ac:dyDescent="0.2">
      <c r="B324" s="64">
        <f>'NEG Commercial'!K322</f>
        <v>6099</v>
      </c>
      <c r="C324" s="65">
        <f>B324*(Rates!$G$9+Rates!$G$11)+Rates!$G$19+SUM(Rates!$G$22:$G$27)</f>
        <v>3654.0159135314693</v>
      </c>
      <c r="D324" s="65">
        <f>IF('NEG Commercial NonWin'!B324&gt;40,40*(Rates!$H$9+Rates!$H$14)+('NEG Commercial NonWin'!B324-40)*(Rates!$H$9+Rates!$H$17),'NEG Commercial NonWin'!B324*(Rates!$H$9+Rates!$H$14))+Rates!$H$19+Rates!$H$22+Rates!$H$23</f>
        <v>3539.9765635314698</v>
      </c>
      <c r="E324" s="66">
        <f t="shared" si="16"/>
        <v>-114.03934999999956</v>
      </c>
      <c r="F324" s="67">
        <f t="shared" si="17"/>
        <v>-3.1209319471678165E-2</v>
      </c>
      <c r="G324" s="71">
        <f>'NEG Commercial'!M322</f>
        <v>2</v>
      </c>
      <c r="H324" s="68">
        <f t="shared" si="18"/>
        <v>1.3912462784162053E-5</v>
      </c>
      <c r="I324" s="68">
        <f t="shared" si="19"/>
        <v>0.99713403266646317</v>
      </c>
    </row>
    <row r="325" spans="2:9" x14ac:dyDescent="0.2">
      <c r="B325" s="64">
        <f>'NEG Commercial'!K323</f>
        <v>6119</v>
      </c>
      <c r="C325" s="65">
        <f>B325*(Rates!$G$9+Rates!$G$11)+Rates!$G$19+SUM(Rates!$G$22:$G$27)</f>
        <v>3665.9322470731368</v>
      </c>
      <c r="D325" s="65">
        <f>IF('NEG Commercial NonWin'!B325&gt;40,40*(Rates!$H$9+Rates!$H$14)+('NEG Commercial NonWin'!B325-40)*(Rates!$H$9+Rates!$H$17),'NEG Commercial NonWin'!B325*(Rates!$H$9+Rates!$H$14))+Rates!$H$19+Rates!$H$22+Rates!$H$23</f>
        <v>3551.4438970731371</v>
      </c>
      <c r="E325" s="66">
        <f t="shared" si="16"/>
        <v>-114.48834999999963</v>
      </c>
      <c r="F325" s="67">
        <f t="shared" si="17"/>
        <v>-3.1230350776778975E-2</v>
      </c>
      <c r="G325" s="71">
        <f>'NEG Commercial'!M323</f>
        <v>3</v>
      </c>
      <c r="H325" s="68">
        <f t="shared" si="18"/>
        <v>2.086869417624308E-5</v>
      </c>
      <c r="I325" s="68">
        <f t="shared" si="19"/>
        <v>0.99715490136063945</v>
      </c>
    </row>
    <row r="326" spans="2:9" x14ac:dyDescent="0.2">
      <c r="B326" s="64">
        <f>'NEG Commercial'!K324</f>
        <v>6159</v>
      </c>
      <c r="C326" s="65">
        <f>B326*(Rates!$G$9+Rates!$G$11)+Rates!$G$19+SUM(Rates!$G$22:$G$27)</f>
        <v>3689.7649141564716</v>
      </c>
      <c r="D326" s="65">
        <f>IF('NEG Commercial NonWin'!B326&gt;40,40*(Rates!$H$9+Rates!$H$14)+('NEG Commercial NonWin'!B326-40)*(Rates!$H$9+Rates!$H$17),'NEG Commercial NonWin'!B326*(Rates!$H$9+Rates!$H$14))+Rates!$H$19+Rates!$H$22+Rates!$H$23</f>
        <v>3574.3785641564718</v>
      </c>
      <c r="E326" s="66">
        <f t="shared" si="16"/>
        <v>-115.38634999999977</v>
      </c>
      <c r="F326" s="67">
        <f t="shared" si="17"/>
        <v>-3.1272005855250695E-2</v>
      </c>
      <c r="G326" s="71">
        <f>'NEG Commercial'!M324</f>
        <v>2</v>
      </c>
      <c r="H326" s="68">
        <f t="shared" si="18"/>
        <v>1.3912462784162053E-5</v>
      </c>
      <c r="I326" s="68">
        <f t="shared" si="19"/>
        <v>0.99716881382342359</v>
      </c>
    </row>
    <row r="327" spans="2:9" x14ac:dyDescent="0.2">
      <c r="B327" s="64">
        <f>'NEG Commercial'!K325</f>
        <v>6179</v>
      </c>
      <c r="C327" s="65">
        <f>B327*(Rates!$G$9+Rates!$G$11)+Rates!$G$19+SUM(Rates!$G$22:$G$27)</f>
        <v>3701.681247698139</v>
      </c>
      <c r="D327" s="65">
        <f>IF('NEG Commercial NonWin'!B327&gt;40,40*(Rates!$H$9+Rates!$H$14)+('NEG Commercial NonWin'!B327-40)*(Rates!$H$9+Rates!$H$17),'NEG Commercial NonWin'!B327*(Rates!$H$9+Rates!$H$14))+Rates!$H$19+Rates!$H$22+Rates!$H$23</f>
        <v>3585.8458976981392</v>
      </c>
      <c r="E327" s="66">
        <f t="shared" ref="E327:E390" si="20">D327-C327</f>
        <v>-115.83534999999983</v>
      </c>
      <c r="F327" s="67">
        <f t="shared" ref="F327:F390" si="21">E327/C327</f>
        <v>-3.1292632252447758E-2</v>
      </c>
      <c r="G327" s="71">
        <f>'NEG Commercial'!M325</f>
        <v>2</v>
      </c>
      <c r="H327" s="68">
        <f t="shared" si="18"/>
        <v>1.3912462784162053E-5</v>
      </c>
      <c r="I327" s="68">
        <f t="shared" si="19"/>
        <v>0.99718272628620774</v>
      </c>
    </row>
    <row r="328" spans="2:9" x14ac:dyDescent="0.2">
      <c r="B328" s="64">
        <f>'NEG Commercial'!K326</f>
        <v>6219</v>
      </c>
      <c r="C328" s="65">
        <f>B328*(Rates!$G$9+Rates!$G$11)+Rates!$G$19+SUM(Rates!$G$22:$G$27)</f>
        <v>3725.5139147814734</v>
      </c>
      <c r="D328" s="65">
        <f>IF('NEG Commercial NonWin'!B328&gt;40,40*(Rates!$H$9+Rates!$H$14)+('NEG Commercial NonWin'!B328-40)*(Rates!$H$9+Rates!$H$17),'NEG Commercial NonWin'!B328*(Rates!$H$9+Rates!$H$14))+Rates!$H$19+Rates!$H$22+Rates!$H$23</f>
        <v>3608.7805647814739</v>
      </c>
      <c r="E328" s="66">
        <f t="shared" si="20"/>
        <v>-116.73334999999952</v>
      </c>
      <c r="F328" s="67">
        <f t="shared" si="21"/>
        <v>-3.1333489196441966E-2</v>
      </c>
      <c r="G328" s="71">
        <f>'NEG Commercial'!M326</f>
        <v>1</v>
      </c>
      <c r="H328" s="68">
        <f t="shared" ref="H328:H391" si="22">G328/SUM($G$6:$G$618)</f>
        <v>6.9562313920810263E-6</v>
      </c>
      <c r="I328" s="68">
        <f t="shared" ref="I328:I391" si="23">H328+I327</f>
        <v>0.99718968251759987</v>
      </c>
    </row>
    <row r="329" spans="2:9" x14ac:dyDescent="0.2">
      <c r="B329" s="64">
        <f>'NEG Commercial'!K327</f>
        <v>6239</v>
      </c>
      <c r="C329" s="65">
        <f>B329*(Rates!$G$9+Rates!$G$11)+Rates!$G$19+SUM(Rates!$G$22:$G$27)</f>
        <v>3737.4302483231409</v>
      </c>
      <c r="D329" s="65">
        <f>IF('NEG Commercial NonWin'!B329&gt;40,40*(Rates!$H$9+Rates!$H$14)+('NEG Commercial NonWin'!B329-40)*(Rates!$H$9+Rates!$H$17),'NEG Commercial NonWin'!B329*(Rates!$H$9+Rates!$H$14))+Rates!$H$19+Rates!$H$22+Rates!$H$23</f>
        <v>3620.2478983231413</v>
      </c>
      <c r="E329" s="66">
        <f t="shared" si="20"/>
        <v>-117.18234999999959</v>
      </c>
      <c r="F329" s="67">
        <f t="shared" si="21"/>
        <v>-3.1353722267479206E-2</v>
      </c>
      <c r="G329" s="71">
        <f>'NEG Commercial'!M327</f>
        <v>1</v>
      </c>
      <c r="H329" s="68">
        <f t="shared" si="22"/>
        <v>6.9562313920810263E-6</v>
      </c>
      <c r="I329" s="68">
        <f t="shared" si="23"/>
        <v>0.997196638748992</v>
      </c>
    </row>
    <row r="330" spans="2:9" x14ac:dyDescent="0.2">
      <c r="B330" s="64">
        <f>'NEG Commercial'!K328</f>
        <v>6259</v>
      </c>
      <c r="C330" s="65">
        <f>B330*(Rates!$G$9+Rates!$G$11)+Rates!$G$19+SUM(Rates!$G$22:$G$27)</f>
        <v>3749.3465818648083</v>
      </c>
      <c r="D330" s="65">
        <f>IF('NEG Commercial NonWin'!B330&gt;40,40*(Rates!$H$9+Rates!$H$14)+('NEG Commercial NonWin'!B330-40)*(Rates!$H$9+Rates!$H$17),'NEG Commercial NonWin'!B330*(Rates!$H$9+Rates!$H$14))+Rates!$H$19+Rates!$H$22+Rates!$H$23</f>
        <v>3631.7152318648086</v>
      </c>
      <c r="E330" s="66">
        <f t="shared" si="20"/>
        <v>-117.63134999999966</v>
      </c>
      <c r="F330" s="67">
        <f t="shared" si="21"/>
        <v>-3.1373826727294302E-2</v>
      </c>
      <c r="G330" s="71">
        <f>'NEG Commercial'!M328</f>
        <v>2</v>
      </c>
      <c r="H330" s="68">
        <f t="shared" si="22"/>
        <v>1.3912462784162053E-5</v>
      </c>
      <c r="I330" s="68">
        <f t="shared" si="23"/>
        <v>0.99721055121177615</v>
      </c>
    </row>
    <row r="331" spans="2:9" x14ac:dyDescent="0.2">
      <c r="B331" s="64">
        <f>'NEG Commercial'!K329</f>
        <v>6279</v>
      </c>
      <c r="C331" s="65">
        <f>B331*(Rates!$G$9+Rates!$G$11)+Rates!$G$19+SUM(Rates!$G$22:$G$27)</f>
        <v>3761.2629154064757</v>
      </c>
      <c r="D331" s="65">
        <f>IF('NEG Commercial NonWin'!B331&gt;40,40*(Rates!$H$9+Rates!$H$14)+('NEG Commercial NonWin'!B331-40)*(Rates!$H$9+Rates!$H$17),'NEG Commercial NonWin'!B331*(Rates!$H$9+Rates!$H$14))+Rates!$H$19+Rates!$H$22+Rates!$H$23</f>
        <v>3643.182565406476</v>
      </c>
      <c r="E331" s="66">
        <f t="shared" si="20"/>
        <v>-118.08034999999973</v>
      </c>
      <c r="F331" s="67">
        <f t="shared" si="21"/>
        <v>-3.139380379827527E-2</v>
      </c>
      <c r="G331" s="71">
        <f>'NEG Commercial'!M329</f>
        <v>1</v>
      </c>
      <c r="H331" s="68">
        <f t="shared" si="22"/>
        <v>6.9562313920810263E-6</v>
      </c>
      <c r="I331" s="68">
        <f t="shared" si="23"/>
        <v>0.99721750744316828</v>
      </c>
    </row>
    <row r="332" spans="2:9" x14ac:dyDescent="0.2">
      <c r="B332" s="64">
        <f>'NEG Commercial'!K330</f>
        <v>6319</v>
      </c>
      <c r="C332" s="65">
        <f>B332*(Rates!$G$9+Rates!$G$11)+Rates!$G$19+SUM(Rates!$G$22:$G$27)</f>
        <v>3785.0955824898106</v>
      </c>
      <c r="D332" s="65">
        <f>IF('NEG Commercial NonWin'!B332&gt;40,40*(Rates!$H$9+Rates!$H$14)+('NEG Commercial NonWin'!B332-40)*(Rates!$H$9+Rates!$H$17),'NEG Commercial NonWin'!B332*(Rates!$H$9+Rates!$H$14))+Rates!$H$19+Rates!$H$22+Rates!$H$23</f>
        <v>3666.1172324898107</v>
      </c>
      <c r="E332" s="66">
        <f t="shared" si="20"/>
        <v>-118.97834999999986</v>
      </c>
      <c r="F332" s="67">
        <f t="shared" si="21"/>
        <v>-3.1433380586319754E-2</v>
      </c>
      <c r="G332" s="71">
        <f>'NEG Commercial'!M330</f>
        <v>4</v>
      </c>
      <c r="H332" s="68">
        <f t="shared" si="22"/>
        <v>2.7824925568324105E-5</v>
      </c>
      <c r="I332" s="68">
        <f t="shared" si="23"/>
        <v>0.99724533236873658</v>
      </c>
    </row>
    <row r="333" spans="2:9" x14ac:dyDescent="0.2">
      <c r="B333" s="64">
        <f>'NEG Commercial'!K331</f>
        <v>6359</v>
      </c>
      <c r="C333" s="65">
        <f>B333*(Rates!$G$9+Rates!$G$11)+Rates!$G$19+SUM(Rates!$G$22:$G$27)</f>
        <v>3808.9282495731454</v>
      </c>
      <c r="D333" s="65">
        <f>IF('NEG Commercial NonWin'!B333&gt;40,40*(Rates!$H$9+Rates!$H$14)+('NEG Commercial NonWin'!B333-40)*(Rates!$H$9+Rates!$H$17),'NEG Commercial NonWin'!B333*(Rates!$H$9+Rates!$H$14))+Rates!$H$19+Rates!$H$22+Rates!$H$23</f>
        <v>3689.0518995731459</v>
      </c>
      <c r="E333" s="66">
        <f t="shared" si="20"/>
        <v>-119.87634999999955</v>
      </c>
      <c r="F333" s="67">
        <f t="shared" si="21"/>
        <v>-3.1472462106219436E-2</v>
      </c>
      <c r="G333" s="71">
        <f>'NEG Commercial'!M331</f>
        <v>1</v>
      </c>
      <c r="H333" s="68">
        <f t="shared" si="22"/>
        <v>6.9562313920810263E-6</v>
      </c>
      <c r="I333" s="68">
        <f t="shared" si="23"/>
        <v>0.99725228860012871</v>
      </c>
    </row>
    <row r="334" spans="2:9" x14ac:dyDescent="0.2">
      <c r="B334" s="64">
        <f>'NEG Commercial'!K332</f>
        <v>6379</v>
      </c>
      <c r="C334" s="65">
        <f>B334*(Rates!$G$9+Rates!$G$11)+Rates!$G$19+SUM(Rates!$G$22:$G$27)</f>
        <v>3820.8445831148128</v>
      </c>
      <c r="D334" s="65">
        <f>IF('NEG Commercial NonWin'!B334&gt;40,40*(Rates!$H$9+Rates!$H$14)+('NEG Commercial NonWin'!B334-40)*(Rates!$H$9+Rates!$H$17),'NEG Commercial NonWin'!B334*(Rates!$H$9+Rates!$H$14))+Rates!$H$19+Rates!$H$22+Rates!$H$23</f>
        <v>3700.5192331148132</v>
      </c>
      <c r="E334" s="66">
        <f t="shared" si="20"/>
        <v>-120.32534999999962</v>
      </c>
      <c r="F334" s="67">
        <f t="shared" si="21"/>
        <v>-3.1491820036791053E-2</v>
      </c>
      <c r="G334" s="71">
        <f>'NEG Commercial'!M332</f>
        <v>4</v>
      </c>
      <c r="H334" s="68">
        <f t="shared" si="22"/>
        <v>2.7824925568324105E-5</v>
      </c>
      <c r="I334" s="68">
        <f t="shared" si="23"/>
        <v>0.99728011352569701</v>
      </c>
    </row>
    <row r="335" spans="2:9" x14ac:dyDescent="0.2">
      <c r="B335" s="64">
        <f>'NEG Commercial'!K333</f>
        <v>6399</v>
      </c>
      <c r="C335" s="65">
        <f>B335*(Rates!$G$9+Rates!$G$11)+Rates!$G$19+SUM(Rates!$G$22:$G$27)</f>
        <v>3832.7609166564803</v>
      </c>
      <c r="D335" s="65">
        <f>IF('NEG Commercial NonWin'!B335&gt;40,40*(Rates!$H$9+Rates!$H$14)+('NEG Commercial NonWin'!B335-40)*(Rates!$H$9+Rates!$H$17),'NEG Commercial NonWin'!B335*(Rates!$H$9+Rates!$H$14))+Rates!$H$19+Rates!$H$22+Rates!$H$23</f>
        <v>3711.9865666564806</v>
      </c>
      <c r="E335" s="66">
        <f t="shared" si="20"/>
        <v>-120.77434999999969</v>
      </c>
      <c r="F335" s="67">
        <f t="shared" si="21"/>
        <v>-3.1511057596923506E-2</v>
      </c>
      <c r="G335" s="71">
        <f>'NEG Commercial'!M333</f>
        <v>4</v>
      </c>
      <c r="H335" s="68">
        <f t="shared" si="22"/>
        <v>2.7824925568324105E-5</v>
      </c>
      <c r="I335" s="68">
        <f t="shared" si="23"/>
        <v>0.99730793845126531</v>
      </c>
    </row>
    <row r="336" spans="2:9" x14ac:dyDescent="0.2">
      <c r="B336" s="64">
        <f>'NEG Commercial'!K334</f>
        <v>6439</v>
      </c>
      <c r="C336" s="65">
        <f>B336*(Rates!$G$9+Rates!$G$11)+Rates!$G$19+SUM(Rates!$G$22:$G$27)</f>
        <v>3856.5935837398147</v>
      </c>
      <c r="D336" s="65">
        <f>IF('NEG Commercial NonWin'!B336&gt;40,40*(Rates!$H$9+Rates!$H$14)+('NEG Commercial NonWin'!B336-40)*(Rates!$H$9+Rates!$H$17),'NEG Commercial NonWin'!B336*(Rates!$H$9+Rates!$H$14))+Rates!$H$19+Rates!$H$22+Rates!$H$23</f>
        <v>3734.9212337398153</v>
      </c>
      <c r="E336" s="66">
        <f t="shared" si="20"/>
        <v>-121.67234999999937</v>
      </c>
      <c r="F336" s="67">
        <f t="shared" si="21"/>
        <v>-3.1549176069004217E-2</v>
      </c>
      <c r="G336" s="71">
        <f>'NEG Commercial'!M334</f>
        <v>1</v>
      </c>
      <c r="H336" s="68">
        <f t="shared" si="22"/>
        <v>6.9562313920810263E-6</v>
      </c>
      <c r="I336" s="68">
        <f t="shared" si="23"/>
        <v>0.99731489468265744</v>
      </c>
    </row>
    <row r="337" spans="2:9" x14ac:dyDescent="0.2">
      <c r="B337" s="64">
        <f>'NEG Commercial'!K335</f>
        <v>6459</v>
      </c>
      <c r="C337" s="65">
        <f>B337*(Rates!$G$9+Rates!$G$11)+Rates!$G$19+SUM(Rates!$G$22:$G$27)</f>
        <v>3868.5099172814821</v>
      </c>
      <c r="D337" s="65">
        <f>IF('NEG Commercial NonWin'!B337&gt;40,40*(Rates!$H$9+Rates!$H$14)+('NEG Commercial NonWin'!B337-40)*(Rates!$H$9+Rates!$H$17),'NEG Commercial NonWin'!B337*(Rates!$H$9+Rates!$H$14))+Rates!$H$19+Rates!$H$22+Rates!$H$23</f>
        <v>3746.3885672814827</v>
      </c>
      <c r="E337" s="66">
        <f t="shared" si="20"/>
        <v>-122.12134999999944</v>
      </c>
      <c r="F337" s="67">
        <f t="shared" si="21"/>
        <v>-3.1568059178149338E-2</v>
      </c>
      <c r="G337" s="71">
        <f>'NEG Commercial'!M335</f>
        <v>3</v>
      </c>
      <c r="H337" s="68">
        <f t="shared" si="22"/>
        <v>2.086869417624308E-5</v>
      </c>
      <c r="I337" s="68">
        <f t="shared" si="23"/>
        <v>0.99733576337683372</v>
      </c>
    </row>
    <row r="338" spans="2:9" x14ac:dyDescent="0.2">
      <c r="B338" s="64">
        <f>'NEG Commercial'!K336</f>
        <v>6499</v>
      </c>
      <c r="C338" s="65">
        <f>B338*(Rates!$G$9+Rates!$G$11)+Rates!$G$19+SUM(Rates!$G$22:$G$27)</f>
        <v>3892.342584364817</v>
      </c>
      <c r="D338" s="65">
        <f>IF('NEG Commercial NonWin'!B338&gt;40,40*(Rates!$H$9+Rates!$H$14)+('NEG Commercial NonWin'!B338-40)*(Rates!$H$9+Rates!$H$17),'NEG Commercial NonWin'!B338*(Rates!$H$9+Rates!$H$14))+Rates!$H$19+Rates!$H$22+Rates!$H$23</f>
        <v>3769.3232343648174</v>
      </c>
      <c r="E338" s="66">
        <f t="shared" si="20"/>
        <v>-123.01934999999958</v>
      </c>
      <c r="F338" s="67">
        <f t="shared" si="21"/>
        <v>-3.1605478534740751E-2</v>
      </c>
      <c r="G338" s="71">
        <f>'NEG Commercial'!M336</f>
        <v>2</v>
      </c>
      <c r="H338" s="68">
        <f t="shared" si="22"/>
        <v>1.3912462784162053E-5</v>
      </c>
      <c r="I338" s="68">
        <f t="shared" si="23"/>
        <v>0.99734967583961787</v>
      </c>
    </row>
    <row r="339" spans="2:9" x14ac:dyDescent="0.2">
      <c r="B339" s="64">
        <f>'NEG Commercial'!K337</f>
        <v>6519</v>
      </c>
      <c r="C339" s="65">
        <f>B339*(Rates!$G$9+Rates!$G$11)+Rates!$G$19+SUM(Rates!$G$22:$G$27)</f>
        <v>3904.2589179064844</v>
      </c>
      <c r="D339" s="65">
        <f>IF('NEG Commercial NonWin'!B339&gt;40,40*(Rates!$H$9+Rates!$H$14)+('NEG Commercial NonWin'!B339-40)*(Rates!$H$9+Rates!$H$17),'NEG Commercial NonWin'!B339*(Rates!$H$9+Rates!$H$14))+Rates!$H$19+Rates!$H$22+Rates!$H$23</f>
        <v>3780.7905679064847</v>
      </c>
      <c r="E339" s="66">
        <f t="shared" si="20"/>
        <v>-123.46834999999965</v>
      </c>
      <c r="F339" s="67">
        <f t="shared" si="21"/>
        <v>-3.1624016899525972E-2</v>
      </c>
      <c r="G339" s="71">
        <f>'NEG Commercial'!M337</f>
        <v>3</v>
      </c>
      <c r="H339" s="68">
        <f t="shared" si="22"/>
        <v>2.086869417624308E-5</v>
      </c>
      <c r="I339" s="68">
        <f t="shared" si="23"/>
        <v>0.99737054453379415</v>
      </c>
    </row>
    <row r="340" spans="2:9" x14ac:dyDescent="0.2">
      <c r="B340" s="64">
        <f>'NEG Commercial'!K338</f>
        <v>6539</v>
      </c>
      <c r="C340" s="65">
        <f>B340*(Rates!$G$9+Rates!$G$11)+Rates!$G$19+SUM(Rates!$G$22:$G$27)</f>
        <v>3916.1752514481518</v>
      </c>
      <c r="D340" s="65">
        <f>IF('NEG Commercial NonWin'!B340&gt;40,40*(Rates!$H$9+Rates!$H$14)+('NEG Commercial NonWin'!B340-40)*(Rates!$H$9+Rates!$H$17),'NEG Commercial NonWin'!B340*(Rates!$H$9+Rates!$H$14))+Rates!$H$19+Rates!$H$22+Rates!$H$23</f>
        <v>3792.2579014481521</v>
      </c>
      <c r="E340" s="66">
        <f t="shared" si="20"/>
        <v>-123.91734999999971</v>
      </c>
      <c r="F340" s="67">
        <f t="shared" si="21"/>
        <v>-3.1642442445387664E-2</v>
      </c>
      <c r="G340" s="71">
        <f>'NEG Commercial'!M338</f>
        <v>2</v>
      </c>
      <c r="H340" s="68">
        <f t="shared" si="22"/>
        <v>1.3912462784162053E-5</v>
      </c>
      <c r="I340" s="68">
        <f t="shared" si="23"/>
        <v>0.99738445699657829</v>
      </c>
    </row>
    <row r="341" spans="2:9" x14ac:dyDescent="0.2">
      <c r="B341" s="64">
        <f>'NEG Commercial'!K339</f>
        <v>6579</v>
      </c>
      <c r="C341" s="65">
        <f>B341*(Rates!$G$9+Rates!$G$11)+Rates!$G$19+SUM(Rates!$G$22:$G$27)</f>
        <v>3940.0079185314867</v>
      </c>
      <c r="D341" s="65">
        <f>IF('NEG Commercial NonWin'!B341&gt;40,40*(Rates!$H$9+Rates!$H$14)+('NEG Commercial NonWin'!B341-40)*(Rates!$H$9+Rates!$H$17),'NEG Commercial NonWin'!B341*(Rates!$H$9+Rates!$H$14))+Rates!$H$19+Rates!$H$22+Rates!$H$23</f>
        <v>3815.1925685314868</v>
      </c>
      <c r="E341" s="66">
        <f t="shared" si="20"/>
        <v>-124.81534999999985</v>
      </c>
      <c r="F341" s="67">
        <f t="shared" si="21"/>
        <v>-3.1678959174914763E-2</v>
      </c>
      <c r="G341" s="71">
        <f>'NEG Commercial'!M339</f>
        <v>1</v>
      </c>
      <c r="H341" s="68">
        <f t="shared" si="22"/>
        <v>6.9562313920810263E-6</v>
      </c>
      <c r="I341" s="68">
        <f t="shared" si="23"/>
        <v>0.99739141322797042</v>
      </c>
    </row>
    <row r="342" spans="2:9" x14ac:dyDescent="0.2">
      <c r="B342" s="64">
        <f>'NEG Commercial'!K340</f>
        <v>6599</v>
      </c>
      <c r="C342" s="65">
        <f>B342*(Rates!$G$9+Rates!$G$11)+Rates!$G$19+SUM(Rates!$G$22:$G$27)</f>
        <v>3951.9242520731541</v>
      </c>
      <c r="D342" s="65">
        <f>IF('NEG Commercial NonWin'!B342&gt;40,40*(Rates!$H$9+Rates!$H$14)+('NEG Commercial NonWin'!B342-40)*(Rates!$H$9+Rates!$H$17),'NEG Commercial NonWin'!B342*(Rates!$H$9+Rates!$H$14))+Rates!$H$19+Rates!$H$22+Rates!$H$23</f>
        <v>3826.6599020731542</v>
      </c>
      <c r="E342" s="66">
        <f t="shared" si="20"/>
        <v>-125.26434999999992</v>
      </c>
      <c r="F342" s="67">
        <f t="shared" si="21"/>
        <v>-3.1697052375001124E-2</v>
      </c>
      <c r="G342" s="71">
        <f>'NEG Commercial'!M340</f>
        <v>1</v>
      </c>
      <c r="H342" s="68">
        <f t="shared" si="22"/>
        <v>6.9562313920810263E-6</v>
      </c>
      <c r="I342" s="68">
        <f t="shared" si="23"/>
        <v>0.99739836945936255</v>
      </c>
    </row>
    <row r="343" spans="2:9" x14ac:dyDescent="0.2">
      <c r="B343" s="64">
        <f>'NEG Commercial'!K341</f>
        <v>6619</v>
      </c>
      <c r="C343" s="65">
        <f>B343*(Rates!$G$9+Rates!$G$11)+Rates!$G$19+SUM(Rates!$G$22:$G$27)</f>
        <v>3963.8405856148215</v>
      </c>
      <c r="D343" s="65">
        <f>IF('NEG Commercial NonWin'!B343&gt;40,40*(Rates!$H$9+Rates!$H$14)+('NEG Commercial NonWin'!B343-40)*(Rates!$H$9+Rates!$H$17),'NEG Commercial NonWin'!B343*(Rates!$H$9+Rates!$H$14))+Rates!$H$19+Rates!$H$22+Rates!$H$23</f>
        <v>3838.1272356148215</v>
      </c>
      <c r="E343" s="66">
        <f t="shared" si="20"/>
        <v>-125.71334999999999</v>
      </c>
      <c r="F343" s="67">
        <f t="shared" si="21"/>
        <v>-3.1715036789377066E-2</v>
      </c>
      <c r="G343" s="71">
        <f>'NEG Commercial'!M341</f>
        <v>4</v>
      </c>
      <c r="H343" s="68">
        <f t="shared" si="22"/>
        <v>2.7824925568324105E-5</v>
      </c>
      <c r="I343" s="68">
        <f t="shared" si="23"/>
        <v>0.99742619438493085</v>
      </c>
    </row>
    <row r="344" spans="2:9" x14ac:dyDescent="0.2">
      <c r="B344" s="64">
        <f>'NEG Commercial'!K342</f>
        <v>6639</v>
      </c>
      <c r="C344" s="65">
        <f>B344*(Rates!$G$9+Rates!$G$11)+Rates!$G$19+SUM(Rates!$G$22:$G$27)</f>
        <v>3975.7569191564885</v>
      </c>
      <c r="D344" s="65">
        <f>IF('NEG Commercial NonWin'!B344&gt;40,40*(Rates!$H$9+Rates!$H$14)+('NEG Commercial NonWin'!B344-40)*(Rates!$H$9+Rates!$H$17),'NEG Commercial NonWin'!B344*(Rates!$H$9+Rates!$H$14))+Rates!$H$19+Rates!$H$22+Rates!$H$23</f>
        <v>3849.5945691564889</v>
      </c>
      <c r="E344" s="66">
        <f t="shared" si="20"/>
        <v>-126.16234999999961</v>
      </c>
      <c r="F344" s="67">
        <f t="shared" si="21"/>
        <v>-3.1732913396216055E-2</v>
      </c>
      <c r="G344" s="71">
        <f>'NEG Commercial'!M342</f>
        <v>1</v>
      </c>
      <c r="H344" s="68">
        <f t="shared" si="22"/>
        <v>6.9562313920810263E-6</v>
      </c>
      <c r="I344" s="68">
        <f t="shared" si="23"/>
        <v>0.99743315061632298</v>
      </c>
    </row>
    <row r="345" spans="2:9" x14ac:dyDescent="0.2">
      <c r="B345" s="64">
        <f>'NEG Commercial'!K343</f>
        <v>6679</v>
      </c>
      <c r="C345" s="65">
        <f>B345*(Rates!$G$9+Rates!$G$11)+Rates!$G$19+SUM(Rates!$G$22:$G$27)</f>
        <v>3999.5895862398233</v>
      </c>
      <c r="D345" s="65">
        <f>IF('NEG Commercial NonWin'!B345&gt;40,40*(Rates!$H$9+Rates!$H$14)+('NEG Commercial NonWin'!B345-40)*(Rates!$H$9+Rates!$H$17),'NEG Commercial NonWin'!B345*(Rates!$H$9+Rates!$H$14))+Rates!$H$19+Rates!$H$22+Rates!$H$23</f>
        <v>3872.5292362398241</v>
      </c>
      <c r="E345" s="66">
        <f t="shared" si="20"/>
        <v>-127.06034999999929</v>
      </c>
      <c r="F345" s="67">
        <f t="shared" si="21"/>
        <v>-3.176834704169082E-2</v>
      </c>
      <c r="G345" s="71">
        <f>'NEG Commercial'!M343</f>
        <v>1</v>
      </c>
      <c r="H345" s="68">
        <f t="shared" si="22"/>
        <v>6.9562313920810263E-6</v>
      </c>
      <c r="I345" s="68">
        <f t="shared" si="23"/>
        <v>0.99744010684771511</v>
      </c>
    </row>
    <row r="346" spans="2:9" x14ac:dyDescent="0.2">
      <c r="B346" s="64">
        <f>'NEG Commercial'!K344</f>
        <v>6699</v>
      </c>
      <c r="C346" s="65">
        <f>B346*(Rates!$G$9+Rates!$G$11)+Rates!$G$19+SUM(Rates!$G$22:$G$27)</f>
        <v>4011.5059197814908</v>
      </c>
      <c r="D346" s="65">
        <f>IF('NEG Commercial NonWin'!B346&gt;40,40*(Rates!$H$9+Rates!$H$14)+('NEG Commercial NonWin'!B346-40)*(Rates!$H$9+Rates!$H$17),'NEG Commercial NonWin'!B346*(Rates!$H$9+Rates!$H$14))+Rates!$H$19+Rates!$H$22+Rates!$H$23</f>
        <v>3883.9965697814914</v>
      </c>
      <c r="E346" s="66">
        <f t="shared" si="20"/>
        <v>-127.50934999999936</v>
      </c>
      <c r="F346" s="67">
        <f t="shared" si="21"/>
        <v>-3.1785905978906015E-2</v>
      </c>
      <c r="G346" s="71">
        <f>'NEG Commercial'!M344</f>
        <v>2</v>
      </c>
      <c r="H346" s="68">
        <f t="shared" si="22"/>
        <v>1.3912462784162053E-5</v>
      </c>
      <c r="I346" s="68">
        <f t="shared" si="23"/>
        <v>0.99745401931049926</v>
      </c>
    </row>
    <row r="347" spans="2:9" x14ac:dyDescent="0.2">
      <c r="B347" s="64">
        <f>'NEG Commercial'!K345</f>
        <v>6739</v>
      </c>
      <c r="C347" s="65">
        <f>B347*(Rates!$G$9+Rates!$G$11)+Rates!$G$19+SUM(Rates!$G$22:$G$27)</f>
        <v>4035.3385868648256</v>
      </c>
      <c r="D347" s="65">
        <f>IF('NEG Commercial NonWin'!B347&gt;40,40*(Rates!$H$9+Rates!$H$14)+('NEG Commercial NonWin'!B347-40)*(Rates!$H$9+Rates!$H$17),'NEG Commercial NonWin'!B347*(Rates!$H$9+Rates!$H$14))+Rates!$H$19+Rates!$H$22+Rates!$H$23</f>
        <v>3906.9312368648261</v>
      </c>
      <c r="E347" s="66">
        <f t="shared" si="20"/>
        <v>-128.4073499999995</v>
      </c>
      <c r="F347" s="67">
        <f t="shared" si="21"/>
        <v>-3.1820712744643063E-2</v>
      </c>
      <c r="G347" s="71">
        <f>'NEG Commercial'!M345</f>
        <v>3</v>
      </c>
      <c r="H347" s="68">
        <f t="shared" si="22"/>
        <v>2.086869417624308E-5</v>
      </c>
      <c r="I347" s="68">
        <f t="shared" si="23"/>
        <v>0.99747488800467554</v>
      </c>
    </row>
    <row r="348" spans="2:9" x14ac:dyDescent="0.2">
      <c r="B348" s="64">
        <f>'NEG Commercial'!K346</f>
        <v>6779</v>
      </c>
      <c r="C348" s="65">
        <f>B348*(Rates!$G$9+Rates!$G$11)+Rates!$G$19+SUM(Rates!$G$22:$G$27)</f>
        <v>4059.1712539481605</v>
      </c>
      <c r="D348" s="65">
        <f>IF('NEG Commercial NonWin'!B348&gt;40,40*(Rates!$H$9+Rates!$H$14)+('NEG Commercial NonWin'!B348-40)*(Rates!$H$9+Rates!$H$17),'NEG Commercial NonWin'!B348*(Rates!$H$9+Rates!$H$14))+Rates!$H$19+Rates!$H$22+Rates!$H$23</f>
        <v>3929.8659039481608</v>
      </c>
      <c r="E348" s="66">
        <f t="shared" si="20"/>
        <v>-129.30534999999963</v>
      </c>
      <c r="F348" s="67">
        <f t="shared" si="21"/>
        <v>-3.1855110787511257E-2</v>
      </c>
      <c r="G348" s="71">
        <f>'NEG Commercial'!M346</f>
        <v>1</v>
      </c>
      <c r="H348" s="68">
        <f t="shared" si="22"/>
        <v>6.9562313920810263E-6</v>
      </c>
      <c r="I348" s="68">
        <f t="shared" si="23"/>
        <v>0.99748184423606767</v>
      </c>
    </row>
    <row r="349" spans="2:9" x14ac:dyDescent="0.2">
      <c r="B349" s="64">
        <f>'NEG Commercial'!K347</f>
        <v>6799</v>
      </c>
      <c r="C349" s="65">
        <f>B349*(Rates!$G$9+Rates!$G$11)+Rates!$G$19+SUM(Rates!$G$22:$G$27)</f>
        <v>4071.0875874898279</v>
      </c>
      <c r="D349" s="65">
        <f>IF('NEG Commercial NonWin'!B349&gt;40,40*(Rates!$H$9+Rates!$H$14)+('NEG Commercial NonWin'!B349-40)*(Rates!$H$9+Rates!$H$17),'NEG Commercial NonWin'!B349*(Rates!$H$9+Rates!$H$14))+Rates!$H$19+Rates!$H$22+Rates!$H$23</f>
        <v>3941.3332374898282</v>
      </c>
      <c r="E349" s="66">
        <f t="shared" si="20"/>
        <v>-129.7543499999997</v>
      </c>
      <c r="F349" s="67">
        <f t="shared" si="21"/>
        <v>-3.1872158781040695E-2</v>
      </c>
      <c r="G349" s="71">
        <f>'NEG Commercial'!M347</f>
        <v>3</v>
      </c>
      <c r="H349" s="68">
        <f t="shared" si="22"/>
        <v>2.086869417624308E-5</v>
      </c>
      <c r="I349" s="68">
        <f t="shared" si="23"/>
        <v>0.99750271293024395</v>
      </c>
    </row>
    <row r="350" spans="2:9" x14ac:dyDescent="0.2">
      <c r="B350" s="64">
        <f>'NEG Commercial'!K348</f>
        <v>6839</v>
      </c>
      <c r="C350" s="65">
        <f>B350*(Rates!$G$9+Rates!$G$11)+Rates!$G$19+SUM(Rates!$G$22:$G$27)</f>
        <v>4094.9202545731628</v>
      </c>
      <c r="D350" s="65">
        <f>IF('NEG Commercial NonWin'!B350&gt;40,40*(Rates!$H$9+Rates!$H$14)+('NEG Commercial NonWin'!B350-40)*(Rates!$H$9+Rates!$H$17),'NEG Commercial NonWin'!B350*(Rates!$H$9+Rates!$H$14))+Rates!$H$19+Rates!$H$22+Rates!$H$23</f>
        <v>3964.2679045731629</v>
      </c>
      <c r="E350" s="66">
        <f t="shared" si="20"/>
        <v>-130.65234999999984</v>
      </c>
      <c r="F350" s="67">
        <f t="shared" si="21"/>
        <v>-3.1905957107244934E-2</v>
      </c>
      <c r="G350" s="71">
        <f>'NEG Commercial'!M348</f>
        <v>1</v>
      </c>
      <c r="H350" s="68">
        <f t="shared" si="22"/>
        <v>6.9562313920810263E-6</v>
      </c>
      <c r="I350" s="68">
        <f t="shared" si="23"/>
        <v>0.99750966916163608</v>
      </c>
    </row>
    <row r="351" spans="2:9" x14ac:dyDescent="0.2">
      <c r="B351" s="64">
        <f>'NEG Commercial'!K349</f>
        <v>6859</v>
      </c>
      <c r="C351" s="65">
        <f>B351*(Rates!$G$9+Rates!$G$11)+Rates!$G$19+SUM(Rates!$G$22:$G$27)</f>
        <v>4106.8365881148302</v>
      </c>
      <c r="D351" s="65">
        <f>IF('NEG Commercial NonWin'!B351&gt;40,40*(Rates!$H$9+Rates!$H$14)+('NEG Commercial NonWin'!B351-40)*(Rates!$H$9+Rates!$H$17),'NEG Commercial NonWin'!B351*(Rates!$H$9+Rates!$H$14))+Rates!$H$19+Rates!$H$22+Rates!$H$23</f>
        <v>3975.7352381148303</v>
      </c>
      <c r="E351" s="66">
        <f t="shared" si="20"/>
        <v>-131.10134999999991</v>
      </c>
      <c r="F351" s="67">
        <f t="shared" si="21"/>
        <v>-3.1922709167295997E-2</v>
      </c>
      <c r="G351" s="71">
        <f>'NEG Commercial'!M349</f>
        <v>2</v>
      </c>
      <c r="H351" s="68">
        <f t="shared" si="22"/>
        <v>1.3912462784162053E-5</v>
      </c>
      <c r="I351" s="68">
        <f t="shared" si="23"/>
        <v>0.99752358162442023</v>
      </c>
    </row>
    <row r="352" spans="2:9" x14ac:dyDescent="0.2">
      <c r="B352" s="64">
        <f>'NEG Commercial'!K350</f>
        <v>6879</v>
      </c>
      <c r="C352" s="65">
        <f>B352*(Rates!$G$9+Rates!$G$11)+Rates!$G$19+SUM(Rates!$G$22:$G$27)</f>
        <v>4118.7529216564972</v>
      </c>
      <c r="D352" s="65">
        <f>IF('NEG Commercial NonWin'!B352&gt;40,40*(Rates!$H$9+Rates!$H$14)+('NEG Commercial NonWin'!B352-40)*(Rates!$H$9+Rates!$H$17),'NEG Commercial NonWin'!B352*(Rates!$H$9+Rates!$H$14))+Rates!$H$19+Rates!$H$22+Rates!$H$23</f>
        <v>3987.2025716564976</v>
      </c>
      <c r="E352" s="66">
        <f t="shared" si="20"/>
        <v>-131.55034999999953</v>
      </c>
      <c r="F352" s="67">
        <f t="shared" si="21"/>
        <v>-3.1939364293571672E-2</v>
      </c>
      <c r="G352" s="71">
        <f>'NEG Commercial'!M350</f>
        <v>2</v>
      </c>
      <c r="H352" s="68">
        <f t="shared" si="22"/>
        <v>1.3912462784162053E-5</v>
      </c>
      <c r="I352" s="68">
        <f t="shared" si="23"/>
        <v>0.99753749408720438</v>
      </c>
    </row>
    <row r="353" spans="2:9" x14ac:dyDescent="0.2">
      <c r="B353" s="64">
        <f>'NEG Commercial'!K351</f>
        <v>6899</v>
      </c>
      <c r="C353" s="65">
        <f>B353*(Rates!$G$9+Rates!$G$11)+Rates!$G$19+SUM(Rates!$G$22:$G$27)</f>
        <v>4130.669255198165</v>
      </c>
      <c r="D353" s="65">
        <f>IF('NEG Commercial NonWin'!B353&gt;40,40*(Rates!$H$9+Rates!$H$14)+('NEG Commercial NonWin'!B353-40)*(Rates!$H$9+Rates!$H$17),'NEG Commercial NonWin'!B353*(Rates!$H$9+Rates!$H$14))+Rates!$H$19+Rates!$H$22+Rates!$H$23</f>
        <v>3998.669905198165</v>
      </c>
      <c r="E353" s="66">
        <f t="shared" si="20"/>
        <v>-131.99935000000005</v>
      </c>
      <c r="F353" s="67">
        <f t="shared" si="21"/>
        <v>-3.1955923324988533E-2</v>
      </c>
      <c r="G353" s="71">
        <f>'NEG Commercial'!M351</f>
        <v>2</v>
      </c>
      <c r="H353" s="68">
        <f t="shared" si="22"/>
        <v>1.3912462784162053E-5</v>
      </c>
      <c r="I353" s="68">
        <f t="shared" si="23"/>
        <v>0.99755140654998853</v>
      </c>
    </row>
    <row r="354" spans="2:9" x14ac:dyDescent="0.2">
      <c r="B354" s="64">
        <f>'NEG Commercial'!K352</f>
        <v>6939</v>
      </c>
      <c r="C354" s="65">
        <f>B354*(Rates!$G$9+Rates!$G$11)+Rates!$G$19+SUM(Rates!$G$22:$G$27)</f>
        <v>4154.5019222814999</v>
      </c>
      <c r="D354" s="65">
        <f>IF('NEG Commercial NonWin'!B354&gt;40,40*(Rates!$H$9+Rates!$H$14)+('NEG Commercial NonWin'!B354-40)*(Rates!$H$9+Rates!$H$17),'NEG Commercial NonWin'!B354*(Rates!$H$9+Rates!$H$14))+Rates!$H$19+Rates!$H$22+Rates!$H$23</f>
        <v>4021.6045722814997</v>
      </c>
      <c r="E354" s="66">
        <f t="shared" si="20"/>
        <v>-132.89735000000019</v>
      </c>
      <c r="F354" s="67">
        <f t="shared" si="21"/>
        <v>-3.1988756410784823E-2</v>
      </c>
      <c r="G354" s="71">
        <f>'NEG Commercial'!M352</f>
        <v>3</v>
      </c>
      <c r="H354" s="68">
        <f t="shared" si="22"/>
        <v>2.086869417624308E-5</v>
      </c>
      <c r="I354" s="68">
        <f t="shared" si="23"/>
        <v>0.99757227524416481</v>
      </c>
    </row>
    <row r="355" spans="2:9" x14ac:dyDescent="0.2">
      <c r="B355" s="64">
        <f>'NEG Commercial'!K353</f>
        <v>6979</v>
      </c>
      <c r="C355" s="65">
        <f>B355*(Rates!$G$9+Rates!$G$11)+Rates!$G$19+SUM(Rates!$G$22:$G$27)</f>
        <v>4178.3345893648338</v>
      </c>
      <c r="D355" s="65">
        <f>IF('NEG Commercial NonWin'!B355&gt;40,40*(Rates!$H$9+Rates!$H$14)+('NEG Commercial NonWin'!B355-40)*(Rates!$H$9+Rates!$H$17),'NEG Commercial NonWin'!B355*(Rates!$H$9+Rates!$H$14))+Rates!$H$19+Rates!$H$22+Rates!$H$23</f>
        <v>4044.5392393648344</v>
      </c>
      <c r="E355" s="66">
        <f t="shared" si="20"/>
        <v>-133.79534999999942</v>
      </c>
      <c r="F355" s="67">
        <f t="shared" si="21"/>
        <v>-3.2021214945435521E-2</v>
      </c>
      <c r="G355" s="71">
        <f>'NEG Commercial'!M353</f>
        <v>2</v>
      </c>
      <c r="H355" s="68">
        <f t="shared" si="22"/>
        <v>1.3912462784162053E-5</v>
      </c>
      <c r="I355" s="68">
        <f t="shared" si="23"/>
        <v>0.99758618770694896</v>
      </c>
    </row>
    <row r="356" spans="2:9" x14ac:dyDescent="0.2">
      <c r="B356" s="64">
        <f>'NEG Commercial'!K354</f>
        <v>6999</v>
      </c>
      <c r="C356" s="65">
        <f>B356*(Rates!$G$9+Rates!$G$11)+Rates!$G$19+SUM(Rates!$G$22:$G$27)</f>
        <v>4190.2509229065017</v>
      </c>
      <c r="D356" s="65">
        <f>IF('NEG Commercial NonWin'!B356&gt;40,40*(Rates!$H$9+Rates!$H$14)+('NEG Commercial NonWin'!B356-40)*(Rates!$H$9+Rates!$H$17),'NEG Commercial NonWin'!B356*(Rates!$H$9+Rates!$H$14))+Rates!$H$19+Rates!$H$22+Rates!$H$23</f>
        <v>4056.0065729065022</v>
      </c>
      <c r="E356" s="66">
        <f t="shared" si="20"/>
        <v>-134.24434999999949</v>
      </c>
      <c r="F356" s="67">
        <f t="shared" si="21"/>
        <v>-3.2037305753251408E-2</v>
      </c>
      <c r="G356" s="71">
        <f>'NEG Commercial'!M354</f>
        <v>3</v>
      </c>
      <c r="H356" s="68">
        <f t="shared" si="22"/>
        <v>2.086869417624308E-5</v>
      </c>
      <c r="I356" s="68">
        <f t="shared" si="23"/>
        <v>0.99760705640112524</v>
      </c>
    </row>
    <row r="357" spans="2:9" x14ac:dyDescent="0.2">
      <c r="B357" s="64">
        <f>'NEG Commercial'!K355</f>
        <v>7019</v>
      </c>
      <c r="C357" s="65">
        <f>B357*(Rates!$G$9+Rates!$G$11)+Rates!$G$19+SUM(Rates!$G$22:$G$27)</f>
        <v>4202.1672564481687</v>
      </c>
      <c r="D357" s="65">
        <f>IF('NEG Commercial NonWin'!B357&gt;40,40*(Rates!$H$9+Rates!$H$14)+('NEG Commercial NonWin'!B357-40)*(Rates!$H$9+Rates!$H$17),'NEG Commercial NonWin'!B357*(Rates!$H$9+Rates!$H$14))+Rates!$H$19+Rates!$H$22+Rates!$H$23</f>
        <v>4067.4739064481696</v>
      </c>
      <c r="E357" s="66">
        <f t="shared" si="20"/>
        <v>-134.6933499999991</v>
      </c>
      <c r="F357" s="67">
        <f t="shared" si="21"/>
        <v>-3.2053305301761606E-2</v>
      </c>
      <c r="G357" s="71">
        <f>'NEG Commercial'!M355</f>
        <v>1</v>
      </c>
      <c r="H357" s="68">
        <f t="shared" si="22"/>
        <v>6.9562313920810263E-6</v>
      </c>
      <c r="I357" s="68">
        <f t="shared" si="23"/>
        <v>0.99761401263251737</v>
      </c>
    </row>
    <row r="358" spans="2:9" x14ac:dyDescent="0.2">
      <c r="B358" s="64">
        <f>'NEG Commercial'!K356</f>
        <v>7039</v>
      </c>
      <c r="C358" s="65">
        <f>B358*(Rates!$G$9+Rates!$G$11)+Rates!$G$19+SUM(Rates!$G$22:$G$27)</f>
        <v>4214.0835899898366</v>
      </c>
      <c r="D358" s="65">
        <f>IF('NEG Commercial NonWin'!B358&gt;40,40*(Rates!$H$9+Rates!$H$14)+('NEG Commercial NonWin'!B358-40)*(Rates!$H$9+Rates!$H$17),'NEG Commercial NonWin'!B358*(Rates!$H$9+Rates!$H$14))+Rates!$H$19+Rates!$H$22+Rates!$H$23</f>
        <v>4078.941239989837</v>
      </c>
      <c r="E358" s="66">
        <f t="shared" si="20"/>
        <v>-135.14234999999962</v>
      </c>
      <c r="F358" s="67">
        <f t="shared" si="21"/>
        <v>-3.2069214365139244E-2</v>
      </c>
      <c r="G358" s="71">
        <f>'NEG Commercial'!M356</f>
        <v>2</v>
      </c>
      <c r="H358" s="68">
        <f t="shared" si="22"/>
        <v>1.3912462784162053E-5</v>
      </c>
      <c r="I358" s="68">
        <f t="shared" si="23"/>
        <v>0.99762792509530152</v>
      </c>
    </row>
    <row r="359" spans="2:9" x14ac:dyDescent="0.2">
      <c r="B359" s="64">
        <f>'NEG Commercial'!K357</f>
        <v>7059</v>
      </c>
      <c r="C359" s="65">
        <f>B359*(Rates!$G$9+Rates!$G$11)+Rates!$G$19+SUM(Rates!$G$22:$G$27)</f>
        <v>4225.9999235315036</v>
      </c>
      <c r="D359" s="65">
        <f>IF('NEG Commercial NonWin'!B359&gt;40,40*(Rates!$H$9+Rates!$H$14)+('NEG Commercial NonWin'!B359-40)*(Rates!$H$9+Rates!$H$17),'NEG Commercial NonWin'!B359*(Rates!$H$9+Rates!$H$14))+Rates!$H$19+Rates!$H$22+Rates!$H$23</f>
        <v>4090.4085735315043</v>
      </c>
      <c r="E359" s="66">
        <f t="shared" si="20"/>
        <v>-135.59134999999924</v>
      </c>
      <c r="F359" s="67">
        <f t="shared" si="21"/>
        <v>-3.2085033708824783E-2</v>
      </c>
      <c r="G359" s="71">
        <f>'NEG Commercial'!M357</f>
        <v>3</v>
      </c>
      <c r="H359" s="68">
        <f t="shared" si="22"/>
        <v>2.086869417624308E-5</v>
      </c>
      <c r="I359" s="68">
        <f t="shared" si="23"/>
        <v>0.99764879378947779</v>
      </c>
    </row>
    <row r="360" spans="2:9" x14ac:dyDescent="0.2">
      <c r="B360" s="64">
        <f>'NEG Commercial'!K358</f>
        <v>7079</v>
      </c>
      <c r="C360" s="65">
        <f>B360*(Rates!$G$9+Rates!$G$11)+Rates!$G$19+SUM(Rates!$G$22:$G$27)</f>
        <v>4237.9162570731714</v>
      </c>
      <c r="D360" s="65">
        <f>IF('NEG Commercial NonWin'!B360&gt;40,40*(Rates!$H$9+Rates!$H$14)+('NEG Commercial NonWin'!B360-40)*(Rates!$H$9+Rates!$H$17),'NEG Commercial NonWin'!B360*(Rates!$H$9+Rates!$H$14))+Rates!$H$19+Rates!$H$22+Rates!$H$23</f>
        <v>4101.8759070731712</v>
      </c>
      <c r="E360" s="66">
        <f t="shared" si="20"/>
        <v>-136.04035000000022</v>
      </c>
      <c r="F360" s="67">
        <f t="shared" si="21"/>
        <v>-3.210076408965043E-2</v>
      </c>
      <c r="G360" s="71">
        <f>'NEG Commercial'!M358</f>
        <v>2</v>
      </c>
      <c r="H360" s="68">
        <f t="shared" si="22"/>
        <v>1.3912462784162053E-5</v>
      </c>
      <c r="I360" s="68">
        <f t="shared" si="23"/>
        <v>0.99766270625226194</v>
      </c>
    </row>
    <row r="361" spans="2:9" x14ac:dyDescent="0.2">
      <c r="B361" s="64">
        <f>'NEG Commercial'!K359</f>
        <v>7099</v>
      </c>
      <c r="C361" s="65">
        <f>B361*(Rates!$G$9+Rates!$G$11)+Rates!$G$19+SUM(Rates!$G$22:$G$27)</f>
        <v>4249.8325906148384</v>
      </c>
      <c r="D361" s="65">
        <f>IF('NEG Commercial NonWin'!B361&gt;40,40*(Rates!$H$9+Rates!$H$14)+('NEG Commercial NonWin'!B361-40)*(Rates!$H$9+Rates!$H$17),'NEG Commercial NonWin'!B361*(Rates!$H$9+Rates!$H$14))+Rates!$H$19+Rates!$H$22+Rates!$H$23</f>
        <v>4113.3432406148386</v>
      </c>
      <c r="E361" s="66">
        <f t="shared" si="20"/>
        <v>-136.48934999999983</v>
      </c>
      <c r="F361" s="67">
        <f t="shared" si="21"/>
        <v>-3.2116406255958761E-2</v>
      </c>
      <c r="G361" s="71">
        <f>'NEG Commercial'!M359</f>
        <v>2</v>
      </c>
      <c r="H361" s="68">
        <f t="shared" si="22"/>
        <v>1.3912462784162053E-5</v>
      </c>
      <c r="I361" s="68">
        <f t="shared" si="23"/>
        <v>0.99767661871504609</v>
      </c>
    </row>
    <row r="362" spans="2:9" x14ac:dyDescent="0.2">
      <c r="B362" s="64">
        <f>'NEG Commercial'!K360</f>
        <v>7119</v>
      </c>
      <c r="C362" s="65">
        <f>B362*(Rates!$G$9+Rates!$G$11)+Rates!$G$19+SUM(Rates!$G$22:$G$27)</f>
        <v>4261.7489241565063</v>
      </c>
      <c r="D362" s="65">
        <f>IF('NEG Commercial NonWin'!B362&gt;40,40*(Rates!$H$9+Rates!$H$14)+('NEG Commercial NonWin'!B362-40)*(Rates!$H$9+Rates!$H$17),'NEG Commercial NonWin'!B362*(Rates!$H$9+Rates!$H$14))+Rates!$H$19+Rates!$H$22+Rates!$H$23</f>
        <v>4124.8105741565059</v>
      </c>
      <c r="E362" s="66">
        <f t="shared" si="20"/>
        <v>-136.93835000000036</v>
      </c>
      <c r="F362" s="67">
        <f t="shared" si="21"/>
        <v>-3.2131960947723699E-2</v>
      </c>
      <c r="G362" s="71">
        <f>'NEG Commercial'!M360</f>
        <v>2</v>
      </c>
      <c r="H362" s="68">
        <f t="shared" si="22"/>
        <v>1.3912462784162053E-5</v>
      </c>
      <c r="I362" s="68">
        <f t="shared" si="23"/>
        <v>0.99769053117783024</v>
      </c>
    </row>
    <row r="363" spans="2:9" x14ac:dyDescent="0.2">
      <c r="B363" s="64">
        <f>'NEG Commercial'!K361</f>
        <v>7179</v>
      </c>
      <c r="C363" s="65">
        <f>B363*(Rates!$G$9+Rates!$G$11)+Rates!$G$19+SUM(Rates!$G$22:$G$27)</f>
        <v>4297.4979247815081</v>
      </c>
      <c r="D363" s="65">
        <f>IF('NEG Commercial NonWin'!B363&gt;40,40*(Rates!$H$9+Rates!$H$14)+('NEG Commercial NonWin'!B363-40)*(Rates!$H$9+Rates!$H$17),'NEG Commercial NonWin'!B363*(Rates!$H$9+Rates!$H$14))+Rates!$H$19+Rates!$H$22+Rates!$H$23</f>
        <v>4159.212574781508</v>
      </c>
      <c r="E363" s="66">
        <f t="shared" si="20"/>
        <v>-138.28535000000011</v>
      </c>
      <c r="F363" s="67">
        <f t="shared" si="21"/>
        <v>-3.2178107452380159E-2</v>
      </c>
      <c r="G363" s="71">
        <f>'NEG Commercial'!M361</f>
        <v>3</v>
      </c>
      <c r="H363" s="68">
        <f t="shared" si="22"/>
        <v>2.086869417624308E-5</v>
      </c>
      <c r="I363" s="68">
        <f t="shared" si="23"/>
        <v>0.99771139987200652</v>
      </c>
    </row>
    <row r="364" spans="2:9" x14ac:dyDescent="0.2">
      <c r="B364" s="64">
        <f>'NEG Commercial'!K362</f>
        <v>7219</v>
      </c>
      <c r="C364" s="65">
        <f>B364*(Rates!$G$9+Rates!$G$11)+Rates!$G$19+SUM(Rates!$G$22:$G$27)</f>
        <v>4321.330591864843</v>
      </c>
      <c r="D364" s="65">
        <f>IF('NEG Commercial NonWin'!B364&gt;40,40*(Rates!$H$9+Rates!$H$14)+('NEG Commercial NonWin'!B364-40)*(Rates!$H$9+Rates!$H$17),'NEG Commercial NonWin'!B364*(Rates!$H$9+Rates!$H$14))+Rates!$H$19+Rates!$H$22+Rates!$H$23</f>
        <v>4182.1472418648436</v>
      </c>
      <c r="E364" s="66">
        <f t="shared" si="20"/>
        <v>-139.18334999999934</v>
      </c>
      <c r="F364" s="67">
        <f t="shared" si="21"/>
        <v>-3.2208447616116229E-2</v>
      </c>
      <c r="G364" s="71">
        <f>'NEG Commercial'!M362</f>
        <v>1</v>
      </c>
      <c r="H364" s="68">
        <f t="shared" si="22"/>
        <v>6.9562313920810263E-6</v>
      </c>
      <c r="I364" s="68">
        <f t="shared" si="23"/>
        <v>0.99771835610339865</v>
      </c>
    </row>
    <row r="365" spans="2:9" x14ac:dyDescent="0.2">
      <c r="B365" s="64">
        <f>'NEG Commercial'!K363</f>
        <v>7239</v>
      </c>
      <c r="C365" s="65">
        <f>B365*(Rates!$G$9+Rates!$G$11)+Rates!$G$19+SUM(Rates!$G$22:$G$27)</f>
        <v>4333.2469254065099</v>
      </c>
      <c r="D365" s="65">
        <f>IF('NEG Commercial NonWin'!B365&gt;40,40*(Rates!$H$9+Rates!$H$14)+('NEG Commercial NonWin'!B365-40)*(Rates!$H$9+Rates!$H$17),'NEG Commercial NonWin'!B365*(Rates!$H$9+Rates!$H$14))+Rates!$H$19+Rates!$H$22+Rates!$H$23</f>
        <v>4193.614575406511</v>
      </c>
      <c r="E365" s="66">
        <f t="shared" si="20"/>
        <v>-139.63234999999895</v>
      </c>
      <c r="F365" s="67">
        <f t="shared" si="21"/>
        <v>-3.2223492545811888E-2</v>
      </c>
      <c r="G365" s="71">
        <f>'NEG Commercial'!M363</f>
        <v>3</v>
      </c>
      <c r="H365" s="68">
        <f t="shared" si="22"/>
        <v>2.086869417624308E-5</v>
      </c>
      <c r="I365" s="68">
        <f t="shared" si="23"/>
        <v>0.99773922479757493</v>
      </c>
    </row>
    <row r="366" spans="2:9" x14ac:dyDescent="0.2">
      <c r="B366" s="64">
        <f>'NEG Commercial'!K364</f>
        <v>7259</v>
      </c>
      <c r="C366" s="65">
        <f>B366*(Rates!$G$9+Rates!$G$11)+Rates!$G$19+SUM(Rates!$G$22:$G$27)</f>
        <v>4345.1632589481778</v>
      </c>
      <c r="D366" s="65">
        <f>IF('NEG Commercial NonWin'!B366&gt;40,40*(Rates!$H$9+Rates!$H$14)+('NEG Commercial NonWin'!B366-40)*(Rates!$H$9+Rates!$H$17),'NEG Commercial NonWin'!B366*(Rates!$H$9+Rates!$H$14))+Rates!$H$19+Rates!$H$22+Rates!$H$23</f>
        <v>4205.0819089481784</v>
      </c>
      <c r="E366" s="66">
        <f t="shared" si="20"/>
        <v>-140.08134999999947</v>
      </c>
      <c r="F366" s="67">
        <f t="shared" si="21"/>
        <v>-3.2238454955984458E-2</v>
      </c>
      <c r="G366" s="71">
        <f>'NEG Commercial'!M364</f>
        <v>2</v>
      </c>
      <c r="H366" s="68">
        <f t="shared" si="22"/>
        <v>1.3912462784162053E-5</v>
      </c>
      <c r="I366" s="68">
        <f t="shared" si="23"/>
        <v>0.99775313726035908</v>
      </c>
    </row>
    <row r="367" spans="2:9" x14ac:dyDescent="0.2">
      <c r="B367" s="64">
        <f>'NEG Commercial'!K365</f>
        <v>7279</v>
      </c>
      <c r="C367" s="65">
        <f>B367*(Rates!$G$9+Rates!$G$11)+Rates!$G$19+SUM(Rates!$G$22:$G$27)</f>
        <v>4357.0795924898448</v>
      </c>
      <c r="D367" s="65">
        <f>IF('NEG Commercial NonWin'!B367&gt;40,40*(Rates!$H$9+Rates!$H$14)+('NEG Commercial NonWin'!B367-40)*(Rates!$H$9+Rates!$H$17),'NEG Commercial NonWin'!B367*(Rates!$H$9+Rates!$H$14))+Rates!$H$19+Rates!$H$22+Rates!$H$23</f>
        <v>4216.5492424898457</v>
      </c>
      <c r="E367" s="66">
        <f t="shared" si="20"/>
        <v>-140.53034999999909</v>
      </c>
      <c r="F367" s="67">
        <f t="shared" si="21"/>
        <v>-3.2253335523690377E-2</v>
      </c>
      <c r="G367" s="71">
        <f>'NEG Commercial'!M365</f>
        <v>1</v>
      </c>
      <c r="H367" s="68">
        <f t="shared" si="22"/>
        <v>6.9562313920810263E-6</v>
      </c>
      <c r="I367" s="68">
        <f t="shared" si="23"/>
        <v>0.99776009349175121</v>
      </c>
    </row>
    <row r="368" spans="2:9" x14ac:dyDescent="0.2">
      <c r="B368" s="64">
        <f>'NEG Commercial'!K366</f>
        <v>7299</v>
      </c>
      <c r="C368" s="65">
        <f>B368*(Rates!$G$9+Rates!$G$11)+Rates!$G$19+SUM(Rates!$G$22:$G$27)</f>
        <v>4368.9959260315127</v>
      </c>
      <c r="D368" s="65">
        <f>IF('NEG Commercial NonWin'!B368&gt;40,40*(Rates!$H$9+Rates!$H$14)+('NEG Commercial NonWin'!B368-40)*(Rates!$H$9+Rates!$H$17),'NEG Commercial NonWin'!B368*(Rates!$H$9+Rates!$H$14))+Rates!$H$19+Rates!$H$22+Rates!$H$23</f>
        <v>4228.0165760315131</v>
      </c>
      <c r="E368" s="66">
        <f t="shared" si="20"/>
        <v>-140.97934999999961</v>
      </c>
      <c r="F368" s="67">
        <f t="shared" si="21"/>
        <v>-3.2268134918600234E-2</v>
      </c>
      <c r="G368" s="71">
        <f>'NEG Commercial'!M366</f>
        <v>2</v>
      </c>
      <c r="H368" s="68">
        <f t="shared" si="22"/>
        <v>1.3912462784162053E-5</v>
      </c>
      <c r="I368" s="68">
        <f t="shared" si="23"/>
        <v>0.99777400595453536</v>
      </c>
    </row>
    <row r="369" spans="2:9" x14ac:dyDescent="0.2">
      <c r="B369" s="64">
        <f>'NEG Commercial'!K367</f>
        <v>7319</v>
      </c>
      <c r="C369" s="65">
        <f>B369*(Rates!$G$9+Rates!$G$11)+Rates!$G$19+SUM(Rates!$G$22:$G$27)</f>
        <v>4380.9122595731797</v>
      </c>
      <c r="D369" s="65">
        <f>IF('NEG Commercial NonWin'!B369&gt;40,40*(Rates!$H$9+Rates!$H$14)+('NEG Commercial NonWin'!B369-40)*(Rates!$H$9+Rates!$H$17),'NEG Commercial NonWin'!B369*(Rates!$H$9+Rates!$H$14))+Rates!$H$19+Rates!$H$22+Rates!$H$23</f>
        <v>4239.4839095731804</v>
      </c>
      <c r="E369" s="66">
        <f t="shared" si="20"/>
        <v>-141.42834999999923</v>
      </c>
      <c r="F369" s="67">
        <f t="shared" si="21"/>
        <v>-3.2282853803097672E-2</v>
      </c>
      <c r="G369" s="71">
        <f>'NEG Commercial'!M367</f>
        <v>1</v>
      </c>
      <c r="H369" s="68">
        <f t="shared" si="22"/>
        <v>6.9562313920810263E-6</v>
      </c>
      <c r="I369" s="68">
        <f t="shared" si="23"/>
        <v>0.99778096218592749</v>
      </c>
    </row>
    <row r="370" spans="2:9" x14ac:dyDescent="0.2">
      <c r="B370" s="64">
        <f>'NEG Commercial'!K368</f>
        <v>7439</v>
      </c>
      <c r="C370" s="65">
        <f>B370*(Rates!$G$9+Rates!$G$11)+Rates!$G$19+SUM(Rates!$G$22:$G$27)</f>
        <v>4452.4102608231842</v>
      </c>
      <c r="D370" s="65">
        <f>IF('NEG Commercial NonWin'!B370&gt;40,40*(Rates!$H$9+Rates!$H$14)+('NEG Commercial NonWin'!B370-40)*(Rates!$H$9+Rates!$H$17),'NEG Commercial NonWin'!B370*(Rates!$H$9+Rates!$H$14))+Rates!$H$19+Rates!$H$22+Rates!$H$23</f>
        <v>4308.2879108231846</v>
      </c>
      <c r="E370" s="66">
        <f t="shared" si="20"/>
        <v>-144.12234999999964</v>
      </c>
      <c r="F370" s="67">
        <f t="shared" si="21"/>
        <v>-3.2369512591446048E-2</v>
      </c>
      <c r="G370" s="71">
        <f>'NEG Commercial'!M368</f>
        <v>1</v>
      </c>
      <c r="H370" s="68">
        <f t="shared" si="22"/>
        <v>6.9562313920810263E-6</v>
      </c>
      <c r="I370" s="68">
        <f t="shared" si="23"/>
        <v>0.99778791841731962</v>
      </c>
    </row>
    <row r="371" spans="2:9" x14ac:dyDescent="0.2">
      <c r="B371" s="64">
        <f>'NEG Commercial'!K369</f>
        <v>7459</v>
      </c>
      <c r="C371" s="65">
        <f>B371*(Rates!$G$9+Rates!$G$11)+Rates!$G$19+SUM(Rates!$G$22:$G$27)</f>
        <v>4464.3265943648512</v>
      </c>
      <c r="D371" s="65">
        <f>IF('NEG Commercial NonWin'!B371&gt;40,40*(Rates!$H$9+Rates!$H$14)+('NEG Commercial NonWin'!B371-40)*(Rates!$H$9+Rates!$H$17),'NEG Commercial NonWin'!B371*(Rates!$H$9+Rates!$H$14))+Rates!$H$19+Rates!$H$22+Rates!$H$23</f>
        <v>4319.7552443648519</v>
      </c>
      <c r="E371" s="66">
        <f t="shared" si="20"/>
        <v>-144.57134999999926</v>
      </c>
      <c r="F371" s="67">
        <f t="shared" si="21"/>
        <v>-3.2383685858128335E-2</v>
      </c>
      <c r="G371" s="71">
        <f>'NEG Commercial'!M369</f>
        <v>1</v>
      </c>
      <c r="H371" s="68">
        <f t="shared" si="22"/>
        <v>6.9562313920810263E-6</v>
      </c>
      <c r="I371" s="68">
        <f t="shared" si="23"/>
        <v>0.99779487464871175</v>
      </c>
    </row>
    <row r="372" spans="2:9" x14ac:dyDescent="0.2">
      <c r="B372" s="64">
        <f>'NEG Commercial'!K370</f>
        <v>7479</v>
      </c>
      <c r="C372" s="65">
        <f>B372*(Rates!$G$9+Rates!$G$11)+Rates!$G$19+SUM(Rates!$G$22:$G$27)</f>
        <v>4476.2429279065191</v>
      </c>
      <c r="D372" s="65">
        <f>IF('NEG Commercial NonWin'!B372&gt;40,40*(Rates!$H$9+Rates!$H$14)+('NEG Commercial NonWin'!B372-40)*(Rates!$H$9+Rates!$H$17),'NEG Commercial NonWin'!B372*(Rates!$H$9+Rates!$H$14))+Rates!$H$19+Rates!$H$22+Rates!$H$23</f>
        <v>4331.2225779065193</v>
      </c>
      <c r="E372" s="66">
        <f t="shared" si="20"/>
        <v>-145.02034999999978</v>
      </c>
      <c r="F372" s="67">
        <f t="shared" si="21"/>
        <v>-3.2397783662698555E-2</v>
      </c>
      <c r="G372" s="71">
        <f>'NEG Commercial'!M370</f>
        <v>1</v>
      </c>
      <c r="H372" s="68">
        <f t="shared" si="22"/>
        <v>6.9562313920810263E-6</v>
      </c>
      <c r="I372" s="68">
        <f t="shared" si="23"/>
        <v>0.99780183088010388</v>
      </c>
    </row>
    <row r="373" spans="2:9" x14ac:dyDescent="0.2">
      <c r="B373" s="64">
        <f>'NEG Commercial'!K371</f>
        <v>7499</v>
      </c>
      <c r="C373" s="65">
        <f>B373*(Rates!$G$9+Rates!$G$11)+Rates!$G$19+SUM(Rates!$G$22:$G$27)</f>
        <v>4488.159261448186</v>
      </c>
      <c r="D373" s="65">
        <f>IF('NEG Commercial NonWin'!B373&gt;40,40*(Rates!$H$9+Rates!$H$14)+('NEG Commercial NonWin'!B373-40)*(Rates!$H$9+Rates!$H$17),'NEG Commercial NonWin'!B373*(Rates!$H$9+Rates!$H$14))+Rates!$H$19+Rates!$H$22+Rates!$H$23</f>
        <v>4342.6899114481866</v>
      </c>
      <c r="E373" s="66">
        <f t="shared" si="20"/>
        <v>-145.46934999999939</v>
      </c>
      <c r="F373" s="67">
        <f t="shared" si="21"/>
        <v>-3.2411806606225703E-2</v>
      </c>
      <c r="G373" s="71">
        <f>'NEG Commercial'!M371</f>
        <v>1</v>
      </c>
      <c r="H373" s="68">
        <f t="shared" si="22"/>
        <v>6.9562313920810263E-6</v>
      </c>
      <c r="I373" s="68">
        <f t="shared" si="23"/>
        <v>0.99780878711149601</v>
      </c>
    </row>
    <row r="374" spans="2:9" x14ac:dyDescent="0.2">
      <c r="B374" s="64">
        <f>'NEG Commercial'!K372</f>
        <v>7519</v>
      </c>
      <c r="C374" s="65">
        <f>B374*(Rates!$G$9+Rates!$G$11)+Rates!$G$19+SUM(Rates!$G$22:$G$27)</f>
        <v>4500.0755949898539</v>
      </c>
      <c r="D374" s="65">
        <f>IF('NEG Commercial NonWin'!B374&gt;40,40*(Rates!$H$9+Rates!$H$14)+('NEG Commercial NonWin'!B374-40)*(Rates!$H$9+Rates!$H$17),'NEG Commercial NonWin'!B374*(Rates!$H$9+Rates!$H$14))+Rates!$H$19+Rates!$H$22+Rates!$H$23</f>
        <v>4354.157244989854</v>
      </c>
      <c r="E374" s="66">
        <f t="shared" si="20"/>
        <v>-145.91834999999992</v>
      </c>
      <c r="F374" s="67">
        <f t="shared" si="21"/>
        <v>-3.2425755283412946E-2</v>
      </c>
      <c r="G374" s="71">
        <f>'NEG Commercial'!M372</f>
        <v>1</v>
      </c>
      <c r="H374" s="68">
        <f t="shared" si="22"/>
        <v>6.9562313920810263E-6</v>
      </c>
      <c r="I374" s="68">
        <f t="shared" si="23"/>
        <v>0.99781574334288814</v>
      </c>
    </row>
    <row r="375" spans="2:9" x14ac:dyDescent="0.2">
      <c r="B375" s="64">
        <f>'NEG Commercial'!K373</f>
        <v>7539</v>
      </c>
      <c r="C375" s="65">
        <f>B375*(Rates!$G$9+Rates!$G$11)+Rates!$G$19+SUM(Rates!$G$22:$G$27)</f>
        <v>4511.9919285315209</v>
      </c>
      <c r="D375" s="65">
        <f>IF('NEG Commercial NonWin'!B375&gt;40,40*(Rates!$H$9+Rates!$H$14)+('NEG Commercial NonWin'!B375-40)*(Rates!$H$9+Rates!$H$17),'NEG Commercial NonWin'!B375*(Rates!$H$9+Rates!$H$14))+Rates!$H$19+Rates!$H$22+Rates!$H$23</f>
        <v>4365.6245785315214</v>
      </c>
      <c r="E375" s="66">
        <f t="shared" si="20"/>
        <v>-146.36734999999953</v>
      </c>
      <c r="F375" s="67">
        <f t="shared" si="21"/>
        <v>-3.2439630282680147E-2</v>
      </c>
      <c r="G375" s="71">
        <f>'NEG Commercial'!M373</f>
        <v>2</v>
      </c>
      <c r="H375" s="68">
        <f t="shared" si="22"/>
        <v>1.3912462784162053E-5</v>
      </c>
      <c r="I375" s="68">
        <f t="shared" si="23"/>
        <v>0.99782965580567229</v>
      </c>
    </row>
    <row r="376" spans="2:9" x14ac:dyDescent="0.2">
      <c r="B376" s="64">
        <f>'NEG Commercial'!K374</f>
        <v>7559</v>
      </c>
      <c r="C376" s="65">
        <f>B376*(Rates!$G$9+Rates!$G$11)+Rates!$G$19+SUM(Rates!$G$22:$G$27)</f>
        <v>4523.9082620731888</v>
      </c>
      <c r="D376" s="65">
        <f>IF('NEG Commercial NonWin'!B376&gt;40,40*(Rates!$H$9+Rates!$H$14)+('NEG Commercial NonWin'!B376-40)*(Rates!$H$9+Rates!$H$17),'NEG Commercial NonWin'!B376*(Rates!$H$9+Rates!$H$14))+Rates!$H$19+Rates!$H$22+Rates!$H$23</f>
        <v>4377.0919120731887</v>
      </c>
      <c r="E376" s="66">
        <f t="shared" si="20"/>
        <v>-146.81635000000006</v>
      </c>
      <c r="F376" s="67">
        <f t="shared" si="21"/>
        <v>-3.2453432186248174E-2</v>
      </c>
      <c r="G376" s="71">
        <f>'NEG Commercial'!M374</f>
        <v>1</v>
      </c>
      <c r="H376" s="68">
        <f t="shared" si="22"/>
        <v>6.9562313920810263E-6</v>
      </c>
      <c r="I376" s="68">
        <f t="shared" si="23"/>
        <v>0.99783661203706442</v>
      </c>
    </row>
    <row r="377" spans="2:9" x14ac:dyDescent="0.2">
      <c r="B377" s="64">
        <f>'NEG Commercial'!K375</f>
        <v>7579</v>
      </c>
      <c r="C377" s="65">
        <f>B377*(Rates!$G$9+Rates!$G$11)+Rates!$G$19+SUM(Rates!$G$22:$G$27)</f>
        <v>4535.8245956148558</v>
      </c>
      <c r="D377" s="65">
        <f>IF('NEG Commercial NonWin'!B377&gt;40,40*(Rates!$H$9+Rates!$H$14)+('NEG Commercial NonWin'!B377-40)*(Rates!$H$9+Rates!$H$17),'NEG Commercial NonWin'!B377*(Rates!$H$9+Rates!$H$14))+Rates!$H$19+Rates!$H$22+Rates!$H$23</f>
        <v>4388.5592456148561</v>
      </c>
      <c r="E377" s="66">
        <f t="shared" si="20"/>
        <v>-147.26534999999967</v>
      </c>
      <c r="F377" s="67">
        <f t="shared" si="21"/>
        <v>-3.2467161570218755E-2</v>
      </c>
      <c r="G377" s="71">
        <f>'NEG Commercial'!M375</f>
        <v>1</v>
      </c>
      <c r="H377" s="68">
        <f t="shared" si="22"/>
        <v>6.9562313920810263E-6</v>
      </c>
      <c r="I377" s="68">
        <f t="shared" si="23"/>
        <v>0.99784356826845655</v>
      </c>
    </row>
    <row r="378" spans="2:9" x14ac:dyDescent="0.2">
      <c r="B378" s="64">
        <f>'NEG Commercial'!K376</f>
        <v>7599</v>
      </c>
      <c r="C378" s="65">
        <f>B378*(Rates!$G$9+Rates!$G$11)+Rates!$G$19+SUM(Rates!$G$22:$G$27)</f>
        <v>4547.7409291565236</v>
      </c>
      <c r="D378" s="65">
        <f>IF('NEG Commercial NonWin'!B378&gt;40,40*(Rates!$H$9+Rates!$H$14)+('NEG Commercial NonWin'!B378-40)*(Rates!$H$9+Rates!$H$17),'NEG Commercial NonWin'!B378*(Rates!$H$9+Rates!$H$14))+Rates!$H$19+Rates!$H$22+Rates!$H$23</f>
        <v>4400.0265791565234</v>
      </c>
      <c r="E378" s="66">
        <f t="shared" si="20"/>
        <v>-147.71435000000019</v>
      </c>
      <c r="F378" s="67">
        <f t="shared" si="21"/>
        <v>-3.2480819004656228E-2</v>
      </c>
      <c r="G378" s="71">
        <f>'NEG Commercial'!M376</f>
        <v>1</v>
      </c>
      <c r="H378" s="68">
        <f t="shared" si="22"/>
        <v>6.9562313920810263E-6</v>
      </c>
      <c r="I378" s="68">
        <f t="shared" si="23"/>
        <v>0.99785052449984868</v>
      </c>
    </row>
    <row r="379" spans="2:9" x14ac:dyDescent="0.2">
      <c r="B379" s="64">
        <f>'NEG Commercial'!K377</f>
        <v>7619</v>
      </c>
      <c r="C379" s="65">
        <f>B379*(Rates!$G$9+Rates!$G$11)+Rates!$G$19+SUM(Rates!$G$22:$G$27)</f>
        <v>4559.6572626981906</v>
      </c>
      <c r="D379" s="65">
        <f>IF('NEG Commercial NonWin'!B379&gt;40,40*(Rates!$H$9+Rates!$H$14)+('NEG Commercial NonWin'!B379-40)*(Rates!$H$9+Rates!$H$17),'NEG Commercial NonWin'!B379*(Rates!$H$9+Rates!$H$14))+Rates!$H$19+Rates!$H$22+Rates!$H$23</f>
        <v>4411.4939126981908</v>
      </c>
      <c r="E379" s="66">
        <f t="shared" si="20"/>
        <v>-148.16334999999981</v>
      </c>
      <c r="F379" s="67">
        <f t="shared" si="21"/>
        <v>-3.2494405053664868E-2</v>
      </c>
      <c r="G379" s="71">
        <f>'NEG Commercial'!M377</f>
        <v>3</v>
      </c>
      <c r="H379" s="68">
        <f t="shared" si="22"/>
        <v>2.086869417624308E-5</v>
      </c>
      <c r="I379" s="68">
        <f t="shared" si="23"/>
        <v>0.99787139319402496</v>
      </c>
    </row>
    <row r="380" spans="2:9" x14ac:dyDescent="0.2">
      <c r="B380" s="64">
        <f>'NEG Commercial'!K378</f>
        <v>7639</v>
      </c>
      <c r="C380" s="65">
        <f>B380*(Rates!$G$9+Rates!$G$11)+Rates!$G$19+SUM(Rates!$G$22:$G$27)</f>
        <v>4571.5735962398576</v>
      </c>
      <c r="D380" s="65">
        <f>IF('NEG Commercial NonWin'!B380&gt;40,40*(Rates!$H$9+Rates!$H$14)+('NEG Commercial NonWin'!B380-40)*(Rates!$H$9+Rates!$H$17),'NEG Commercial NonWin'!B380*(Rates!$H$9+Rates!$H$14))+Rates!$H$19+Rates!$H$22+Rates!$H$23</f>
        <v>4422.9612462398582</v>
      </c>
      <c r="E380" s="66">
        <f t="shared" si="20"/>
        <v>-148.61234999999942</v>
      </c>
      <c r="F380" s="67">
        <f t="shared" si="21"/>
        <v>-3.2507920275467915E-2</v>
      </c>
      <c r="G380" s="71">
        <f>'NEG Commercial'!M378</f>
        <v>3</v>
      </c>
      <c r="H380" s="68">
        <f t="shared" si="22"/>
        <v>2.086869417624308E-5</v>
      </c>
      <c r="I380" s="68">
        <f t="shared" si="23"/>
        <v>0.99789226188820124</v>
      </c>
    </row>
    <row r="381" spans="2:9" x14ac:dyDescent="0.2">
      <c r="B381" s="64">
        <f>'NEG Commercial'!K379</f>
        <v>7659</v>
      </c>
      <c r="C381" s="65">
        <f>B381*(Rates!$G$9+Rates!$G$11)+Rates!$G$19+SUM(Rates!$G$22:$G$27)</f>
        <v>4583.4899297815255</v>
      </c>
      <c r="D381" s="65">
        <f>IF('NEG Commercial NonWin'!B381&gt;40,40*(Rates!$H$9+Rates!$H$14)+('NEG Commercial NonWin'!B381-40)*(Rates!$H$9+Rates!$H$17),'NEG Commercial NonWin'!B381*(Rates!$H$9+Rates!$H$14))+Rates!$H$19+Rates!$H$22+Rates!$H$23</f>
        <v>4434.4285797815255</v>
      </c>
      <c r="E381" s="66">
        <f t="shared" si="20"/>
        <v>-149.06134999999995</v>
      </c>
      <c r="F381" s="67">
        <f t="shared" si="21"/>
        <v>-3.2521365222483438E-2</v>
      </c>
      <c r="G381" s="71">
        <f>'NEG Commercial'!M379</f>
        <v>1</v>
      </c>
      <c r="H381" s="68">
        <f t="shared" si="22"/>
        <v>6.9562313920810263E-6</v>
      </c>
      <c r="I381" s="68">
        <f t="shared" si="23"/>
        <v>0.99789921811959337</v>
      </c>
    </row>
    <row r="382" spans="2:9" x14ac:dyDescent="0.2">
      <c r="B382" s="64">
        <f>'NEG Commercial'!K380</f>
        <v>7679</v>
      </c>
      <c r="C382" s="65">
        <f>B382*(Rates!$G$9+Rates!$G$11)+Rates!$G$19+SUM(Rates!$G$22:$G$27)</f>
        <v>4595.4062633231924</v>
      </c>
      <c r="D382" s="65">
        <f>IF('NEG Commercial NonWin'!B382&gt;40,40*(Rates!$H$9+Rates!$H$14)+('NEG Commercial NonWin'!B382-40)*(Rates!$H$9+Rates!$H$17),'NEG Commercial NonWin'!B382*(Rates!$H$9+Rates!$H$14))+Rates!$H$19+Rates!$H$22+Rates!$H$23</f>
        <v>4445.8959133231929</v>
      </c>
      <c r="E382" s="66">
        <f t="shared" si="20"/>
        <v>-149.51034999999956</v>
      </c>
      <c r="F382" s="67">
        <f t="shared" si="21"/>
        <v>-3.2534740441399049E-2</v>
      </c>
      <c r="G382" s="71">
        <f>'NEG Commercial'!M380</f>
        <v>1</v>
      </c>
      <c r="H382" s="68">
        <f t="shared" si="22"/>
        <v>6.9562313920810263E-6</v>
      </c>
      <c r="I382" s="68">
        <f t="shared" si="23"/>
        <v>0.9979061743509855</v>
      </c>
    </row>
    <row r="383" spans="2:9" x14ac:dyDescent="0.2">
      <c r="B383" s="64">
        <f>'NEG Commercial'!K381</f>
        <v>7699</v>
      </c>
      <c r="C383" s="65">
        <f>B383*(Rates!$G$9+Rates!$G$11)+Rates!$G$19+SUM(Rates!$G$22:$G$27)</f>
        <v>4607.3225968648603</v>
      </c>
      <c r="D383" s="65">
        <f>IF('NEG Commercial NonWin'!B383&gt;40,40*(Rates!$H$9+Rates!$H$14)+('NEG Commercial NonWin'!B383-40)*(Rates!$H$9+Rates!$H$17),'NEG Commercial NonWin'!B383*(Rates!$H$9+Rates!$H$14))+Rates!$H$19+Rates!$H$22+Rates!$H$23</f>
        <v>4457.3632468648602</v>
      </c>
      <c r="E383" s="66">
        <f t="shared" si="20"/>
        <v>-149.95935000000009</v>
      </c>
      <c r="F383" s="67">
        <f t="shared" si="21"/>
        <v>-3.2548046473247341E-2</v>
      </c>
      <c r="G383" s="71">
        <f>'NEG Commercial'!M381</f>
        <v>1</v>
      </c>
      <c r="H383" s="68">
        <f t="shared" si="22"/>
        <v>6.9562313920810263E-6</v>
      </c>
      <c r="I383" s="68">
        <f t="shared" si="23"/>
        <v>0.99791313058237763</v>
      </c>
    </row>
    <row r="384" spans="2:9" x14ac:dyDescent="0.2">
      <c r="B384" s="64">
        <f>'NEG Commercial'!K382</f>
        <v>7739</v>
      </c>
      <c r="C384" s="65">
        <f>B384*(Rates!$G$9+Rates!$G$11)+Rates!$G$19+SUM(Rates!$G$22:$G$27)</f>
        <v>4631.1552639481952</v>
      </c>
      <c r="D384" s="65">
        <f>IF('NEG Commercial NonWin'!B384&gt;40,40*(Rates!$H$9+Rates!$H$14)+('NEG Commercial NonWin'!B384-40)*(Rates!$H$9+Rates!$H$17),'NEG Commercial NonWin'!B384*(Rates!$H$9+Rates!$H$14))+Rates!$H$19+Rates!$H$22+Rates!$H$23</f>
        <v>4480.2979139481949</v>
      </c>
      <c r="E384" s="66">
        <f t="shared" si="20"/>
        <v>-150.85735000000022</v>
      </c>
      <c r="F384" s="67">
        <f t="shared" si="21"/>
        <v>-3.2574453112027585E-2</v>
      </c>
      <c r="G384" s="71">
        <f>'NEG Commercial'!M382</f>
        <v>1</v>
      </c>
      <c r="H384" s="68">
        <f t="shared" si="22"/>
        <v>6.9562313920810263E-6</v>
      </c>
      <c r="I384" s="68">
        <f t="shared" si="23"/>
        <v>0.99792008681376976</v>
      </c>
    </row>
    <row r="385" spans="2:9" x14ac:dyDescent="0.2">
      <c r="B385" s="64">
        <f>'NEG Commercial'!K383</f>
        <v>7759</v>
      </c>
      <c r="C385" s="65">
        <f>B385*(Rates!$G$9+Rates!$G$11)+Rates!$G$19+SUM(Rates!$G$22:$G$27)</f>
        <v>4643.0715974898621</v>
      </c>
      <c r="D385" s="65">
        <f>IF('NEG Commercial NonWin'!B385&gt;40,40*(Rates!$H$9+Rates!$H$14)+('NEG Commercial NonWin'!B385-40)*(Rates!$H$9+Rates!$H$17),'NEG Commercial NonWin'!B385*(Rates!$H$9+Rates!$H$14))+Rates!$H$19+Rates!$H$22+Rates!$H$23</f>
        <v>4491.7652474898623</v>
      </c>
      <c r="E385" s="66">
        <f t="shared" si="20"/>
        <v>-151.30634999999984</v>
      </c>
      <c r="F385" s="67">
        <f t="shared" si="21"/>
        <v>-3.2587554773395935E-2</v>
      </c>
      <c r="G385" s="71">
        <f>'NEG Commercial'!M383</f>
        <v>1</v>
      </c>
      <c r="H385" s="68">
        <f t="shared" si="22"/>
        <v>6.9562313920810263E-6</v>
      </c>
      <c r="I385" s="68">
        <f t="shared" si="23"/>
        <v>0.99792704304516189</v>
      </c>
    </row>
    <row r="386" spans="2:9" x14ac:dyDescent="0.2">
      <c r="B386" s="64">
        <f>'NEG Commercial'!K384</f>
        <v>7799</v>
      </c>
      <c r="C386" s="65">
        <f>B386*(Rates!$G$9+Rates!$G$11)+Rates!$G$19+SUM(Rates!$G$22:$G$27)</f>
        <v>4666.904264573197</v>
      </c>
      <c r="D386" s="65">
        <f>IF('NEG Commercial NonWin'!B386&gt;40,40*(Rates!$H$9+Rates!$H$14)+('NEG Commercial NonWin'!B386-40)*(Rates!$H$9+Rates!$H$17),'NEG Commercial NonWin'!B386*(Rates!$H$9+Rates!$H$14))+Rates!$H$19+Rates!$H$22+Rates!$H$23</f>
        <v>4514.699914573197</v>
      </c>
      <c r="E386" s="66">
        <f t="shared" si="20"/>
        <v>-152.20434999999998</v>
      </c>
      <c r="F386" s="67">
        <f t="shared" si="21"/>
        <v>-3.2613557375794924E-2</v>
      </c>
      <c r="G386" s="71">
        <f>'NEG Commercial'!M384</f>
        <v>1</v>
      </c>
      <c r="H386" s="68">
        <f t="shared" si="22"/>
        <v>6.9562313920810263E-6</v>
      </c>
      <c r="I386" s="68">
        <f t="shared" si="23"/>
        <v>0.99793399927655402</v>
      </c>
    </row>
    <row r="387" spans="2:9" x14ac:dyDescent="0.2">
      <c r="B387" s="64">
        <f>'NEG Commercial'!K385</f>
        <v>7859</v>
      </c>
      <c r="C387" s="65">
        <f>B387*(Rates!$G$9+Rates!$G$11)+Rates!$G$19+SUM(Rates!$G$22:$G$27)</f>
        <v>4702.6532651981988</v>
      </c>
      <c r="D387" s="65">
        <f>IF('NEG Commercial NonWin'!B387&gt;40,40*(Rates!$H$9+Rates!$H$14)+('NEG Commercial NonWin'!B387-40)*(Rates!$H$9+Rates!$H$17),'NEG Commercial NonWin'!B387*(Rates!$H$9+Rates!$H$14))+Rates!$H$19+Rates!$H$22+Rates!$H$23</f>
        <v>4549.1019151982</v>
      </c>
      <c r="E387" s="66">
        <f t="shared" si="20"/>
        <v>-153.55134999999882</v>
      </c>
      <c r="F387" s="67">
        <f t="shared" si="21"/>
        <v>-3.2652067107806895E-2</v>
      </c>
      <c r="G387" s="71">
        <f>'NEG Commercial'!M385</f>
        <v>2</v>
      </c>
      <c r="H387" s="68">
        <f t="shared" si="22"/>
        <v>1.3912462784162053E-5</v>
      </c>
      <c r="I387" s="68">
        <f t="shared" si="23"/>
        <v>0.99794791173933817</v>
      </c>
    </row>
    <row r="388" spans="2:9" x14ac:dyDescent="0.2">
      <c r="B388" s="64">
        <f>'NEG Commercial'!K386</f>
        <v>7879</v>
      </c>
      <c r="C388" s="65">
        <f>B388*(Rates!$G$9+Rates!$G$11)+Rates!$G$19+SUM(Rates!$G$22:$G$27)</f>
        <v>4714.5695987398667</v>
      </c>
      <c r="D388" s="65">
        <f>IF('NEG Commercial NonWin'!B388&gt;40,40*(Rates!$H$9+Rates!$H$14)+('NEG Commercial NonWin'!B388-40)*(Rates!$H$9+Rates!$H$17),'NEG Commercial NonWin'!B388*(Rates!$H$9+Rates!$H$14))+Rates!$H$19+Rates!$H$22+Rates!$H$23</f>
        <v>4560.5692487398674</v>
      </c>
      <c r="E388" s="66">
        <f t="shared" si="20"/>
        <v>-154.00034999999934</v>
      </c>
      <c r="F388" s="67">
        <f t="shared" si="21"/>
        <v>-3.2664773904528065E-2</v>
      </c>
      <c r="G388" s="71">
        <f>'NEG Commercial'!M386</f>
        <v>2</v>
      </c>
      <c r="H388" s="68">
        <f t="shared" si="22"/>
        <v>1.3912462784162053E-5</v>
      </c>
      <c r="I388" s="68">
        <f t="shared" si="23"/>
        <v>0.99796182420212232</v>
      </c>
    </row>
    <row r="389" spans="2:9" x14ac:dyDescent="0.2">
      <c r="B389" s="64">
        <f>'NEG Commercial'!K387</f>
        <v>7939</v>
      </c>
      <c r="C389" s="65">
        <f>B389*(Rates!$G$9+Rates!$G$11)+Rates!$G$19+SUM(Rates!$G$22:$G$27)</f>
        <v>4750.3185993648685</v>
      </c>
      <c r="D389" s="65">
        <f>IF('NEG Commercial NonWin'!B389&gt;40,40*(Rates!$H$9+Rates!$H$14)+('NEG Commercial NonWin'!B389-40)*(Rates!$H$9+Rates!$H$17),'NEG Commercial NonWin'!B389*(Rates!$H$9+Rates!$H$14))+Rates!$H$19+Rates!$H$22+Rates!$H$23</f>
        <v>4594.9712493648694</v>
      </c>
      <c r="E389" s="66">
        <f t="shared" si="20"/>
        <v>-155.3473499999991</v>
      </c>
      <c r="F389" s="67">
        <f t="shared" si="21"/>
        <v>-3.2702511789581751E-2</v>
      </c>
      <c r="G389" s="71">
        <f>'NEG Commercial'!M387</f>
        <v>1</v>
      </c>
      <c r="H389" s="68">
        <f t="shared" si="22"/>
        <v>6.9562313920810263E-6</v>
      </c>
      <c r="I389" s="68">
        <f t="shared" si="23"/>
        <v>0.99796878043351445</v>
      </c>
    </row>
    <row r="390" spans="2:9" x14ac:dyDescent="0.2">
      <c r="B390" s="64">
        <f>'NEG Commercial'!K388</f>
        <v>7979</v>
      </c>
      <c r="C390" s="65">
        <f>B390*(Rates!$G$9+Rates!$G$11)+Rates!$G$19+SUM(Rates!$G$22:$G$27)</f>
        <v>4774.1512664482034</v>
      </c>
      <c r="D390" s="65">
        <f>IF('NEG Commercial NonWin'!B390&gt;40,40*(Rates!$H$9+Rates!$H$14)+('NEG Commercial NonWin'!B390-40)*(Rates!$H$9+Rates!$H$17),'NEG Commercial NonWin'!B390*(Rates!$H$9+Rates!$H$14))+Rates!$H$19+Rates!$H$22+Rates!$H$23</f>
        <v>4617.9059164482042</v>
      </c>
      <c r="E390" s="66">
        <f t="shared" si="20"/>
        <v>-156.24534999999923</v>
      </c>
      <c r="F390" s="67">
        <f t="shared" si="21"/>
        <v>-3.2727356399044338E-2</v>
      </c>
      <c r="G390" s="71">
        <f>'NEG Commercial'!M388</f>
        <v>2</v>
      </c>
      <c r="H390" s="68">
        <f t="shared" si="22"/>
        <v>1.3912462784162053E-5</v>
      </c>
      <c r="I390" s="68">
        <f t="shared" si="23"/>
        <v>0.9979826928962986</v>
      </c>
    </row>
    <row r="391" spans="2:9" x14ac:dyDescent="0.2">
      <c r="B391" s="64">
        <f>'NEG Commercial'!K389</f>
        <v>7999</v>
      </c>
      <c r="C391" s="65">
        <f>B391*(Rates!$G$9+Rates!$G$11)+Rates!$G$19+SUM(Rates!$G$22:$G$27)</f>
        <v>4786.0675999898713</v>
      </c>
      <c r="D391" s="65">
        <f>IF('NEG Commercial NonWin'!B391&gt;40,40*(Rates!$H$9+Rates!$H$14)+('NEG Commercial NonWin'!B391-40)*(Rates!$H$9+Rates!$H$17),'NEG Commercial NonWin'!B391*(Rates!$H$9+Rates!$H$14))+Rates!$H$19+Rates!$H$22+Rates!$H$23</f>
        <v>4629.3732499898715</v>
      </c>
      <c r="E391" s="66">
        <f t="shared" ref="E391:E454" si="24">D391-C391</f>
        <v>-156.69434999999976</v>
      </c>
      <c r="F391" s="67">
        <f t="shared" ref="F391:F454" si="25">E391/C391</f>
        <v>-3.2739685916749563E-2</v>
      </c>
      <c r="G391" s="71">
        <f>'NEG Commercial'!M389</f>
        <v>1</v>
      </c>
      <c r="H391" s="68">
        <f t="shared" si="22"/>
        <v>6.9562313920810263E-6</v>
      </c>
      <c r="I391" s="68">
        <f t="shared" si="23"/>
        <v>0.99798964912769073</v>
      </c>
    </row>
    <row r="392" spans="2:9" x14ac:dyDescent="0.2">
      <c r="B392" s="64">
        <f>'NEG Commercial'!K390</f>
        <v>8019</v>
      </c>
      <c r="C392" s="65">
        <f>B392*(Rates!$G$9+Rates!$G$11)+Rates!$G$19+SUM(Rates!$G$22:$G$27)</f>
        <v>4797.9839335315382</v>
      </c>
      <c r="D392" s="65">
        <f>IF('NEG Commercial NonWin'!B392&gt;40,40*(Rates!$H$9+Rates!$H$14)+('NEG Commercial NonWin'!B392-40)*(Rates!$H$9+Rates!$H$17),'NEG Commercial NonWin'!B392*(Rates!$H$9+Rates!$H$14))+Rates!$H$19+Rates!$H$22+Rates!$H$23</f>
        <v>4640.8405835315389</v>
      </c>
      <c r="E392" s="66">
        <f t="shared" si="24"/>
        <v>-157.14334999999937</v>
      </c>
      <c r="F392" s="67">
        <f t="shared" si="25"/>
        <v>-3.2751954190962579E-2</v>
      </c>
      <c r="G392" s="71">
        <f>'NEG Commercial'!M390</f>
        <v>1</v>
      </c>
      <c r="H392" s="68">
        <f t="shared" ref="H392:H455" si="26">G392/SUM($G$6:$G$618)</f>
        <v>6.9562313920810263E-6</v>
      </c>
      <c r="I392" s="68">
        <f t="shared" ref="I392:I455" si="27">H392+I391</f>
        <v>0.99799660535908286</v>
      </c>
    </row>
    <row r="393" spans="2:9" x14ac:dyDescent="0.2">
      <c r="B393" s="64">
        <f>'NEG Commercial'!K391</f>
        <v>8039</v>
      </c>
      <c r="C393" s="65">
        <f>B393*(Rates!$G$9+Rates!$G$11)+Rates!$G$19+SUM(Rates!$G$22:$G$27)</f>
        <v>4809.9002670732061</v>
      </c>
      <c r="D393" s="65">
        <f>IF('NEG Commercial NonWin'!B393&gt;40,40*(Rates!$H$9+Rates!$H$14)+('NEG Commercial NonWin'!B393-40)*(Rates!$H$9+Rates!$H$17),'NEG Commercial NonWin'!B393*(Rates!$H$9+Rates!$H$14))+Rates!$H$19+Rates!$H$22+Rates!$H$23</f>
        <v>4652.3079170732062</v>
      </c>
      <c r="E393" s="66">
        <f t="shared" si="24"/>
        <v>-157.5923499999999</v>
      </c>
      <c r="F393" s="67">
        <f t="shared" si="25"/>
        <v>-3.2764161676868582E-2</v>
      </c>
      <c r="G393" s="71">
        <f>'NEG Commercial'!M391</f>
        <v>1</v>
      </c>
      <c r="H393" s="68">
        <f t="shared" si="26"/>
        <v>6.9562313920810263E-6</v>
      </c>
      <c r="I393" s="68">
        <f t="shared" si="27"/>
        <v>0.99800356159047499</v>
      </c>
    </row>
    <row r="394" spans="2:9" x14ac:dyDescent="0.2">
      <c r="B394" s="64">
        <f>'NEG Commercial'!K392</f>
        <v>8099</v>
      </c>
      <c r="C394" s="65">
        <f>B394*(Rates!$G$9+Rates!$G$11)+Rates!$G$19+SUM(Rates!$G$22:$G$27)</f>
        <v>4845.649267698208</v>
      </c>
      <c r="D394" s="65">
        <f>IF('NEG Commercial NonWin'!B394&gt;40,40*(Rates!$H$9+Rates!$H$14)+('NEG Commercial NonWin'!B394-40)*(Rates!$H$9+Rates!$H$17),'NEG Commercial NonWin'!B394*(Rates!$H$9+Rates!$H$14))+Rates!$H$19+Rates!$H$22+Rates!$H$23</f>
        <v>4686.7099176982083</v>
      </c>
      <c r="E394" s="66">
        <f t="shared" si="24"/>
        <v>-158.93934999999965</v>
      </c>
      <c r="F394" s="67">
        <f t="shared" si="25"/>
        <v>-3.2800423889428422E-2</v>
      </c>
      <c r="G394" s="71">
        <f>'NEG Commercial'!M392</f>
        <v>1</v>
      </c>
      <c r="H394" s="68">
        <f t="shared" si="26"/>
        <v>6.9562313920810263E-6</v>
      </c>
      <c r="I394" s="68">
        <f t="shared" si="27"/>
        <v>0.99801051782186712</v>
      </c>
    </row>
    <row r="395" spans="2:9" x14ac:dyDescent="0.2">
      <c r="B395" s="64">
        <f>'NEG Commercial'!K393</f>
        <v>8119</v>
      </c>
      <c r="C395" s="65">
        <f>B395*(Rates!$G$9+Rates!$G$11)+Rates!$G$19+SUM(Rates!$G$22:$G$27)</f>
        <v>4857.5656012398749</v>
      </c>
      <c r="D395" s="65">
        <f>IF('NEG Commercial NonWin'!B395&gt;40,40*(Rates!$H$9+Rates!$H$14)+('NEG Commercial NonWin'!B395-40)*(Rates!$H$9+Rates!$H$17),'NEG Commercial NonWin'!B395*(Rates!$H$9+Rates!$H$14))+Rates!$H$19+Rates!$H$22+Rates!$H$23</f>
        <v>4698.1772512398757</v>
      </c>
      <c r="E395" s="66">
        <f t="shared" si="24"/>
        <v>-159.38834999999926</v>
      </c>
      <c r="F395" s="67">
        <f t="shared" si="25"/>
        <v>-3.2812392684787625E-2</v>
      </c>
      <c r="G395" s="71">
        <f>'NEG Commercial'!M393</f>
        <v>1</v>
      </c>
      <c r="H395" s="68">
        <f t="shared" si="26"/>
        <v>6.9562313920810263E-6</v>
      </c>
      <c r="I395" s="68">
        <f t="shared" si="27"/>
        <v>0.99801747405325925</v>
      </c>
    </row>
    <row r="396" spans="2:9" x14ac:dyDescent="0.2">
      <c r="B396" s="64">
        <f>'NEG Commercial'!K394</f>
        <v>8139</v>
      </c>
      <c r="C396" s="65">
        <f>B396*(Rates!$G$9+Rates!$G$11)+Rates!$G$19+SUM(Rates!$G$22:$G$27)</f>
        <v>4869.4819347815428</v>
      </c>
      <c r="D396" s="65">
        <f>IF('NEG Commercial NonWin'!B396&gt;40,40*(Rates!$H$9+Rates!$H$14)+('NEG Commercial NonWin'!B396-40)*(Rates!$H$9+Rates!$H$17),'NEG Commercial NonWin'!B396*(Rates!$H$9+Rates!$H$14))+Rates!$H$19+Rates!$H$22+Rates!$H$23</f>
        <v>4709.644584781543</v>
      </c>
      <c r="E396" s="66">
        <f t="shared" si="24"/>
        <v>-159.83734999999979</v>
      </c>
      <c r="F396" s="67">
        <f t="shared" si="25"/>
        <v>-3.2824302901366134E-2</v>
      </c>
      <c r="G396" s="71">
        <f>'NEG Commercial'!M394</f>
        <v>2</v>
      </c>
      <c r="H396" s="68">
        <f t="shared" si="26"/>
        <v>1.3912462784162053E-5</v>
      </c>
      <c r="I396" s="68">
        <f t="shared" si="27"/>
        <v>0.9980313865160434</v>
      </c>
    </row>
    <row r="397" spans="2:9" x14ac:dyDescent="0.2">
      <c r="B397" s="64">
        <f>'NEG Commercial'!K395</f>
        <v>8159</v>
      </c>
      <c r="C397" s="65">
        <f>B397*(Rates!$G$9+Rates!$G$11)+Rates!$G$19+SUM(Rates!$G$22:$G$27)</f>
        <v>4881.3982683232098</v>
      </c>
      <c r="D397" s="65">
        <f>IF('NEG Commercial NonWin'!B397&gt;40,40*(Rates!$H$9+Rates!$H$14)+('NEG Commercial NonWin'!B397-40)*(Rates!$H$9+Rates!$H$17),'NEG Commercial NonWin'!B397*(Rates!$H$9+Rates!$H$14))+Rates!$H$19+Rates!$H$22+Rates!$H$23</f>
        <v>4721.1119183232104</v>
      </c>
      <c r="E397" s="66">
        <f t="shared" si="24"/>
        <v>-160.2863499999994</v>
      </c>
      <c r="F397" s="67">
        <f t="shared" si="25"/>
        <v>-3.2836154968166269E-2</v>
      </c>
      <c r="G397" s="71">
        <f>'NEG Commercial'!M395</f>
        <v>1</v>
      </c>
      <c r="H397" s="68">
        <f t="shared" si="26"/>
        <v>6.9562313920810263E-6</v>
      </c>
      <c r="I397" s="68">
        <f t="shared" si="27"/>
        <v>0.99803834274743553</v>
      </c>
    </row>
    <row r="398" spans="2:9" x14ac:dyDescent="0.2">
      <c r="B398" s="64">
        <f>'NEG Commercial'!K396</f>
        <v>8219</v>
      </c>
      <c r="C398" s="65">
        <f>B398*(Rates!$G$9+Rates!$G$11)+Rates!$G$19+SUM(Rates!$G$22:$G$27)</f>
        <v>4917.1472689482125</v>
      </c>
      <c r="D398" s="65">
        <f>IF('NEG Commercial NonWin'!B398&gt;40,40*(Rates!$H$9+Rates!$H$14)+('NEG Commercial NonWin'!B398-40)*(Rates!$H$9+Rates!$H$17),'NEG Commercial NonWin'!B398*(Rates!$H$9+Rates!$H$14))+Rates!$H$19+Rates!$H$22+Rates!$H$23</f>
        <v>4755.5139189482124</v>
      </c>
      <c r="E398" s="66">
        <f t="shared" si="24"/>
        <v>-161.63335000000006</v>
      </c>
      <c r="F398" s="67">
        <f t="shared" si="25"/>
        <v>-3.2871366497545185E-2</v>
      </c>
      <c r="G398" s="71">
        <f>'NEG Commercial'!M396</f>
        <v>1</v>
      </c>
      <c r="H398" s="68">
        <f t="shared" si="26"/>
        <v>6.9562313920810263E-6</v>
      </c>
      <c r="I398" s="68">
        <f t="shared" si="27"/>
        <v>0.99804529897882766</v>
      </c>
    </row>
    <row r="399" spans="2:9" x14ac:dyDescent="0.2">
      <c r="B399" s="64">
        <f>'NEG Commercial'!K397</f>
        <v>8239</v>
      </c>
      <c r="C399" s="65">
        <f>B399*(Rates!$G$9+Rates!$G$11)+Rates!$G$19+SUM(Rates!$G$22:$G$27)</f>
        <v>4929.0636024898795</v>
      </c>
      <c r="D399" s="65">
        <f>IF('NEG Commercial NonWin'!B399&gt;40,40*(Rates!$H$9+Rates!$H$14)+('NEG Commercial NonWin'!B399-40)*(Rates!$H$9+Rates!$H$17),'NEG Commercial NonWin'!B399*(Rates!$H$9+Rates!$H$14))+Rates!$H$19+Rates!$H$22+Rates!$H$23</f>
        <v>4766.9812524898798</v>
      </c>
      <c r="E399" s="66">
        <f t="shared" si="24"/>
        <v>-162.08234999999968</v>
      </c>
      <c r="F399" s="67">
        <f t="shared" si="25"/>
        <v>-3.2882990172438634E-2</v>
      </c>
      <c r="G399" s="71">
        <f>'NEG Commercial'!M397</f>
        <v>3</v>
      </c>
      <c r="H399" s="68">
        <f t="shared" si="26"/>
        <v>2.086869417624308E-5</v>
      </c>
      <c r="I399" s="68">
        <f t="shared" si="27"/>
        <v>0.99806616767300393</v>
      </c>
    </row>
    <row r="400" spans="2:9" x14ac:dyDescent="0.2">
      <c r="B400" s="64">
        <f>'NEG Commercial'!K398</f>
        <v>8299</v>
      </c>
      <c r="C400" s="65">
        <f>B400*(Rates!$G$9+Rates!$G$11)+Rates!$G$19+SUM(Rates!$G$22:$G$27)</f>
        <v>4964.8126031148813</v>
      </c>
      <c r="D400" s="65">
        <f>IF('NEG Commercial NonWin'!B400&gt;40,40*(Rates!$H$9+Rates!$H$14)+('NEG Commercial NonWin'!B400-40)*(Rates!$H$9+Rates!$H$17),'NEG Commercial NonWin'!B400*(Rates!$H$9+Rates!$H$14))+Rates!$H$19+Rates!$H$22+Rates!$H$23</f>
        <v>4801.3832531148819</v>
      </c>
      <c r="E400" s="66">
        <f t="shared" si="24"/>
        <v>-163.42934999999943</v>
      </c>
      <c r="F400" s="67">
        <f t="shared" si="25"/>
        <v>-3.2917526413275951E-2</v>
      </c>
      <c r="G400" s="71">
        <f>'NEG Commercial'!M398</f>
        <v>1</v>
      </c>
      <c r="H400" s="68">
        <f t="shared" si="26"/>
        <v>6.9562313920810263E-6</v>
      </c>
      <c r="I400" s="68">
        <f t="shared" si="27"/>
        <v>0.99807312390439606</v>
      </c>
    </row>
    <row r="401" spans="2:9" x14ac:dyDescent="0.2">
      <c r="B401" s="64">
        <f>'NEG Commercial'!K399</f>
        <v>8319</v>
      </c>
      <c r="C401" s="65">
        <f>B401*(Rates!$G$9+Rates!$G$11)+Rates!$G$19+SUM(Rates!$G$22:$G$27)</f>
        <v>4976.7289366565492</v>
      </c>
      <c r="D401" s="65">
        <f>IF('NEG Commercial NonWin'!B401&gt;40,40*(Rates!$H$9+Rates!$H$14)+('NEG Commercial NonWin'!B401-40)*(Rates!$H$9+Rates!$H$17),'NEG Commercial NonWin'!B401*(Rates!$H$9+Rates!$H$14))+Rates!$H$19+Rates!$H$22+Rates!$H$23</f>
        <v>4812.8505866565492</v>
      </c>
      <c r="E401" s="66">
        <f t="shared" si="24"/>
        <v>-163.87834999999995</v>
      </c>
      <c r="F401" s="67">
        <f t="shared" si="25"/>
        <v>-3.2928928234957522E-2</v>
      </c>
      <c r="G401" s="71">
        <f>'NEG Commercial'!M399</f>
        <v>1</v>
      </c>
      <c r="H401" s="68">
        <f t="shared" si="26"/>
        <v>6.9562313920810263E-6</v>
      </c>
      <c r="I401" s="68">
        <f t="shared" si="27"/>
        <v>0.99808008013578819</v>
      </c>
    </row>
    <row r="402" spans="2:9" x14ac:dyDescent="0.2">
      <c r="B402" s="64">
        <f>'NEG Commercial'!K400</f>
        <v>8339</v>
      </c>
      <c r="C402" s="65">
        <f>B402*(Rates!$G$9+Rates!$G$11)+Rates!$G$19+SUM(Rates!$G$22:$G$27)</f>
        <v>4988.6452701982162</v>
      </c>
      <c r="D402" s="65">
        <f>IF('NEG Commercial NonWin'!B402&gt;40,40*(Rates!$H$9+Rates!$H$14)+('NEG Commercial NonWin'!B402-40)*(Rates!$H$9+Rates!$H$17),'NEG Commercial NonWin'!B402*(Rates!$H$9+Rates!$H$14))+Rates!$H$19+Rates!$H$22+Rates!$H$23</f>
        <v>4824.3179201982166</v>
      </c>
      <c r="E402" s="66">
        <f t="shared" si="24"/>
        <v>-164.32734999999957</v>
      </c>
      <c r="F402" s="67">
        <f t="shared" si="25"/>
        <v>-3.2940275585774469E-2</v>
      </c>
      <c r="G402" s="71">
        <f>'NEG Commercial'!M400</f>
        <v>1</v>
      </c>
      <c r="H402" s="68">
        <f t="shared" si="26"/>
        <v>6.9562313920810263E-6</v>
      </c>
      <c r="I402" s="68">
        <f t="shared" si="27"/>
        <v>0.99808703636718032</v>
      </c>
    </row>
    <row r="403" spans="2:9" x14ac:dyDescent="0.2">
      <c r="B403" s="64">
        <f>'NEG Commercial'!K401</f>
        <v>8359</v>
      </c>
      <c r="C403" s="65">
        <f>B403*(Rates!$G$9+Rates!$G$11)+Rates!$G$19+SUM(Rates!$G$22:$G$27)</f>
        <v>5000.561603739884</v>
      </c>
      <c r="D403" s="65">
        <f>IF('NEG Commercial NonWin'!B403&gt;40,40*(Rates!$H$9+Rates!$H$14)+('NEG Commercial NonWin'!B403-40)*(Rates!$H$9+Rates!$H$17),'NEG Commercial NonWin'!B403*(Rates!$H$9+Rates!$H$14))+Rates!$H$19+Rates!$H$22+Rates!$H$23</f>
        <v>4835.785253739884</v>
      </c>
      <c r="E403" s="66">
        <f t="shared" si="24"/>
        <v>-164.77635000000009</v>
      </c>
      <c r="F403" s="67">
        <f t="shared" si="25"/>
        <v>-3.2951568855139203E-2</v>
      </c>
      <c r="G403" s="71">
        <f>'NEG Commercial'!M401</f>
        <v>1</v>
      </c>
      <c r="H403" s="68">
        <f t="shared" si="26"/>
        <v>6.9562313920810263E-6</v>
      </c>
      <c r="I403" s="68">
        <f t="shared" si="27"/>
        <v>0.99809399259857245</v>
      </c>
    </row>
    <row r="404" spans="2:9" x14ac:dyDescent="0.2">
      <c r="B404" s="64">
        <f>'NEG Commercial'!K402</f>
        <v>8399</v>
      </c>
      <c r="C404" s="65">
        <f>B404*(Rates!$G$9+Rates!$G$11)+Rates!$G$19+SUM(Rates!$G$22:$G$27)</f>
        <v>5024.3942708232189</v>
      </c>
      <c r="D404" s="65">
        <f>IF('NEG Commercial NonWin'!B404&gt;40,40*(Rates!$H$9+Rates!$H$14)+('NEG Commercial NonWin'!B404-40)*(Rates!$H$9+Rates!$H$17),'NEG Commercial NonWin'!B404*(Rates!$H$9+Rates!$H$14))+Rates!$H$19+Rates!$H$22+Rates!$H$23</f>
        <v>4858.7199208232187</v>
      </c>
      <c r="E404" s="66">
        <f t="shared" si="24"/>
        <v>-165.67435000000023</v>
      </c>
      <c r="F404" s="67">
        <f t="shared" si="25"/>
        <v>-3.2973994688688196E-2</v>
      </c>
      <c r="G404" s="71">
        <f>'NEG Commercial'!M402</f>
        <v>1</v>
      </c>
      <c r="H404" s="68">
        <f t="shared" si="26"/>
        <v>6.9562313920810263E-6</v>
      </c>
      <c r="I404" s="68">
        <f t="shared" si="27"/>
        <v>0.99810094882996458</v>
      </c>
    </row>
    <row r="405" spans="2:9" x14ac:dyDescent="0.2">
      <c r="B405" s="64">
        <f>'NEG Commercial'!K403</f>
        <v>8439</v>
      </c>
      <c r="C405" s="65">
        <f>B405*(Rates!$G$9+Rates!$G$11)+Rates!$G$19+SUM(Rates!$G$22:$G$27)</f>
        <v>5048.2269379065538</v>
      </c>
      <c r="D405" s="65">
        <f>IF('NEG Commercial NonWin'!B405&gt;40,40*(Rates!$H$9+Rates!$H$14)+('NEG Commercial NonWin'!B405-40)*(Rates!$H$9+Rates!$H$17),'NEG Commercial NonWin'!B405*(Rates!$H$9+Rates!$H$14))+Rates!$H$19+Rates!$H$22+Rates!$H$23</f>
        <v>4881.6545879065534</v>
      </c>
      <c r="E405" s="66">
        <f t="shared" si="24"/>
        <v>-166.57235000000037</v>
      </c>
      <c r="F405" s="67">
        <f t="shared" si="25"/>
        <v>-3.2996208777626025E-2</v>
      </c>
      <c r="G405" s="71">
        <f>'NEG Commercial'!M403</f>
        <v>1</v>
      </c>
      <c r="H405" s="68">
        <f t="shared" si="26"/>
        <v>6.9562313920810263E-6</v>
      </c>
      <c r="I405" s="68">
        <f t="shared" si="27"/>
        <v>0.99810790506135671</v>
      </c>
    </row>
    <row r="406" spans="2:9" x14ac:dyDescent="0.2">
      <c r="B406" s="64">
        <f>'NEG Commercial'!K404</f>
        <v>8459</v>
      </c>
      <c r="C406" s="65">
        <f>B406*(Rates!$G$9+Rates!$G$11)+Rates!$G$19+SUM(Rates!$G$22:$G$27)</f>
        <v>5060.1432714482207</v>
      </c>
      <c r="D406" s="65">
        <f>IF('NEG Commercial NonWin'!B406&gt;40,40*(Rates!$H$9+Rates!$H$14)+('NEG Commercial NonWin'!B406-40)*(Rates!$H$9+Rates!$H$17),'NEG Commercial NonWin'!B406*(Rates!$H$9+Rates!$H$14))+Rates!$H$19+Rates!$H$22+Rates!$H$23</f>
        <v>4893.1219214482207</v>
      </c>
      <c r="E406" s="66">
        <f t="shared" si="24"/>
        <v>-167.02134999999998</v>
      </c>
      <c r="F406" s="67">
        <f t="shared" si="25"/>
        <v>-3.3007237352826617E-2</v>
      </c>
      <c r="G406" s="71">
        <f>'NEG Commercial'!M404</f>
        <v>1</v>
      </c>
      <c r="H406" s="68">
        <f t="shared" si="26"/>
        <v>6.9562313920810263E-6</v>
      </c>
      <c r="I406" s="68">
        <f t="shared" si="27"/>
        <v>0.99811486129274885</v>
      </c>
    </row>
    <row r="407" spans="2:9" x14ac:dyDescent="0.2">
      <c r="B407" s="64">
        <f>'NEG Commercial'!K405</f>
        <v>8479</v>
      </c>
      <c r="C407" s="65">
        <f>B407*(Rates!$G$9+Rates!$G$11)+Rates!$G$19+SUM(Rates!$G$22:$G$27)</f>
        <v>5072.0596049898886</v>
      </c>
      <c r="D407" s="65">
        <f>IF('NEG Commercial NonWin'!B407&gt;40,40*(Rates!$H$9+Rates!$H$14)+('NEG Commercial NonWin'!B407-40)*(Rates!$H$9+Rates!$H$17),'NEG Commercial NonWin'!B407*(Rates!$H$9+Rates!$H$14))+Rates!$H$19+Rates!$H$22+Rates!$H$23</f>
        <v>4904.589254989889</v>
      </c>
      <c r="E407" s="66">
        <f t="shared" si="24"/>
        <v>-167.4703499999996</v>
      </c>
      <c r="F407" s="67">
        <f t="shared" si="25"/>
        <v>-3.3018214106798428E-2</v>
      </c>
      <c r="G407" s="71">
        <f>'NEG Commercial'!M405</f>
        <v>2</v>
      </c>
      <c r="H407" s="68">
        <f t="shared" si="26"/>
        <v>1.3912462784162053E-5</v>
      </c>
      <c r="I407" s="68">
        <f t="shared" si="27"/>
        <v>0.99812877375553299</v>
      </c>
    </row>
    <row r="408" spans="2:9" x14ac:dyDescent="0.2">
      <c r="B408" s="64">
        <f>'NEG Commercial'!K406</f>
        <v>8499</v>
      </c>
      <c r="C408" s="65">
        <f>B408*(Rates!$G$9+Rates!$G$11)+Rates!$G$19+SUM(Rates!$G$22:$G$27)</f>
        <v>5083.9759385315556</v>
      </c>
      <c r="D408" s="65">
        <f>IF('NEG Commercial NonWin'!B408&gt;40,40*(Rates!$H$9+Rates!$H$14)+('NEG Commercial NonWin'!B408-40)*(Rates!$H$9+Rates!$H$17),'NEG Commercial NonWin'!B408*(Rates!$H$9+Rates!$H$14))+Rates!$H$19+Rates!$H$22+Rates!$H$23</f>
        <v>4916.0565885315564</v>
      </c>
      <c r="E408" s="66">
        <f t="shared" si="24"/>
        <v>-167.91934999999921</v>
      </c>
      <c r="F408" s="67">
        <f t="shared" si="25"/>
        <v>-3.3029139403932872E-2</v>
      </c>
      <c r="G408" s="71">
        <f>'NEG Commercial'!M406</f>
        <v>1</v>
      </c>
      <c r="H408" s="68">
        <f t="shared" si="26"/>
        <v>6.9562313920810263E-6</v>
      </c>
      <c r="I408" s="68">
        <f t="shared" si="27"/>
        <v>0.99813572998692512</v>
      </c>
    </row>
    <row r="409" spans="2:9" x14ac:dyDescent="0.2">
      <c r="B409" s="64">
        <f>'NEG Commercial'!K407</f>
        <v>8519</v>
      </c>
      <c r="C409" s="65">
        <f>B409*(Rates!$G$9+Rates!$G$11)+Rates!$G$19+SUM(Rates!$G$22:$G$27)</f>
        <v>5095.8922720732226</v>
      </c>
      <c r="D409" s="65">
        <f>IF('NEG Commercial NonWin'!B409&gt;40,40*(Rates!$H$9+Rates!$H$14)+('NEG Commercial NonWin'!B409-40)*(Rates!$H$9+Rates!$H$17),'NEG Commercial NonWin'!B409*(Rates!$H$9+Rates!$H$14))+Rates!$H$19+Rates!$H$22+Rates!$H$23</f>
        <v>4927.5239220732237</v>
      </c>
      <c r="E409" s="66">
        <f t="shared" si="24"/>
        <v>-168.36834999999883</v>
      </c>
      <c r="F409" s="67">
        <f t="shared" si="25"/>
        <v>-3.3040013605212956E-2</v>
      </c>
      <c r="G409" s="71">
        <f>'NEG Commercial'!M407</f>
        <v>4</v>
      </c>
      <c r="H409" s="68">
        <f t="shared" si="26"/>
        <v>2.7824925568324105E-5</v>
      </c>
      <c r="I409" s="68">
        <f t="shared" si="27"/>
        <v>0.99816355491249342</v>
      </c>
    </row>
    <row r="410" spans="2:9" x14ac:dyDescent="0.2">
      <c r="B410" s="64">
        <f>'NEG Commercial'!K408</f>
        <v>8539</v>
      </c>
      <c r="C410" s="65">
        <f>B410*(Rates!$G$9+Rates!$G$11)+Rates!$G$19+SUM(Rates!$G$22:$G$27)</f>
        <v>5107.8086056148904</v>
      </c>
      <c r="D410" s="65">
        <f>IF('NEG Commercial NonWin'!B410&gt;40,40*(Rates!$H$9+Rates!$H$14)+('NEG Commercial NonWin'!B410-40)*(Rates!$H$9+Rates!$H$17),'NEG Commercial NonWin'!B410*(Rates!$H$9+Rates!$H$14))+Rates!$H$19+Rates!$H$22+Rates!$H$23</f>
        <v>4938.9912556148911</v>
      </c>
      <c r="E410" s="66">
        <f t="shared" si="24"/>
        <v>-168.81734999999935</v>
      </c>
      <c r="F410" s="67">
        <f t="shared" si="25"/>
        <v>-3.3050837068253208E-2</v>
      </c>
      <c r="G410" s="71">
        <f>'NEG Commercial'!M408</f>
        <v>1</v>
      </c>
      <c r="H410" s="68">
        <f t="shared" si="26"/>
        <v>6.9562313920810263E-6</v>
      </c>
      <c r="I410" s="68">
        <f t="shared" si="27"/>
        <v>0.99817051114388555</v>
      </c>
    </row>
    <row r="411" spans="2:9" x14ac:dyDescent="0.2">
      <c r="B411" s="64">
        <f>'NEG Commercial'!K409</f>
        <v>8619</v>
      </c>
      <c r="C411" s="65">
        <f>B411*(Rates!$G$9+Rates!$G$11)+Rates!$G$19+SUM(Rates!$G$22:$G$27)</f>
        <v>5155.4739397815601</v>
      </c>
      <c r="D411" s="65">
        <f>IF('NEG Commercial NonWin'!B411&gt;40,40*(Rates!$H$9+Rates!$H$14)+('NEG Commercial NonWin'!B411-40)*(Rates!$H$9+Rates!$H$17),'NEG Commercial NonWin'!B411*(Rates!$H$9+Rates!$H$14))+Rates!$H$19+Rates!$H$22+Rates!$H$23</f>
        <v>4984.8605897815605</v>
      </c>
      <c r="E411" s="66">
        <f t="shared" si="24"/>
        <v>-170.61334999999963</v>
      </c>
      <c r="F411" s="67">
        <f t="shared" si="25"/>
        <v>-3.3093630574578869E-2</v>
      </c>
      <c r="G411" s="71">
        <f>'NEG Commercial'!M409</f>
        <v>2</v>
      </c>
      <c r="H411" s="68">
        <f t="shared" si="26"/>
        <v>1.3912462784162053E-5</v>
      </c>
      <c r="I411" s="68">
        <f t="shared" si="27"/>
        <v>0.9981844236066697</v>
      </c>
    </row>
    <row r="412" spans="2:9" x14ac:dyDescent="0.2">
      <c r="B412" s="64">
        <f>'NEG Commercial'!K410</f>
        <v>8639</v>
      </c>
      <c r="C412" s="65">
        <f>B412*(Rates!$G$9+Rates!$G$11)+Rates!$G$19+SUM(Rates!$G$22:$G$27)</f>
        <v>5167.3902733232271</v>
      </c>
      <c r="D412" s="65">
        <f>IF('NEG Commercial NonWin'!B412&gt;40,40*(Rates!$H$9+Rates!$H$14)+('NEG Commercial NonWin'!B412-40)*(Rates!$H$9+Rates!$H$17),'NEG Commercial NonWin'!B412*(Rates!$H$9+Rates!$H$14))+Rates!$H$19+Rates!$H$22+Rates!$H$23</f>
        <v>4996.3279233232279</v>
      </c>
      <c r="E412" s="66">
        <f t="shared" si="24"/>
        <v>-171.06234999999924</v>
      </c>
      <c r="F412" s="67">
        <f t="shared" si="25"/>
        <v>-3.310420559544585E-2</v>
      </c>
      <c r="G412" s="71">
        <f>'NEG Commercial'!M410</f>
        <v>1</v>
      </c>
      <c r="H412" s="68">
        <f t="shared" si="26"/>
        <v>6.9562313920810263E-6</v>
      </c>
      <c r="I412" s="68">
        <f t="shared" si="27"/>
        <v>0.99819137983806183</v>
      </c>
    </row>
    <row r="413" spans="2:9" x14ac:dyDescent="0.2">
      <c r="B413" s="64">
        <f>'NEG Commercial'!K411</f>
        <v>8719</v>
      </c>
      <c r="C413" s="65">
        <f>B413*(Rates!$G$9+Rates!$G$11)+Rates!$G$19+SUM(Rates!$G$22:$G$27)</f>
        <v>5215.0556074898968</v>
      </c>
      <c r="D413" s="65">
        <f>IF('NEG Commercial NonWin'!B413&gt;40,40*(Rates!$H$9+Rates!$H$14)+('NEG Commercial NonWin'!B413-40)*(Rates!$H$9+Rates!$H$17),'NEG Commercial NonWin'!B413*(Rates!$H$9+Rates!$H$14))+Rates!$H$19+Rates!$H$22+Rates!$H$23</f>
        <v>5042.1972574898973</v>
      </c>
      <c r="E413" s="66">
        <f t="shared" si="24"/>
        <v>-172.85834999999952</v>
      </c>
      <c r="F413" s="67">
        <f t="shared" si="25"/>
        <v>-3.3146022403239425E-2</v>
      </c>
      <c r="G413" s="71">
        <f>'NEG Commercial'!M411</f>
        <v>2</v>
      </c>
      <c r="H413" s="68">
        <f t="shared" si="26"/>
        <v>1.3912462784162053E-5</v>
      </c>
      <c r="I413" s="68">
        <f t="shared" si="27"/>
        <v>0.99820529230084598</v>
      </c>
    </row>
    <row r="414" spans="2:9" x14ac:dyDescent="0.2">
      <c r="B414" s="64">
        <f>'NEG Commercial'!K412</f>
        <v>8739</v>
      </c>
      <c r="C414" s="65">
        <f>B414*(Rates!$G$9+Rates!$G$11)+Rates!$G$19+SUM(Rates!$G$22:$G$27)</f>
        <v>5226.9719410315638</v>
      </c>
      <c r="D414" s="65">
        <f>IF('NEG Commercial NonWin'!B414&gt;40,40*(Rates!$H$9+Rates!$H$14)+('NEG Commercial NonWin'!B414-40)*(Rates!$H$9+Rates!$H$17),'NEG Commercial NonWin'!B414*(Rates!$H$9+Rates!$H$14))+Rates!$H$19+Rates!$H$22+Rates!$H$23</f>
        <v>5053.6645910315647</v>
      </c>
      <c r="E414" s="66">
        <f t="shared" si="24"/>
        <v>-173.30734999999913</v>
      </c>
      <c r="F414" s="67">
        <f t="shared" si="25"/>
        <v>-3.3156357438910648E-2</v>
      </c>
      <c r="G414" s="71">
        <f>'NEG Commercial'!M412</f>
        <v>2</v>
      </c>
      <c r="H414" s="68">
        <f t="shared" si="26"/>
        <v>1.3912462784162053E-5</v>
      </c>
      <c r="I414" s="68">
        <f t="shared" si="27"/>
        <v>0.99821920476363013</v>
      </c>
    </row>
    <row r="415" spans="2:9" x14ac:dyDescent="0.2">
      <c r="B415" s="64">
        <f>'NEG Commercial'!K413</f>
        <v>8759</v>
      </c>
      <c r="C415" s="65">
        <f>B415*(Rates!$G$9+Rates!$G$11)+Rates!$G$19+SUM(Rates!$G$22:$G$27)</f>
        <v>5238.8882745732317</v>
      </c>
      <c r="D415" s="65">
        <f>IF('NEG Commercial NonWin'!B415&gt;40,40*(Rates!$H$9+Rates!$H$14)+('NEG Commercial NonWin'!B415-40)*(Rates!$H$9+Rates!$H$17),'NEG Commercial NonWin'!B415*(Rates!$H$9+Rates!$H$14))+Rates!$H$19+Rates!$H$22+Rates!$H$23</f>
        <v>5065.131924573232</v>
      </c>
      <c r="E415" s="66">
        <f t="shared" si="24"/>
        <v>-173.75634999999966</v>
      </c>
      <c r="F415" s="67">
        <f t="shared" si="25"/>
        <v>-3.3166645458602401E-2</v>
      </c>
      <c r="G415" s="71">
        <f>'NEG Commercial'!M413</f>
        <v>2</v>
      </c>
      <c r="H415" s="68">
        <f t="shared" si="26"/>
        <v>1.3912462784162053E-5</v>
      </c>
      <c r="I415" s="68">
        <f t="shared" si="27"/>
        <v>0.99823311722641428</v>
      </c>
    </row>
    <row r="416" spans="2:9" x14ac:dyDescent="0.2">
      <c r="B416" s="64">
        <f>'NEG Commercial'!K414</f>
        <v>8799</v>
      </c>
      <c r="C416" s="65">
        <f>B416*(Rates!$G$9+Rates!$G$11)+Rates!$G$19+SUM(Rates!$G$22:$G$27)</f>
        <v>5262.7209416565665</v>
      </c>
      <c r="D416" s="65">
        <f>IF('NEG Commercial NonWin'!B416&gt;40,40*(Rates!$H$9+Rates!$H$14)+('NEG Commercial NonWin'!B416-40)*(Rates!$H$9+Rates!$H$17),'NEG Commercial NonWin'!B416*(Rates!$H$9+Rates!$H$14))+Rates!$H$19+Rates!$H$22+Rates!$H$23</f>
        <v>5088.0665916565667</v>
      </c>
      <c r="E416" s="66">
        <f t="shared" si="24"/>
        <v>-174.65434999999979</v>
      </c>
      <c r="F416" s="67">
        <f t="shared" si="25"/>
        <v>-3.318708172754134E-2</v>
      </c>
      <c r="G416" s="71">
        <f>'NEG Commercial'!M414</f>
        <v>1</v>
      </c>
      <c r="H416" s="68">
        <f t="shared" si="26"/>
        <v>6.9562313920810263E-6</v>
      </c>
      <c r="I416" s="68">
        <f t="shared" si="27"/>
        <v>0.99824007345780641</v>
      </c>
    </row>
    <row r="417" spans="2:9" x14ac:dyDescent="0.2">
      <c r="B417" s="64">
        <f>'NEG Commercial'!K415</f>
        <v>8839</v>
      </c>
      <c r="C417" s="65">
        <f>B417*(Rates!$G$9+Rates!$G$11)+Rates!$G$19+SUM(Rates!$G$22:$G$27)</f>
        <v>5286.5536087399014</v>
      </c>
      <c r="D417" s="65">
        <f>IF('NEG Commercial NonWin'!B417&gt;40,40*(Rates!$H$9+Rates!$H$14)+('NEG Commercial NonWin'!B417-40)*(Rates!$H$9+Rates!$H$17),'NEG Commercial NonWin'!B417*(Rates!$H$9+Rates!$H$14))+Rates!$H$19+Rates!$H$22+Rates!$H$23</f>
        <v>5111.0012587399015</v>
      </c>
      <c r="E417" s="66">
        <f t="shared" si="24"/>
        <v>-175.55234999999993</v>
      </c>
      <c r="F417" s="67">
        <f t="shared" si="25"/>
        <v>-3.3207333736249477E-2</v>
      </c>
      <c r="G417" s="71">
        <f>'NEG Commercial'!M415</f>
        <v>1</v>
      </c>
      <c r="H417" s="68">
        <f t="shared" si="26"/>
        <v>6.9562313920810263E-6</v>
      </c>
      <c r="I417" s="68">
        <f t="shared" si="27"/>
        <v>0.99824702968919854</v>
      </c>
    </row>
    <row r="418" spans="2:9" x14ac:dyDescent="0.2">
      <c r="B418" s="64">
        <f>'NEG Commercial'!K416</f>
        <v>8919</v>
      </c>
      <c r="C418" s="65">
        <f>B418*(Rates!$G$9+Rates!$G$11)+Rates!$G$19+SUM(Rates!$G$22:$G$27)</f>
        <v>5334.2189429065711</v>
      </c>
      <c r="D418" s="65">
        <f>IF('NEG Commercial NonWin'!B418&gt;40,40*(Rates!$H$9+Rates!$H$14)+('NEG Commercial NonWin'!B418-40)*(Rates!$H$9+Rates!$H$17),'NEG Commercial NonWin'!B418*(Rates!$H$9+Rates!$H$14))+Rates!$H$19+Rates!$H$22+Rates!$H$23</f>
        <v>5156.8705929065709</v>
      </c>
      <c r="E418" s="66">
        <f t="shared" si="24"/>
        <v>-177.34835000000021</v>
      </c>
      <c r="F418" s="67">
        <f t="shared" si="25"/>
        <v>-3.3247294852011562E-2</v>
      </c>
      <c r="G418" s="71">
        <f>'NEG Commercial'!M416</f>
        <v>2</v>
      </c>
      <c r="H418" s="68">
        <f t="shared" si="26"/>
        <v>1.3912462784162053E-5</v>
      </c>
      <c r="I418" s="68">
        <f t="shared" si="27"/>
        <v>0.99826094215198269</v>
      </c>
    </row>
    <row r="419" spans="2:9" x14ac:dyDescent="0.2">
      <c r="B419" s="64">
        <f>'NEG Commercial'!K417</f>
        <v>8939</v>
      </c>
      <c r="C419" s="65">
        <f>B419*(Rates!$G$9+Rates!$G$11)+Rates!$G$19+SUM(Rates!$G$22:$G$27)</f>
        <v>5346.1352764482381</v>
      </c>
      <c r="D419" s="65">
        <f>IF('NEG Commercial NonWin'!B419&gt;40,40*(Rates!$H$9+Rates!$H$14)+('NEG Commercial NonWin'!B419-40)*(Rates!$H$9+Rates!$H$17),'NEG Commercial NonWin'!B419*(Rates!$H$9+Rates!$H$14))+Rates!$H$19+Rates!$H$22+Rates!$H$23</f>
        <v>5168.3379264482382</v>
      </c>
      <c r="E419" s="66">
        <f t="shared" si="24"/>
        <v>-177.79734999999982</v>
      </c>
      <c r="F419" s="67">
        <f t="shared" si="25"/>
        <v>-3.325717379118049E-2</v>
      </c>
      <c r="G419" s="71">
        <f>'NEG Commercial'!M417</f>
        <v>1</v>
      </c>
      <c r="H419" s="68">
        <f t="shared" si="26"/>
        <v>6.9562313920810263E-6</v>
      </c>
      <c r="I419" s="68">
        <f t="shared" si="27"/>
        <v>0.99826789838337482</v>
      </c>
    </row>
    <row r="420" spans="2:9" x14ac:dyDescent="0.2">
      <c r="B420" s="64">
        <f>'NEG Commercial'!K418</f>
        <v>8959</v>
      </c>
      <c r="C420" s="65">
        <f>B420*(Rates!$G$9+Rates!$G$11)+Rates!$G$19+SUM(Rates!$G$22:$G$27)</f>
        <v>5358.051609989905</v>
      </c>
      <c r="D420" s="65">
        <f>IF('NEG Commercial NonWin'!B420&gt;40,40*(Rates!$H$9+Rates!$H$14)+('NEG Commercial NonWin'!B420-40)*(Rates!$H$9+Rates!$H$17),'NEG Commercial NonWin'!B420*(Rates!$H$9+Rates!$H$14))+Rates!$H$19+Rates!$H$22+Rates!$H$23</f>
        <v>5179.8052599899056</v>
      </c>
      <c r="E420" s="66">
        <f t="shared" si="24"/>
        <v>-178.24634999999944</v>
      </c>
      <c r="F420" s="67">
        <f t="shared" si="25"/>
        <v>-3.3267008788729319E-2</v>
      </c>
      <c r="G420" s="71">
        <f>'NEG Commercial'!M418</f>
        <v>1</v>
      </c>
      <c r="H420" s="68">
        <f t="shared" si="26"/>
        <v>6.9562313920810263E-6</v>
      </c>
      <c r="I420" s="68">
        <f t="shared" si="27"/>
        <v>0.99827485461476695</v>
      </c>
    </row>
    <row r="421" spans="2:9" x14ac:dyDescent="0.2">
      <c r="B421" s="64">
        <f>'NEG Commercial'!K419</f>
        <v>8999</v>
      </c>
      <c r="C421" s="65">
        <f>B421*(Rates!$G$9+Rates!$G$11)+Rates!$G$19+SUM(Rates!$G$22:$G$27)</f>
        <v>5381.8842770732399</v>
      </c>
      <c r="D421" s="65">
        <f>IF('NEG Commercial NonWin'!B421&gt;40,40*(Rates!$H$9+Rates!$H$14)+('NEG Commercial NonWin'!B421-40)*(Rates!$H$9+Rates!$H$17),'NEG Commercial NonWin'!B421*(Rates!$H$9+Rates!$H$14))+Rates!$H$19+Rates!$H$22+Rates!$H$23</f>
        <v>5202.7399270732403</v>
      </c>
      <c r="E421" s="66">
        <f t="shared" si="24"/>
        <v>-179.14434999999958</v>
      </c>
      <c r="F421" s="67">
        <f t="shared" si="25"/>
        <v>-3.3286548126490248E-2</v>
      </c>
      <c r="G421" s="71">
        <f>'NEG Commercial'!M419</f>
        <v>1</v>
      </c>
      <c r="H421" s="68">
        <f t="shared" si="26"/>
        <v>6.9562313920810263E-6</v>
      </c>
      <c r="I421" s="68">
        <f t="shared" si="27"/>
        <v>0.99828181084615908</v>
      </c>
    </row>
    <row r="422" spans="2:9" x14ac:dyDescent="0.2">
      <c r="B422" s="64">
        <f>'NEG Commercial'!K420</f>
        <v>9039</v>
      </c>
      <c r="C422" s="65">
        <f>B422*(Rates!$G$9+Rates!$G$11)+Rates!$G$19+SUM(Rates!$G$22:$G$27)</f>
        <v>5405.7169441565748</v>
      </c>
      <c r="D422" s="65">
        <f>IF('NEG Commercial NonWin'!B422&gt;40,40*(Rates!$H$9+Rates!$H$14)+('NEG Commercial NonWin'!B422-40)*(Rates!$H$9+Rates!$H$17),'NEG Commercial NonWin'!B422*(Rates!$H$9+Rates!$H$14))+Rates!$H$19+Rates!$H$22+Rates!$H$23</f>
        <v>5225.674594156575</v>
      </c>
      <c r="E422" s="66">
        <f t="shared" si="24"/>
        <v>-180.04234999999971</v>
      </c>
      <c r="F422" s="67">
        <f t="shared" si="25"/>
        <v>-3.3305915174604239E-2</v>
      </c>
      <c r="G422" s="71">
        <f>'NEG Commercial'!M420</f>
        <v>2</v>
      </c>
      <c r="H422" s="68">
        <f t="shared" si="26"/>
        <v>1.3912462784162053E-5</v>
      </c>
      <c r="I422" s="68">
        <f t="shared" si="27"/>
        <v>0.99829572330894323</v>
      </c>
    </row>
    <row r="423" spans="2:9" x14ac:dyDescent="0.2">
      <c r="B423" s="64">
        <f>'NEG Commercial'!K421</f>
        <v>9059</v>
      </c>
      <c r="C423" s="65">
        <f>B423*(Rates!$G$9+Rates!$G$11)+Rates!$G$19+SUM(Rates!$G$22:$G$27)</f>
        <v>5417.6332776982426</v>
      </c>
      <c r="D423" s="65">
        <f>IF('NEG Commercial NonWin'!B423&gt;40,40*(Rates!$H$9+Rates!$H$14)+('NEG Commercial NonWin'!B423-40)*(Rates!$H$9+Rates!$H$17),'NEG Commercial NonWin'!B423*(Rates!$H$9+Rates!$H$14))+Rates!$H$19+Rates!$H$22+Rates!$H$23</f>
        <v>5237.1419276982424</v>
      </c>
      <c r="E423" s="66">
        <f t="shared" si="24"/>
        <v>-180.49135000000024</v>
      </c>
      <c r="F423" s="67">
        <f t="shared" si="25"/>
        <v>-3.3315534800591837E-2</v>
      </c>
      <c r="G423" s="71">
        <f>'NEG Commercial'!M421</f>
        <v>1</v>
      </c>
      <c r="H423" s="68">
        <f t="shared" si="26"/>
        <v>6.9562313920810263E-6</v>
      </c>
      <c r="I423" s="68">
        <f t="shared" si="27"/>
        <v>0.99830267954033536</v>
      </c>
    </row>
    <row r="424" spans="2:9" x14ac:dyDescent="0.2">
      <c r="B424" s="64">
        <f>'NEG Commercial'!K422</f>
        <v>9099</v>
      </c>
      <c r="C424" s="65">
        <f>B424*(Rates!$G$9+Rates!$G$11)+Rates!$G$19+SUM(Rates!$G$22:$G$27)</f>
        <v>5441.4659447815775</v>
      </c>
      <c r="D424" s="65">
        <f>IF('NEG Commercial NonWin'!B424&gt;40,40*(Rates!$H$9+Rates!$H$14)+('NEG Commercial NonWin'!B424-40)*(Rates!$H$9+Rates!$H$17),'NEG Commercial NonWin'!B424*(Rates!$H$9+Rates!$H$14))+Rates!$H$19+Rates!$H$22+Rates!$H$23</f>
        <v>5260.0765947815771</v>
      </c>
      <c r="E424" s="66">
        <f t="shared" si="24"/>
        <v>-181.38935000000038</v>
      </c>
      <c r="F424" s="67">
        <f t="shared" si="25"/>
        <v>-3.3334647655739652E-2</v>
      </c>
      <c r="G424" s="71">
        <f>'NEG Commercial'!M422</f>
        <v>2</v>
      </c>
      <c r="H424" s="68">
        <f t="shared" si="26"/>
        <v>1.3912462784162053E-5</v>
      </c>
      <c r="I424" s="68">
        <f t="shared" si="27"/>
        <v>0.99831659200311951</v>
      </c>
    </row>
    <row r="425" spans="2:9" x14ac:dyDescent="0.2">
      <c r="B425" s="64">
        <f>'NEG Commercial'!K423</f>
        <v>9119</v>
      </c>
      <c r="C425" s="65">
        <f>B425*(Rates!$G$9+Rates!$G$11)+Rates!$G$19+SUM(Rates!$G$22:$G$27)</f>
        <v>5453.3822783232445</v>
      </c>
      <c r="D425" s="65">
        <f>IF('NEG Commercial NonWin'!B425&gt;40,40*(Rates!$H$9+Rates!$H$14)+('NEG Commercial NonWin'!B425-40)*(Rates!$H$9+Rates!$H$17),'NEG Commercial NonWin'!B425*(Rates!$H$9+Rates!$H$14))+Rates!$H$19+Rates!$H$22+Rates!$H$23</f>
        <v>5271.5439283232454</v>
      </c>
      <c r="E425" s="66">
        <f t="shared" si="24"/>
        <v>-181.83834999999908</v>
      </c>
      <c r="F425" s="67">
        <f t="shared" si="25"/>
        <v>-3.3344141437285972E-2</v>
      </c>
      <c r="G425" s="71">
        <f>'NEG Commercial'!M423</f>
        <v>2</v>
      </c>
      <c r="H425" s="68">
        <f t="shared" si="26"/>
        <v>1.3912462784162053E-5</v>
      </c>
      <c r="I425" s="68">
        <f t="shared" si="27"/>
        <v>0.99833050446590366</v>
      </c>
    </row>
    <row r="426" spans="2:9" x14ac:dyDescent="0.2">
      <c r="B426" s="64">
        <f>'NEG Commercial'!K424</f>
        <v>9139</v>
      </c>
      <c r="C426" s="65">
        <f>B426*(Rates!$G$9+Rates!$G$11)+Rates!$G$19+SUM(Rates!$G$22:$G$27)</f>
        <v>5465.2986118649123</v>
      </c>
      <c r="D426" s="65">
        <f>IF('NEG Commercial NonWin'!B426&gt;40,40*(Rates!$H$9+Rates!$H$14)+('NEG Commercial NonWin'!B426-40)*(Rates!$H$9+Rates!$H$17),'NEG Commercial NonWin'!B426*(Rates!$H$9+Rates!$H$14))+Rates!$H$19+Rates!$H$22+Rates!$H$23</f>
        <v>5283.0112618649127</v>
      </c>
      <c r="E426" s="66">
        <f t="shared" si="24"/>
        <v>-182.28734999999961</v>
      </c>
      <c r="F426" s="67">
        <f t="shared" si="25"/>
        <v>-3.3353593819057233E-2</v>
      </c>
      <c r="G426" s="71">
        <f>'NEG Commercial'!M424</f>
        <v>1</v>
      </c>
      <c r="H426" s="68">
        <f t="shared" si="26"/>
        <v>6.9562313920810263E-6</v>
      </c>
      <c r="I426" s="68">
        <f t="shared" si="27"/>
        <v>0.99833746069729579</v>
      </c>
    </row>
    <row r="427" spans="2:9" x14ac:dyDescent="0.2">
      <c r="B427" s="64">
        <f>'NEG Commercial'!K425</f>
        <v>9179</v>
      </c>
      <c r="C427" s="65">
        <f>B427*(Rates!$G$9+Rates!$G$11)+Rates!$G$19+SUM(Rates!$G$22:$G$27)</f>
        <v>5489.1312789482463</v>
      </c>
      <c r="D427" s="65">
        <f>IF('NEG Commercial NonWin'!B427&gt;40,40*(Rates!$H$9+Rates!$H$14)+('NEG Commercial NonWin'!B427-40)*(Rates!$H$9+Rates!$H$17),'NEG Commercial NonWin'!B427*(Rates!$H$9+Rates!$H$14))+Rates!$H$19+Rates!$H$22+Rates!$H$23</f>
        <v>5305.9459289482475</v>
      </c>
      <c r="E427" s="66">
        <f t="shared" si="24"/>
        <v>-183.18534999999883</v>
      </c>
      <c r="F427" s="67">
        <f t="shared" si="25"/>
        <v>-3.3372375461768577E-2</v>
      </c>
      <c r="G427" s="71">
        <f>'NEG Commercial'!M425</f>
        <v>1</v>
      </c>
      <c r="H427" s="68">
        <f t="shared" si="26"/>
        <v>6.9562313920810263E-6</v>
      </c>
      <c r="I427" s="68">
        <f t="shared" si="27"/>
        <v>0.99834441692868792</v>
      </c>
    </row>
    <row r="428" spans="2:9" x14ac:dyDescent="0.2">
      <c r="B428" s="64">
        <f>'NEG Commercial'!K426</f>
        <v>9199</v>
      </c>
      <c r="C428" s="65">
        <f>B428*(Rates!$G$9+Rates!$G$11)+Rates!$G$19+SUM(Rates!$G$22:$G$27)</f>
        <v>5501.0476124899142</v>
      </c>
      <c r="D428" s="65">
        <f>IF('NEG Commercial NonWin'!B428&gt;40,40*(Rates!$H$9+Rates!$H$14)+('NEG Commercial NonWin'!B428-40)*(Rates!$H$9+Rates!$H$17),'NEG Commercial NonWin'!B428*(Rates!$H$9+Rates!$H$14))+Rates!$H$19+Rates!$H$22+Rates!$H$23</f>
        <v>5317.4132624899148</v>
      </c>
      <c r="E428" s="66">
        <f t="shared" si="24"/>
        <v>-183.63434999999936</v>
      </c>
      <c r="F428" s="67">
        <f t="shared" si="25"/>
        <v>-3.3381705256116077E-2</v>
      </c>
      <c r="G428" s="71">
        <f>'NEG Commercial'!M426</f>
        <v>1</v>
      </c>
      <c r="H428" s="68">
        <f t="shared" si="26"/>
        <v>6.9562313920810263E-6</v>
      </c>
      <c r="I428" s="68">
        <f t="shared" si="27"/>
        <v>0.99835137316008005</v>
      </c>
    </row>
    <row r="429" spans="2:9" x14ac:dyDescent="0.2">
      <c r="B429" s="64">
        <f>'NEG Commercial'!K427</f>
        <v>9219</v>
      </c>
      <c r="C429" s="65">
        <f>B429*(Rates!$G$9+Rates!$G$11)+Rates!$G$19+SUM(Rates!$G$22:$G$27)</f>
        <v>5512.9639460315811</v>
      </c>
      <c r="D429" s="65">
        <f>IF('NEG Commercial NonWin'!B429&gt;40,40*(Rates!$H$9+Rates!$H$14)+('NEG Commercial NonWin'!B429-40)*(Rates!$H$9+Rates!$H$17),'NEG Commercial NonWin'!B429*(Rates!$H$9+Rates!$H$14))+Rates!$H$19+Rates!$H$22+Rates!$H$23</f>
        <v>5328.8805960315822</v>
      </c>
      <c r="E429" s="66">
        <f t="shared" si="24"/>
        <v>-184.08334999999897</v>
      </c>
      <c r="F429" s="67">
        <f t="shared" si="25"/>
        <v>-3.3390994717552691E-2</v>
      </c>
      <c r="G429" s="71">
        <f>'NEG Commercial'!M427</f>
        <v>1</v>
      </c>
      <c r="H429" s="68">
        <f t="shared" si="26"/>
        <v>6.9562313920810263E-6</v>
      </c>
      <c r="I429" s="68">
        <f t="shared" si="27"/>
        <v>0.99835832939147218</v>
      </c>
    </row>
    <row r="430" spans="2:9" x14ac:dyDescent="0.2">
      <c r="B430" s="64">
        <f>'NEG Commercial'!K428</f>
        <v>9239</v>
      </c>
      <c r="C430" s="65">
        <f>B430*(Rates!$G$9+Rates!$G$11)+Rates!$G$19+SUM(Rates!$G$22:$G$27)</f>
        <v>5524.880279573249</v>
      </c>
      <c r="D430" s="65">
        <f>IF('NEG Commercial NonWin'!B430&gt;40,40*(Rates!$H$9+Rates!$H$14)+('NEG Commercial NonWin'!B430-40)*(Rates!$H$9+Rates!$H$17),'NEG Commercial NonWin'!B430*(Rates!$H$9+Rates!$H$14))+Rates!$H$19+Rates!$H$22+Rates!$H$23</f>
        <v>5340.3479295732495</v>
      </c>
      <c r="E430" s="66">
        <f t="shared" si="24"/>
        <v>-184.5323499999995</v>
      </c>
      <c r="F430" s="67">
        <f t="shared" si="25"/>
        <v>-3.3400244107054763E-2</v>
      </c>
      <c r="G430" s="71">
        <f>'NEG Commercial'!M428</f>
        <v>1</v>
      </c>
      <c r="H430" s="68">
        <f t="shared" si="26"/>
        <v>6.9562313920810263E-6</v>
      </c>
      <c r="I430" s="68">
        <f t="shared" si="27"/>
        <v>0.99836528562286431</v>
      </c>
    </row>
    <row r="431" spans="2:9" x14ac:dyDescent="0.2">
      <c r="B431" s="64">
        <f>'NEG Commercial'!K429</f>
        <v>9259</v>
      </c>
      <c r="C431" s="65">
        <f>B431*(Rates!$G$9+Rates!$G$11)+Rates!$G$19+SUM(Rates!$G$22:$G$27)</f>
        <v>5536.796613114916</v>
      </c>
      <c r="D431" s="65">
        <f>IF('NEG Commercial NonWin'!B431&gt;40,40*(Rates!$H$9+Rates!$H$14)+('NEG Commercial NonWin'!B431-40)*(Rates!$H$9+Rates!$H$17),'NEG Commercial NonWin'!B431*(Rates!$H$9+Rates!$H$14))+Rates!$H$19+Rates!$H$22+Rates!$H$23</f>
        <v>5351.8152631149169</v>
      </c>
      <c r="E431" s="66">
        <f t="shared" si="24"/>
        <v>-184.98134999999911</v>
      </c>
      <c r="F431" s="67">
        <f t="shared" si="25"/>
        <v>-3.3409453683351298E-2</v>
      </c>
      <c r="G431" s="71">
        <f>'NEG Commercial'!M429</f>
        <v>1</v>
      </c>
      <c r="H431" s="68">
        <f t="shared" si="26"/>
        <v>6.9562313920810263E-6</v>
      </c>
      <c r="I431" s="68">
        <f t="shared" si="27"/>
        <v>0.99837224185425644</v>
      </c>
    </row>
    <row r="432" spans="2:9" x14ac:dyDescent="0.2">
      <c r="B432" s="64">
        <f>'NEG Commercial'!K430</f>
        <v>9279</v>
      </c>
      <c r="C432" s="65">
        <f>B432*(Rates!$G$9+Rates!$G$11)+Rates!$G$19+SUM(Rates!$G$22:$G$27)</f>
        <v>5548.7129466565839</v>
      </c>
      <c r="D432" s="65">
        <f>IF('NEG Commercial NonWin'!B432&gt;40,40*(Rates!$H$9+Rates!$H$14)+('NEG Commercial NonWin'!B432-40)*(Rates!$H$9+Rates!$H$17),'NEG Commercial NonWin'!B432*(Rates!$H$9+Rates!$H$14))+Rates!$H$19+Rates!$H$22+Rates!$H$23</f>
        <v>5363.2825966565842</v>
      </c>
      <c r="E432" s="66">
        <f t="shared" si="24"/>
        <v>-185.43034999999963</v>
      </c>
      <c r="F432" s="67">
        <f t="shared" si="25"/>
        <v>-3.3418623702949346E-2</v>
      </c>
      <c r="G432" s="71">
        <f>'NEG Commercial'!M430</f>
        <v>1</v>
      </c>
      <c r="H432" s="68">
        <f t="shared" si="26"/>
        <v>6.9562313920810263E-6</v>
      </c>
      <c r="I432" s="68">
        <f t="shared" si="27"/>
        <v>0.99837919808564857</v>
      </c>
    </row>
    <row r="433" spans="2:9" x14ac:dyDescent="0.2">
      <c r="B433" s="64">
        <f>'NEG Commercial'!K431</f>
        <v>9299</v>
      </c>
      <c r="C433" s="65">
        <f>B433*(Rates!$G$9+Rates!$G$11)+Rates!$G$19+SUM(Rates!$G$22:$G$27)</f>
        <v>5560.6292801982509</v>
      </c>
      <c r="D433" s="65">
        <f>IF('NEG Commercial NonWin'!B433&gt;40,40*(Rates!$H$9+Rates!$H$14)+('NEG Commercial NonWin'!B433-40)*(Rates!$H$9+Rates!$H$17),'NEG Commercial NonWin'!B433*(Rates!$H$9+Rates!$H$14))+Rates!$H$19+Rates!$H$22+Rates!$H$23</f>
        <v>5374.7499301982516</v>
      </c>
      <c r="E433" s="66">
        <f t="shared" si="24"/>
        <v>-185.87934999999925</v>
      </c>
      <c r="F433" s="67">
        <f t="shared" si="25"/>
        <v>-3.3427754420156594E-2</v>
      </c>
      <c r="G433" s="71">
        <f>'NEG Commercial'!M431</f>
        <v>3</v>
      </c>
      <c r="H433" s="68">
        <f t="shared" si="26"/>
        <v>2.086869417624308E-5</v>
      </c>
      <c r="I433" s="68">
        <f t="shared" si="27"/>
        <v>0.99840006677982485</v>
      </c>
    </row>
    <row r="434" spans="2:9" x14ac:dyDescent="0.2">
      <c r="B434" s="64">
        <f>'NEG Commercial'!K432</f>
        <v>9339</v>
      </c>
      <c r="C434" s="65">
        <f>B434*(Rates!$G$9+Rates!$G$11)+Rates!$G$19+SUM(Rates!$G$22:$G$27)</f>
        <v>5584.4619472815857</v>
      </c>
      <c r="D434" s="65">
        <f>IF('NEG Commercial NonWin'!B434&gt;40,40*(Rates!$H$9+Rates!$H$14)+('NEG Commercial NonWin'!B434-40)*(Rates!$H$9+Rates!$H$17),'NEG Commercial NonWin'!B434*(Rates!$H$9+Rates!$H$14))+Rates!$H$19+Rates!$H$22+Rates!$H$23</f>
        <v>5397.6845972815863</v>
      </c>
      <c r="E434" s="66">
        <f t="shared" si="24"/>
        <v>-186.77734999999939</v>
      </c>
      <c r="F434" s="67">
        <f t="shared" si="25"/>
        <v>-3.3445898953778204E-2</v>
      </c>
      <c r="G434" s="71">
        <f>'NEG Commercial'!M432</f>
        <v>1</v>
      </c>
      <c r="H434" s="68">
        <f t="shared" si="26"/>
        <v>6.9562313920810263E-6</v>
      </c>
      <c r="I434" s="68">
        <f t="shared" si="27"/>
        <v>0.99840702301121698</v>
      </c>
    </row>
    <row r="435" spans="2:9" x14ac:dyDescent="0.2">
      <c r="B435" s="64">
        <f>'NEG Commercial'!K433</f>
        <v>9359</v>
      </c>
      <c r="C435" s="65">
        <f>B435*(Rates!$G$9+Rates!$G$11)+Rates!$G$19+SUM(Rates!$G$22:$G$27)</f>
        <v>5596.3782808232527</v>
      </c>
      <c r="D435" s="65">
        <f>IF('NEG Commercial NonWin'!B435&gt;40,40*(Rates!$H$9+Rates!$H$14)+('NEG Commercial NonWin'!B435-40)*(Rates!$H$9+Rates!$H$17),'NEG Commercial NonWin'!B435*(Rates!$H$9+Rates!$H$14))+Rates!$H$19+Rates!$H$22+Rates!$H$23</f>
        <v>5409.1519308232537</v>
      </c>
      <c r="E435" s="66">
        <f t="shared" si="24"/>
        <v>-187.226349999999</v>
      </c>
      <c r="F435" s="67">
        <f t="shared" si="25"/>
        <v>-3.3454913268024682E-2</v>
      </c>
      <c r="G435" s="71">
        <f>'NEG Commercial'!M433</f>
        <v>1</v>
      </c>
      <c r="H435" s="68">
        <f t="shared" si="26"/>
        <v>6.9562313920810263E-6</v>
      </c>
      <c r="I435" s="68">
        <f t="shared" si="27"/>
        <v>0.99841397924260911</v>
      </c>
    </row>
    <row r="436" spans="2:9" x14ac:dyDescent="0.2">
      <c r="B436" s="64">
        <f>'NEG Commercial'!K434</f>
        <v>9379</v>
      </c>
      <c r="C436" s="65">
        <f>B436*(Rates!$G$9+Rates!$G$11)+Rates!$G$19+SUM(Rates!$G$22:$G$27)</f>
        <v>5608.2946143649206</v>
      </c>
      <c r="D436" s="65">
        <f>IF('NEG Commercial NonWin'!B436&gt;40,40*(Rates!$H$9+Rates!$H$14)+('NEG Commercial NonWin'!B436-40)*(Rates!$H$9+Rates!$H$17),'NEG Commercial NonWin'!B436*(Rates!$H$9+Rates!$H$14))+Rates!$H$19+Rates!$H$22+Rates!$H$23</f>
        <v>5420.619264364921</v>
      </c>
      <c r="E436" s="66">
        <f t="shared" si="24"/>
        <v>-187.67534999999953</v>
      </c>
      <c r="F436" s="67">
        <f t="shared" si="25"/>
        <v>-3.3463889275590734E-2</v>
      </c>
      <c r="G436" s="71">
        <f>'NEG Commercial'!M434</f>
        <v>3</v>
      </c>
      <c r="H436" s="68">
        <f t="shared" si="26"/>
        <v>2.086869417624308E-5</v>
      </c>
      <c r="I436" s="68">
        <f t="shared" si="27"/>
        <v>0.99843484793678539</v>
      </c>
    </row>
    <row r="437" spans="2:9" x14ac:dyDescent="0.2">
      <c r="B437" s="64">
        <f>'NEG Commercial'!K435</f>
        <v>9399</v>
      </c>
      <c r="C437" s="65">
        <f>B437*(Rates!$G$9+Rates!$G$11)+Rates!$G$19+SUM(Rates!$G$22:$G$27)</f>
        <v>5620.2109479065875</v>
      </c>
      <c r="D437" s="65">
        <f>IF('NEG Commercial NonWin'!B437&gt;40,40*(Rates!$H$9+Rates!$H$14)+('NEG Commercial NonWin'!B437-40)*(Rates!$H$9+Rates!$H$17),'NEG Commercial NonWin'!B437*(Rates!$H$9+Rates!$H$14))+Rates!$H$19+Rates!$H$22+Rates!$H$23</f>
        <v>5432.0865979065884</v>
      </c>
      <c r="E437" s="66">
        <f t="shared" si="24"/>
        <v>-188.12434999999914</v>
      </c>
      <c r="F437" s="67">
        <f t="shared" si="25"/>
        <v>-3.3472827220136919E-2</v>
      </c>
      <c r="G437" s="71">
        <f>'NEG Commercial'!M435</f>
        <v>2</v>
      </c>
      <c r="H437" s="68">
        <f t="shared" si="26"/>
        <v>1.3912462784162053E-5</v>
      </c>
      <c r="I437" s="68">
        <f t="shared" si="27"/>
        <v>0.99844876039956953</v>
      </c>
    </row>
    <row r="438" spans="2:9" x14ac:dyDescent="0.2">
      <c r="B438" s="64">
        <f>'NEG Commercial'!K436</f>
        <v>9419</v>
      </c>
      <c r="C438" s="65">
        <f>B438*(Rates!$G$9+Rates!$G$11)+Rates!$G$19+SUM(Rates!$G$22:$G$27)</f>
        <v>5632.1272814482554</v>
      </c>
      <c r="D438" s="65">
        <f>IF('NEG Commercial NonWin'!B438&gt;40,40*(Rates!$H$9+Rates!$H$14)+('NEG Commercial NonWin'!B438-40)*(Rates!$H$9+Rates!$H$17),'NEG Commercial NonWin'!B438*(Rates!$H$9+Rates!$H$14))+Rates!$H$19+Rates!$H$22+Rates!$H$23</f>
        <v>5443.5539314482558</v>
      </c>
      <c r="E438" s="66">
        <f t="shared" si="24"/>
        <v>-188.57334999999966</v>
      </c>
      <c r="F438" s="67">
        <f t="shared" si="25"/>
        <v>-3.348172734326231E-2</v>
      </c>
      <c r="G438" s="71">
        <f>'NEG Commercial'!M436</f>
        <v>1</v>
      </c>
      <c r="H438" s="68">
        <f t="shared" si="26"/>
        <v>6.9562313920810263E-6</v>
      </c>
      <c r="I438" s="68">
        <f t="shared" si="27"/>
        <v>0.99845571663096166</v>
      </c>
    </row>
    <row r="439" spans="2:9" x14ac:dyDescent="0.2">
      <c r="B439" s="64">
        <f>'NEG Commercial'!K437</f>
        <v>9459</v>
      </c>
      <c r="C439" s="65">
        <f>B439*(Rates!$G$9+Rates!$G$11)+Rates!$G$19+SUM(Rates!$G$22:$G$27)</f>
        <v>5655.9599485315903</v>
      </c>
      <c r="D439" s="65">
        <f>IF('NEG Commercial NonWin'!B439&gt;40,40*(Rates!$H$9+Rates!$H$14)+('NEG Commercial NonWin'!B439-40)*(Rates!$H$9+Rates!$H$17),'NEG Commercial NonWin'!B439*(Rates!$H$9+Rates!$H$14))+Rates!$H$19+Rates!$H$22+Rates!$H$23</f>
        <v>5466.4885985315905</v>
      </c>
      <c r="E439" s="66">
        <f t="shared" si="24"/>
        <v>-189.4713499999998</v>
      </c>
      <c r="F439" s="67">
        <f t="shared" si="25"/>
        <v>-3.3499415081464763E-2</v>
      </c>
      <c r="G439" s="71">
        <f>'NEG Commercial'!M437</f>
        <v>2</v>
      </c>
      <c r="H439" s="68">
        <f t="shared" si="26"/>
        <v>1.3912462784162053E-5</v>
      </c>
      <c r="I439" s="68">
        <f t="shared" si="27"/>
        <v>0.99846962909374581</v>
      </c>
    </row>
    <row r="440" spans="2:9" x14ac:dyDescent="0.2">
      <c r="B440" s="64">
        <f>'NEG Commercial'!K438</f>
        <v>9479</v>
      </c>
      <c r="C440" s="65">
        <f>B440*(Rates!$G$9+Rates!$G$11)+Rates!$G$19+SUM(Rates!$G$22:$G$27)</f>
        <v>5667.8762820732572</v>
      </c>
      <c r="D440" s="65">
        <f>IF('NEG Commercial NonWin'!B440&gt;40,40*(Rates!$H$9+Rates!$H$14)+('NEG Commercial NonWin'!B440-40)*(Rates!$H$9+Rates!$H$17),'NEG Commercial NonWin'!B440*(Rates!$H$9+Rates!$H$14))+Rates!$H$19+Rates!$H$22+Rates!$H$23</f>
        <v>5477.9559320732578</v>
      </c>
      <c r="E440" s="66">
        <f t="shared" si="24"/>
        <v>-189.92034999999942</v>
      </c>
      <c r="F440" s="67">
        <f t="shared" si="25"/>
        <v>-3.3508203169623225E-2</v>
      </c>
      <c r="G440" s="71">
        <f>'NEG Commercial'!M438</f>
        <v>3</v>
      </c>
      <c r="H440" s="68">
        <f t="shared" si="26"/>
        <v>2.086869417624308E-5</v>
      </c>
      <c r="I440" s="68">
        <f t="shared" si="27"/>
        <v>0.99849049778792209</v>
      </c>
    </row>
    <row r="441" spans="2:9" x14ac:dyDescent="0.2">
      <c r="B441" s="64">
        <f>'NEG Commercial'!K439</f>
        <v>9519</v>
      </c>
      <c r="C441" s="65">
        <f>B441*(Rates!$G$9+Rates!$G$11)+Rates!$G$19+SUM(Rates!$G$22:$G$27)</f>
        <v>5691.7089491565921</v>
      </c>
      <c r="D441" s="65">
        <f>IF('NEG Commercial NonWin'!B441&gt;40,40*(Rates!$H$9+Rates!$H$14)+('NEG Commercial NonWin'!B441-40)*(Rates!$H$9+Rates!$H$17),'NEG Commercial NonWin'!B441*(Rates!$H$9+Rates!$H$14))+Rates!$H$19+Rates!$H$22+Rates!$H$23</f>
        <v>5500.8905991565925</v>
      </c>
      <c r="E441" s="66">
        <f t="shared" si="24"/>
        <v>-190.81834999999955</v>
      </c>
      <c r="F441" s="67">
        <f t="shared" si="25"/>
        <v>-3.3525668951901587E-2</v>
      </c>
      <c r="G441" s="71">
        <f>'NEG Commercial'!M439</f>
        <v>3</v>
      </c>
      <c r="H441" s="68">
        <f t="shared" si="26"/>
        <v>2.086869417624308E-5</v>
      </c>
      <c r="I441" s="68">
        <f t="shared" si="27"/>
        <v>0.99851136648209837</v>
      </c>
    </row>
    <row r="442" spans="2:9" x14ac:dyDescent="0.2">
      <c r="B442" s="64">
        <f>'NEG Commercial'!K440</f>
        <v>9539</v>
      </c>
      <c r="C442" s="65">
        <f>B442*(Rates!$G$9+Rates!$G$11)+Rates!$G$19+SUM(Rates!$G$22:$G$27)</f>
        <v>5703.62528269826</v>
      </c>
      <c r="D442" s="65">
        <f>IF('NEG Commercial NonWin'!B442&gt;40,40*(Rates!$H$9+Rates!$H$14)+('NEG Commercial NonWin'!B442-40)*(Rates!$H$9+Rates!$H$17),'NEG Commercial NonWin'!B442*(Rates!$H$9+Rates!$H$14))+Rates!$H$19+Rates!$H$22+Rates!$H$23</f>
        <v>5512.3579326982599</v>
      </c>
      <c r="E442" s="66">
        <f t="shared" si="24"/>
        <v>-191.26735000000008</v>
      </c>
      <c r="F442" s="67">
        <f t="shared" si="25"/>
        <v>-3.3534347107304303E-2</v>
      </c>
      <c r="G442" s="71">
        <f>'NEG Commercial'!M440</f>
        <v>2</v>
      </c>
      <c r="H442" s="68">
        <f t="shared" si="26"/>
        <v>1.3912462784162053E-5</v>
      </c>
      <c r="I442" s="68">
        <f t="shared" si="27"/>
        <v>0.99852527894488252</v>
      </c>
    </row>
    <row r="443" spans="2:9" x14ac:dyDescent="0.2">
      <c r="B443" s="64">
        <f>'NEG Commercial'!K441</f>
        <v>9559</v>
      </c>
      <c r="C443" s="65">
        <f>B443*(Rates!$G$9+Rates!$G$11)+Rates!$G$19+SUM(Rates!$G$22:$G$27)</f>
        <v>5715.541616239927</v>
      </c>
      <c r="D443" s="65">
        <f>IF('NEG Commercial NonWin'!B443&gt;40,40*(Rates!$H$9+Rates!$H$14)+('NEG Commercial NonWin'!B443-40)*(Rates!$H$9+Rates!$H$17),'NEG Commercial NonWin'!B443*(Rates!$H$9+Rates!$H$14))+Rates!$H$19+Rates!$H$22+Rates!$H$23</f>
        <v>5523.8252662399273</v>
      </c>
      <c r="E443" s="66">
        <f t="shared" si="24"/>
        <v>-191.71634999999969</v>
      </c>
      <c r="F443" s="67">
        <f t="shared" si="25"/>
        <v>-3.3542989076531957E-2</v>
      </c>
      <c r="G443" s="71">
        <f>'NEG Commercial'!M441</f>
        <v>1</v>
      </c>
      <c r="H443" s="68">
        <f t="shared" si="26"/>
        <v>6.9562313920810263E-6</v>
      </c>
      <c r="I443" s="68">
        <f t="shared" si="27"/>
        <v>0.99853223517627465</v>
      </c>
    </row>
    <row r="444" spans="2:9" x14ac:dyDescent="0.2">
      <c r="B444" s="64">
        <f>'NEG Commercial'!K442</f>
        <v>9579</v>
      </c>
      <c r="C444" s="65">
        <f>B444*(Rates!$G$9+Rates!$G$11)+Rates!$G$19+SUM(Rates!$G$22:$G$27)</f>
        <v>5727.4579497815939</v>
      </c>
      <c r="D444" s="65">
        <f>IF('NEG Commercial NonWin'!B444&gt;40,40*(Rates!$H$9+Rates!$H$14)+('NEG Commercial NonWin'!B444-40)*(Rates!$H$9+Rates!$H$17),'NEG Commercial NonWin'!B444*(Rates!$H$9+Rates!$H$14))+Rates!$H$19+Rates!$H$22+Rates!$H$23</f>
        <v>5535.2925997815946</v>
      </c>
      <c r="E444" s="66">
        <f t="shared" si="24"/>
        <v>-192.16534999999931</v>
      </c>
      <c r="F444" s="67">
        <f t="shared" si="25"/>
        <v>-3.3551595085447493E-2</v>
      </c>
      <c r="G444" s="71">
        <f>'NEG Commercial'!M442</f>
        <v>1</v>
      </c>
      <c r="H444" s="68">
        <f t="shared" si="26"/>
        <v>6.9562313920810263E-6</v>
      </c>
      <c r="I444" s="68">
        <f t="shared" si="27"/>
        <v>0.99853919140766678</v>
      </c>
    </row>
    <row r="445" spans="2:9" x14ac:dyDescent="0.2">
      <c r="B445" s="64">
        <f>'NEG Commercial'!K443</f>
        <v>9599</v>
      </c>
      <c r="C445" s="65">
        <f>B445*(Rates!$G$9+Rates!$G$11)+Rates!$G$19+SUM(Rates!$G$22:$G$27)</f>
        <v>5739.3742833232618</v>
      </c>
      <c r="D445" s="65">
        <f>IF('NEG Commercial NonWin'!B445&gt;40,40*(Rates!$H$9+Rates!$H$14)+('NEG Commercial NonWin'!B445-40)*(Rates!$H$9+Rates!$H$17),'NEG Commercial NonWin'!B445*(Rates!$H$9+Rates!$H$14))+Rates!$H$19+Rates!$H$22+Rates!$H$23</f>
        <v>5546.759933323262</v>
      </c>
      <c r="E445" s="66">
        <f t="shared" si="24"/>
        <v>-192.61434999999983</v>
      </c>
      <c r="F445" s="67">
        <f t="shared" si="25"/>
        <v>-3.3560165358038054E-2</v>
      </c>
      <c r="G445" s="71">
        <f>'NEG Commercial'!M443</f>
        <v>2</v>
      </c>
      <c r="H445" s="68">
        <f t="shared" si="26"/>
        <v>1.3912462784162053E-5</v>
      </c>
      <c r="I445" s="68">
        <f t="shared" si="27"/>
        <v>0.99855310387045093</v>
      </c>
    </row>
    <row r="446" spans="2:9" x14ac:dyDescent="0.2">
      <c r="B446" s="64">
        <f>'NEG Commercial'!K444</f>
        <v>9639</v>
      </c>
      <c r="C446" s="65">
        <f>B446*(Rates!$G$9+Rates!$G$11)+Rates!$G$19+SUM(Rates!$G$22:$G$27)</f>
        <v>5763.2069504065967</v>
      </c>
      <c r="D446" s="65">
        <f>IF('NEG Commercial NonWin'!B446&gt;40,40*(Rates!$H$9+Rates!$H$14)+('NEG Commercial NonWin'!B446-40)*(Rates!$H$9+Rates!$H$17),'NEG Commercial NonWin'!B446*(Rates!$H$9+Rates!$H$14))+Rates!$H$19+Rates!$H$22+Rates!$H$23</f>
        <v>5569.6946004065967</v>
      </c>
      <c r="E446" s="66">
        <f t="shared" si="24"/>
        <v>-193.51234999999997</v>
      </c>
      <c r="F446" s="67">
        <f t="shared" si="25"/>
        <v>-3.3577199580929085E-2</v>
      </c>
      <c r="G446" s="71">
        <f>'NEG Commercial'!M444</f>
        <v>1</v>
      </c>
      <c r="H446" s="68">
        <f t="shared" si="26"/>
        <v>6.9562313920810263E-6</v>
      </c>
      <c r="I446" s="68">
        <f t="shared" si="27"/>
        <v>0.99856006010184306</v>
      </c>
    </row>
    <row r="447" spans="2:9" x14ac:dyDescent="0.2">
      <c r="B447" s="64">
        <f>'NEG Commercial'!K445</f>
        <v>9679</v>
      </c>
      <c r="C447" s="65">
        <f>B447*(Rates!$G$9+Rates!$G$11)+Rates!$G$19+SUM(Rates!$G$22:$G$27)</f>
        <v>5787.0396174899315</v>
      </c>
      <c r="D447" s="65">
        <f>IF('NEG Commercial NonWin'!B447&gt;40,40*(Rates!$H$9+Rates!$H$14)+('NEG Commercial NonWin'!B447-40)*(Rates!$H$9+Rates!$H$17),'NEG Commercial NonWin'!B447*(Rates!$H$9+Rates!$H$14))+Rates!$H$19+Rates!$H$22+Rates!$H$23</f>
        <v>5592.6292674899314</v>
      </c>
      <c r="E447" s="66">
        <f t="shared" si="24"/>
        <v>-194.41035000000011</v>
      </c>
      <c r="F447" s="67">
        <f t="shared" si="25"/>
        <v>-3.35940935003178E-2</v>
      </c>
      <c r="G447" s="71">
        <f>'NEG Commercial'!M445</f>
        <v>1</v>
      </c>
      <c r="H447" s="68">
        <f t="shared" si="26"/>
        <v>6.9562313920810263E-6</v>
      </c>
      <c r="I447" s="68">
        <f t="shared" si="27"/>
        <v>0.99856701633323519</v>
      </c>
    </row>
    <row r="448" spans="2:9" x14ac:dyDescent="0.2">
      <c r="B448" s="64">
        <f>'NEG Commercial'!K446</f>
        <v>9719</v>
      </c>
      <c r="C448" s="65">
        <f>B448*(Rates!$G$9+Rates!$G$11)+Rates!$G$19+SUM(Rates!$G$22:$G$27)</f>
        <v>5810.8722845732664</v>
      </c>
      <c r="D448" s="65">
        <f>IF('NEG Commercial NonWin'!B448&gt;40,40*(Rates!$H$9+Rates!$H$14)+('NEG Commercial NonWin'!B448-40)*(Rates!$H$9+Rates!$H$17),'NEG Commercial NonWin'!B448*(Rates!$H$9+Rates!$H$14))+Rates!$H$19+Rates!$H$22+Rates!$H$23</f>
        <v>5615.5639345732661</v>
      </c>
      <c r="E448" s="66">
        <f t="shared" si="24"/>
        <v>-195.30835000000025</v>
      </c>
      <c r="F448" s="67">
        <f t="shared" si="25"/>
        <v>-3.3610848842523328E-2</v>
      </c>
      <c r="G448" s="71">
        <f>'NEG Commercial'!M446</f>
        <v>1</v>
      </c>
      <c r="H448" s="68">
        <f t="shared" si="26"/>
        <v>6.9562313920810263E-6</v>
      </c>
      <c r="I448" s="68">
        <f t="shared" si="27"/>
        <v>0.99857397256462732</v>
      </c>
    </row>
    <row r="449" spans="2:9" x14ac:dyDescent="0.2">
      <c r="B449" s="64">
        <f>'NEG Commercial'!K447</f>
        <v>9759</v>
      </c>
      <c r="C449" s="65">
        <f>B449*(Rates!$G$9+Rates!$G$11)+Rates!$G$19+SUM(Rates!$G$22:$G$27)</f>
        <v>5834.7049516566012</v>
      </c>
      <c r="D449" s="65">
        <f>IF('NEG Commercial NonWin'!B449&gt;40,40*(Rates!$H$9+Rates!$H$14)+('NEG Commercial NonWin'!B449-40)*(Rates!$H$9+Rates!$H$17),'NEG Commercial NonWin'!B449*(Rates!$H$9+Rates!$H$14))+Rates!$H$19+Rates!$H$22+Rates!$H$23</f>
        <v>5638.4986016566008</v>
      </c>
      <c r="E449" s="66">
        <f t="shared" si="24"/>
        <v>-196.20635000000038</v>
      </c>
      <c r="F449" s="67">
        <f t="shared" si="25"/>
        <v>-3.3627467305659228E-2</v>
      </c>
      <c r="G449" s="71">
        <f>'NEG Commercial'!M447</f>
        <v>1</v>
      </c>
      <c r="H449" s="68">
        <f t="shared" si="26"/>
        <v>6.9562313920810263E-6</v>
      </c>
      <c r="I449" s="68">
        <f t="shared" si="27"/>
        <v>0.99858092879601945</v>
      </c>
    </row>
    <row r="450" spans="2:9" x14ac:dyDescent="0.2">
      <c r="B450" s="64">
        <f>'NEG Commercial'!K448</f>
        <v>9779</v>
      </c>
      <c r="C450" s="65">
        <f>B450*(Rates!$G$9+Rates!$G$11)+Rates!$G$19+SUM(Rates!$G$22:$G$27)</f>
        <v>5846.6212851982682</v>
      </c>
      <c r="D450" s="65">
        <f>IF('NEG Commercial NonWin'!B450&gt;40,40*(Rates!$H$9+Rates!$H$14)+('NEG Commercial NonWin'!B450-40)*(Rates!$H$9+Rates!$H$17),'NEG Commercial NonWin'!B450*(Rates!$H$9+Rates!$H$14))+Rates!$H$19+Rates!$H$22+Rates!$H$23</f>
        <v>5649.9659351982691</v>
      </c>
      <c r="E450" s="66">
        <f t="shared" si="24"/>
        <v>-196.65534999999909</v>
      </c>
      <c r="F450" s="67">
        <f t="shared" si="25"/>
        <v>-3.3635725730665346E-2</v>
      </c>
      <c r="G450" s="71">
        <f>'NEG Commercial'!M448</f>
        <v>1</v>
      </c>
      <c r="H450" s="68">
        <f t="shared" si="26"/>
        <v>6.9562313920810263E-6</v>
      </c>
      <c r="I450" s="68">
        <f t="shared" si="27"/>
        <v>0.99858788502741158</v>
      </c>
    </row>
    <row r="451" spans="2:9" x14ac:dyDescent="0.2">
      <c r="B451" s="64">
        <f>'NEG Commercial'!K449</f>
        <v>9819</v>
      </c>
      <c r="C451" s="65">
        <f>B451*(Rates!$G$9+Rates!$G$11)+Rates!$G$19+SUM(Rates!$G$22:$G$27)</f>
        <v>5870.4539522816031</v>
      </c>
      <c r="D451" s="65">
        <f>IF('NEG Commercial NonWin'!B451&gt;40,40*(Rates!$H$9+Rates!$H$14)+('NEG Commercial NonWin'!B451-40)*(Rates!$H$9+Rates!$H$17),'NEG Commercial NonWin'!B451*(Rates!$H$9+Rates!$H$14))+Rates!$H$19+Rates!$H$22+Rates!$H$23</f>
        <v>5672.9006022816038</v>
      </c>
      <c r="E451" s="66">
        <f t="shared" si="24"/>
        <v>-197.55334999999923</v>
      </c>
      <c r="F451" s="67">
        <f t="shared" si="25"/>
        <v>-3.3652141998868484E-2</v>
      </c>
      <c r="G451" s="71">
        <f>'NEG Commercial'!M449</f>
        <v>3</v>
      </c>
      <c r="H451" s="68">
        <f t="shared" si="26"/>
        <v>2.086869417624308E-5</v>
      </c>
      <c r="I451" s="68">
        <f t="shared" si="27"/>
        <v>0.99860875372158786</v>
      </c>
    </row>
    <row r="452" spans="2:9" x14ac:dyDescent="0.2">
      <c r="B452" s="64">
        <f>'NEG Commercial'!K450</f>
        <v>9919</v>
      </c>
      <c r="C452" s="65">
        <f>B452*(Rates!$G$9+Rates!$G$11)+Rates!$G$19+SUM(Rates!$G$22:$G$27)</f>
        <v>5930.0356199899397</v>
      </c>
      <c r="D452" s="65">
        <f>IF('NEG Commercial NonWin'!B452&gt;40,40*(Rates!$H$9+Rates!$H$14)+('NEG Commercial NonWin'!B452-40)*(Rates!$H$9+Rates!$H$17),'NEG Commercial NonWin'!B452*(Rates!$H$9+Rates!$H$14))+Rates!$H$19+Rates!$H$22+Rates!$H$23</f>
        <v>5730.2372699899406</v>
      </c>
      <c r="E452" s="66">
        <f t="shared" si="24"/>
        <v>-199.79834999999912</v>
      </c>
      <c r="F452" s="67">
        <f t="shared" si="25"/>
        <v>-3.3692605374322872E-2</v>
      </c>
      <c r="G452" s="71">
        <f>'NEG Commercial'!M450</f>
        <v>2</v>
      </c>
      <c r="H452" s="68">
        <f t="shared" si="26"/>
        <v>1.3912462784162053E-5</v>
      </c>
      <c r="I452" s="68">
        <f t="shared" si="27"/>
        <v>0.99862266618437201</v>
      </c>
    </row>
    <row r="453" spans="2:9" x14ac:dyDescent="0.2">
      <c r="B453" s="64">
        <f>'NEG Commercial'!K451</f>
        <v>9939</v>
      </c>
      <c r="C453" s="65">
        <f>B453*(Rates!$G$9+Rates!$G$11)+Rates!$G$19+SUM(Rates!$G$22:$G$27)</f>
        <v>5941.9519535316076</v>
      </c>
      <c r="D453" s="65">
        <f>IF('NEG Commercial NonWin'!B453&gt;40,40*(Rates!$H$9+Rates!$H$14)+('NEG Commercial NonWin'!B453-40)*(Rates!$H$9+Rates!$H$17),'NEG Commercial NonWin'!B453*(Rates!$H$9+Rates!$H$14))+Rates!$H$19+Rates!$H$22+Rates!$H$23</f>
        <v>5741.704603531608</v>
      </c>
      <c r="E453" s="66">
        <f t="shared" si="24"/>
        <v>-200.24734999999964</v>
      </c>
      <c r="F453" s="67">
        <f t="shared" si="25"/>
        <v>-3.3700600672306402E-2</v>
      </c>
      <c r="G453" s="71">
        <f>'NEG Commercial'!M451</f>
        <v>1</v>
      </c>
      <c r="H453" s="68">
        <f t="shared" si="26"/>
        <v>6.9562313920810263E-6</v>
      </c>
      <c r="I453" s="68">
        <f t="shared" si="27"/>
        <v>0.99862962241576414</v>
      </c>
    </row>
    <row r="454" spans="2:9" x14ac:dyDescent="0.2">
      <c r="B454" s="64">
        <f>'NEG Commercial'!K452</f>
        <v>9959</v>
      </c>
      <c r="C454" s="65">
        <f>B454*(Rates!$G$9+Rates!$G$11)+Rates!$G$19+SUM(Rates!$G$22:$G$27)</f>
        <v>5953.8682870732746</v>
      </c>
      <c r="D454" s="65">
        <f>IF('NEG Commercial NonWin'!B454&gt;40,40*(Rates!$H$9+Rates!$H$14)+('NEG Commercial NonWin'!B454-40)*(Rates!$H$9+Rates!$H$17),'NEG Commercial NonWin'!B454*(Rates!$H$9+Rates!$H$14))+Rates!$H$19+Rates!$H$22+Rates!$H$23</f>
        <v>5753.1719370732753</v>
      </c>
      <c r="E454" s="66">
        <f t="shared" si="24"/>
        <v>-200.69634999999926</v>
      </c>
      <c r="F454" s="67">
        <f t="shared" si="25"/>
        <v>-3.3708563966008555E-2</v>
      </c>
      <c r="G454" s="71">
        <f>'NEG Commercial'!M452</f>
        <v>2</v>
      </c>
      <c r="H454" s="68">
        <f t="shared" si="26"/>
        <v>1.3912462784162053E-5</v>
      </c>
      <c r="I454" s="68">
        <f t="shared" si="27"/>
        <v>0.99864353487854829</v>
      </c>
    </row>
    <row r="455" spans="2:9" x14ac:dyDescent="0.2">
      <c r="B455" s="64">
        <f>'NEG Commercial'!K453</f>
        <v>9979</v>
      </c>
      <c r="C455" s="65">
        <f>B455*(Rates!$G$9+Rates!$G$11)+Rates!$G$19+SUM(Rates!$G$22:$G$27)</f>
        <v>5965.7846206149425</v>
      </c>
      <c r="D455" s="65">
        <f>IF('NEG Commercial NonWin'!B455&gt;40,40*(Rates!$H$9+Rates!$H$14)+('NEG Commercial NonWin'!B455-40)*(Rates!$H$9+Rates!$H$17),'NEG Commercial NonWin'!B455*(Rates!$H$9+Rates!$H$14))+Rates!$H$19+Rates!$H$22+Rates!$H$23</f>
        <v>5764.6392706149427</v>
      </c>
      <c r="E455" s="66">
        <f t="shared" ref="E455:E518" si="28">D455-C455</f>
        <v>-201.14534999999978</v>
      </c>
      <c r="F455" s="67">
        <f t="shared" ref="F455:F518" si="29">E455/C455</f>
        <v>-3.3716495447210108E-2</v>
      </c>
      <c r="G455" s="71">
        <f>'NEG Commercial'!M453</f>
        <v>1</v>
      </c>
      <c r="H455" s="68">
        <f t="shared" si="26"/>
        <v>6.9562313920810263E-6</v>
      </c>
      <c r="I455" s="68">
        <f t="shared" si="27"/>
        <v>0.99865049110994042</v>
      </c>
    </row>
    <row r="456" spans="2:9" x14ac:dyDescent="0.2">
      <c r="B456" s="64">
        <f>'NEG Commercial'!K454</f>
        <v>9999</v>
      </c>
      <c r="C456" s="65">
        <f>B456*(Rates!$G$9+Rates!$G$11)+Rates!$G$19+SUM(Rates!$G$22:$G$27)</f>
        <v>5977.7009541566094</v>
      </c>
      <c r="D456" s="65">
        <f>IF('NEG Commercial NonWin'!B456&gt;40,40*(Rates!$H$9+Rates!$H$14)+('NEG Commercial NonWin'!B456-40)*(Rates!$H$9+Rates!$H$17),'NEG Commercial NonWin'!B456*(Rates!$H$9+Rates!$H$14))+Rates!$H$19+Rates!$H$22+Rates!$H$23</f>
        <v>5776.10660415661</v>
      </c>
      <c r="E456" s="66">
        <f t="shared" si="28"/>
        <v>-201.59434999999939</v>
      </c>
      <c r="F456" s="67">
        <f t="shared" si="29"/>
        <v>-3.3724395306162024E-2</v>
      </c>
      <c r="G456" s="71">
        <f>'NEG Commercial'!M454</f>
        <v>1</v>
      </c>
      <c r="H456" s="68">
        <f t="shared" ref="H456:H519" si="30">G456/SUM($G$6:$G$618)</f>
        <v>6.9562313920810263E-6</v>
      </c>
      <c r="I456" s="68">
        <f t="shared" ref="I456:I519" si="31">H456+I455</f>
        <v>0.99865744734133255</v>
      </c>
    </row>
    <row r="457" spans="2:9" x14ac:dyDescent="0.2">
      <c r="B457" s="64">
        <f>'NEG Commercial'!K455</f>
        <v>10019</v>
      </c>
      <c r="C457" s="65">
        <f>B457*(Rates!$G$9+Rates!$G$11)+Rates!$G$19+SUM(Rates!$G$22:$G$27)</f>
        <v>5989.6172876982764</v>
      </c>
      <c r="D457" s="65">
        <f>IF('NEG Commercial NonWin'!B457&gt;40,40*(Rates!$H$9+Rates!$H$14)+('NEG Commercial NonWin'!B457-40)*(Rates!$H$9+Rates!$H$17),'NEG Commercial NonWin'!B457*(Rates!$H$9+Rates!$H$14))+Rates!$H$19+Rates!$H$22+Rates!$H$23</f>
        <v>5787.5739376982774</v>
      </c>
      <c r="E457" s="66">
        <f t="shared" si="28"/>
        <v>-202.04334999999901</v>
      </c>
      <c r="F457" s="67">
        <f t="shared" si="29"/>
        <v>-3.373226373160168E-2</v>
      </c>
      <c r="G457" s="71">
        <f>'NEG Commercial'!M455</f>
        <v>1</v>
      </c>
      <c r="H457" s="68">
        <f t="shared" si="30"/>
        <v>6.9562313920810263E-6</v>
      </c>
      <c r="I457" s="68">
        <f t="shared" si="31"/>
        <v>0.99866440357272468</v>
      </c>
    </row>
    <row r="458" spans="2:9" x14ac:dyDescent="0.2">
      <c r="B458" s="64">
        <f>'NEG Commercial'!K456</f>
        <v>10059</v>
      </c>
      <c r="C458" s="65">
        <f>B458*(Rates!$G$9+Rates!$G$11)+Rates!$G$19+SUM(Rates!$G$22:$G$27)</f>
        <v>6013.4499547816113</v>
      </c>
      <c r="D458" s="65">
        <f>IF('NEG Commercial NonWin'!B458&gt;40,40*(Rates!$H$9+Rates!$H$14)+('NEG Commercial NonWin'!B458-40)*(Rates!$H$9+Rates!$H$17),'NEG Commercial NonWin'!B458*(Rates!$H$9+Rates!$H$14))+Rates!$H$19+Rates!$H$22+Rates!$H$23</f>
        <v>5810.5086047816121</v>
      </c>
      <c r="E458" s="66">
        <f t="shared" si="28"/>
        <v>-202.94134999999915</v>
      </c>
      <c r="F458" s="67">
        <f t="shared" si="29"/>
        <v>-3.374790702941325E-2</v>
      </c>
      <c r="G458" s="71">
        <f>'NEG Commercial'!M456</f>
        <v>1</v>
      </c>
      <c r="H458" s="68">
        <f t="shared" si="30"/>
        <v>6.9562313920810263E-6</v>
      </c>
      <c r="I458" s="68">
        <f t="shared" si="31"/>
        <v>0.99867135980411681</v>
      </c>
    </row>
    <row r="459" spans="2:9" x14ac:dyDescent="0.2">
      <c r="B459" s="64">
        <f>'NEG Commercial'!K457</f>
        <v>10079</v>
      </c>
      <c r="C459" s="65">
        <f>B459*(Rates!$G$9+Rates!$G$11)+Rates!$G$19+SUM(Rates!$G$22:$G$27)</f>
        <v>6025.3662883232792</v>
      </c>
      <c r="D459" s="65">
        <f>IF('NEG Commercial NonWin'!B459&gt;40,40*(Rates!$H$9+Rates!$H$14)+('NEG Commercial NonWin'!B459-40)*(Rates!$H$9+Rates!$H$17),'NEG Commercial NonWin'!B459*(Rates!$H$9+Rates!$H$14))+Rates!$H$19+Rates!$H$22+Rates!$H$23</f>
        <v>5821.9759383232795</v>
      </c>
      <c r="E459" s="66">
        <f t="shared" si="28"/>
        <v>-203.39034999999967</v>
      </c>
      <c r="F459" s="67">
        <f t="shared" si="29"/>
        <v>-3.3755682271823934E-2</v>
      </c>
      <c r="G459" s="71">
        <f>'NEG Commercial'!M457</f>
        <v>1</v>
      </c>
      <c r="H459" s="68">
        <f t="shared" si="30"/>
        <v>6.9562313920810263E-6</v>
      </c>
      <c r="I459" s="68">
        <f t="shared" si="31"/>
        <v>0.99867831603550894</v>
      </c>
    </row>
    <row r="460" spans="2:9" x14ac:dyDescent="0.2">
      <c r="B460" s="64">
        <f>'NEG Commercial'!K458</f>
        <v>10099</v>
      </c>
      <c r="C460" s="65">
        <f>B460*(Rates!$G$9+Rates!$G$11)+Rates!$G$19+SUM(Rates!$G$22:$G$27)</f>
        <v>6037.2826218649461</v>
      </c>
      <c r="D460" s="65">
        <f>IF('NEG Commercial NonWin'!B460&gt;40,40*(Rates!$H$9+Rates!$H$14)+('NEG Commercial NonWin'!B460-40)*(Rates!$H$9+Rates!$H$17),'NEG Commercial NonWin'!B460*(Rates!$H$9+Rates!$H$14))+Rates!$H$19+Rates!$H$22+Rates!$H$23</f>
        <v>5833.4432718649468</v>
      </c>
      <c r="E460" s="66">
        <f t="shared" si="28"/>
        <v>-203.83934999999929</v>
      </c>
      <c r="F460" s="67">
        <f t="shared" si="29"/>
        <v>-3.3763426820828925E-2</v>
      </c>
      <c r="G460" s="71">
        <f>'NEG Commercial'!M458</f>
        <v>1</v>
      </c>
      <c r="H460" s="68">
        <f t="shared" si="30"/>
        <v>6.9562313920810263E-6</v>
      </c>
      <c r="I460" s="68">
        <f t="shared" si="31"/>
        <v>0.99868527226690107</v>
      </c>
    </row>
    <row r="461" spans="2:9" x14ac:dyDescent="0.2">
      <c r="B461" s="64">
        <f>'NEG Commercial'!K459</f>
        <v>10159</v>
      </c>
      <c r="C461" s="65">
        <f>B461*(Rates!$G$9+Rates!$G$11)+Rates!$G$19+SUM(Rates!$G$22:$G$27)</f>
        <v>6073.0316224899489</v>
      </c>
      <c r="D461" s="65">
        <f>IF('NEG Commercial NonWin'!B461&gt;40,40*(Rates!$H$9+Rates!$H$14)+('NEG Commercial NonWin'!B461-40)*(Rates!$H$9+Rates!$H$17),'NEG Commercial NonWin'!B461*(Rates!$H$9+Rates!$H$14))+Rates!$H$19+Rates!$H$22+Rates!$H$23</f>
        <v>5867.8452724899489</v>
      </c>
      <c r="E461" s="66">
        <f t="shared" si="28"/>
        <v>-205.18634999999995</v>
      </c>
      <c r="F461" s="67">
        <f t="shared" si="29"/>
        <v>-3.3786478114183331E-2</v>
      </c>
      <c r="G461" s="71">
        <f>'NEG Commercial'!M459</f>
        <v>1</v>
      </c>
      <c r="H461" s="68">
        <f t="shared" si="30"/>
        <v>6.9562313920810263E-6</v>
      </c>
      <c r="I461" s="68">
        <f t="shared" si="31"/>
        <v>0.9986922284982932</v>
      </c>
    </row>
    <row r="462" spans="2:9" x14ac:dyDescent="0.2">
      <c r="B462" s="64">
        <f>'NEG Commercial'!K460</f>
        <v>10199</v>
      </c>
      <c r="C462" s="65">
        <f>B462*(Rates!$G$9+Rates!$G$11)+Rates!$G$19+SUM(Rates!$G$22:$G$27)</f>
        <v>6096.8642895732837</v>
      </c>
      <c r="D462" s="65">
        <f>IF('NEG Commercial NonWin'!B462&gt;40,40*(Rates!$H$9+Rates!$H$14)+('NEG Commercial NonWin'!B462-40)*(Rates!$H$9+Rates!$H$17),'NEG Commercial NonWin'!B462*(Rates!$H$9+Rates!$H$14))+Rates!$H$19+Rates!$H$22+Rates!$H$23</f>
        <v>5890.7799395732836</v>
      </c>
      <c r="E462" s="66">
        <f t="shared" si="28"/>
        <v>-206.08435000000009</v>
      </c>
      <c r="F462" s="67">
        <f t="shared" si="29"/>
        <v>-3.3801695463755159E-2</v>
      </c>
      <c r="G462" s="71">
        <f>'NEG Commercial'!M460</f>
        <v>1</v>
      </c>
      <c r="H462" s="68">
        <f t="shared" si="30"/>
        <v>6.9562313920810263E-6</v>
      </c>
      <c r="I462" s="68">
        <f t="shared" si="31"/>
        <v>0.99869918472968533</v>
      </c>
    </row>
    <row r="463" spans="2:9" x14ac:dyDescent="0.2">
      <c r="B463" s="64">
        <f>'NEG Commercial'!K461</f>
        <v>10239</v>
      </c>
      <c r="C463" s="65">
        <f>B463*(Rates!$G$9+Rates!$G$11)+Rates!$G$19+SUM(Rates!$G$22:$G$27)</f>
        <v>6120.6969566566177</v>
      </c>
      <c r="D463" s="65">
        <f>IF('NEG Commercial NonWin'!B463&gt;40,40*(Rates!$H$9+Rates!$H$14)+('NEG Commercial NonWin'!B463-40)*(Rates!$H$9+Rates!$H$17),'NEG Commercial NonWin'!B463*(Rates!$H$9+Rates!$H$14))+Rates!$H$19+Rates!$H$22+Rates!$H$23</f>
        <v>5913.7146066566183</v>
      </c>
      <c r="E463" s="66">
        <f t="shared" si="28"/>
        <v>-206.98234999999931</v>
      </c>
      <c r="F463" s="67">
        <f t="shared" si="29"/>
        <v>-3.3816794307206119E-2</v>
      </c>
      <c r="G463" s="71">
        <f>'NEG Commercial'!M461</f>
        <v>1</v>
      </c>
      <c r="H463" s="68">
        <f t="shared" si="30"/>
        <v>6.9562313920810263E-6</v>
      </c>
      <c r="I463" s="68">
        <f t="shared" si="31"/>
        <v>0.99870614096107746</v>
      </c>
    </row>
    <row r="464" spans="2:9" x14ac:dyDescent="0.2">
      <c r="B464" s="64">
        <f>'NEG Commercial'!K462</f>
        <v>10279</v>
      </c>
      <c r="C464" s="65">
        <f>B464*(Rates!$G$9+Rates!$G$11)+Rates!$G$19+SUM(Rates!$G$22:$G$27)</f>
        <v>6144.5296237399525</v>
      </c>
      <c r="D464" s="65">
        <f>IF('NEG Commercial NonWin'!B464&gt;40,40*(Rates!$H$9+Rates!$H$14)+('NEG Commercial NonWin'!B464-40)*(Rates!$H$9+Rates!$H$17),'NEG Commercial NonWin'!B464*(Rates!$H$9+Rates!$H$14))+Rates!$H$19+Rates!$H$22+Rates!$H$23</f>
        <v>5936.6492737399531</v>
      </c>
      <c r="E464" s="66">
        <f t="shared" si="28"/>
        <v>-207.88034999999945</v>
      </c>
      <c r="F464" s="67">
        <f t="shared" si="29"/>
        <v>-3.3831776023478623E-2</v>
      </c>
      <c r="G464" s="71">
        <f>'NEG Commercial'!M462</f>
        <v>1</v>
      </c>
      <c r="H464" s="68">
        <f t="shared" si="30"/>
        <v>6.9562313920810263E-6</v>
      </c>
      <c r="I464" s="68">
        <f t="shared" si="31"/>
        <v>0.99871309719246959</v>
      </c>
    </row>
    <row r="465" spans="2:9" x14ac:dyDescent="0.2">
      <c r="B465" s="64">
        <f>'NEG Commercial'!K463</f>
        <v>10419</v>
      </c>
      <c r="C465" s="65">
        <f>B465*(Rates!$G$9+Rates!$G$11)+Rates!$G$19+SUM(Rates!$G$22:$G$27)</f>
        <v>6227.943958531625</v>
      </c>
      <c r="D465" s="65">
        <f>IF('NEG Commercial NonWin'!B465&gt;40,40*(Rates!$H$9+Rates!$H$14)+('NEG Commercial NonWin'!B465-40)*(Rates!$H$9+Rates!$H$17),'NEG Commercial NonWin'!B465*(Rates!$H$9+Rates!$H$14))+Rates!$H$19+Rates!$H$22+Rates!$H$23</f>
        <v>6016.9206085316255</v>
      </c>
      <c r="E465" s="66">
        <f t="shared" si="28"/>
        <v>-211.02334999999948</v>
      </c>
      <c r="F465" s="67">
        <f t="shared" si="29"/>
        <v>-3.3883309067179353E-2</v>
      </c>
      <c r="G465" s="71">
        <f>'NEG Commercial'!M463</f>
        <v>3</v>
      </c>
      <c r="H465" s="68">
        <f t="shared" si="30"/>
        <v>2.086869417624308E-5</v>
      </c>
      <c r="I465" s="68">
        <f t="shared" si="31"/>
        <v>0.99873396588664587</v>
      </c>
    </row>
    <row r="466" spans="2:9" x14ac:dyDescent="0.2">
      <c r="B466" s="64">
        <f>'NEG Commercial'!K464</f>
        <v>10439</v>
      </c>
      <c r="C466" s="65">
        <f>B466*(Rates!$G$9+Rates!$G$11)+Rates!$G$19+SUM(Rates!$G$22:$G$27)</f>
        <v>6239.8602920732919</v>
      </c>
      <c r="D466" s="65">
        <f>IF('NEG Commercial NonWin'!B466&gt;40,40*(Rates!$H$9+Rates!$H$14)+('NEG Commercial NonWin'!B466-40)*(Rates!$H$9+Rates!$H$17),'NEG Commercial NonWin'!B466*(Rates!$H$9+Rates!$H$14))+Rates!$H$19+Rates!$H$22+Rates!$H$23</f>
        <v>6028.3879420732928</v>
      </c>
      <c r="E466" s="66">
        <f t="shared" si="28"/>
        <v>-211.4723499999991</v>
      </c>
      <c r="F466" s="67">
        <f t="shared" si="29"/>
        <v>-3.389055845827825E-2</v>
      </c>
      <c r="G466" s="71">
        <f>'NEG Commercial'!M464</f>
        <v>1</v>
      </c>
      <c r="H466" s="68">
        <f t="shared" si="30"/>
        <v>6.9562313920810263E-6</v>
      </c>
      <c r="I466" s="68">
        <f t="shared" si="31"/>
        <v>0.998740922118038</v>
      </c>
    </row>
    <row r="467" spans="2:9" x14ac:dyDescent="0.2">
      <c r="B467" s="64">
        <f>'NEG Commercial'!K465</f>
        <v>10459</v>
      </c>
      <c r="C467" s="65">
        <f>B467*(Rates!$G$9+Rates!$G$11)+Rates!$G$19+SUM(Rates!$G$22:$G$27)</f>
        <v>6251.7766256149589</v>
      </c>
      <c r="D467" s="65">
        <f>IF('NEG Commercial NonWin'!B467&gt;40,40*(Rates!$H$9+Rates!$H$14)+('NEG Commercial NonWin'!B467-40)*(Rates!$H$9+Rates!$H$17),'NEG Commercial NonWin'!B467*(Rates!$H$9+Rates!$H$14))+Rates!$H$19+Rates!$H$22+Rates!$H$23</f>
        <v>6039.8552756149602</v>
      </c>
      <c r="E467" s="66">
        <f t="shared" si="28"/>
        <v>-211.92134999999871</v>
      </c>
      <c r="F467" s="67">
        <f t="shared" si="29"/>
        <v>-3.3897780213660939E-2</v>
      </c>
      <c r="G467" s="71">
        <f>'NEG Commercial'!M465</f>
        <v>1</v>
      </c>
      <c r="H467" s="68">
        <f t="shared" si="30"/>
        <v>6.9562313920810263E-6</v>
      </c>
      <c r="I467" s="68">
        <f t="shared" si="31"/>
        <v>0.99874787834943013</v>
      </c>
    </row>
    <row r="468" spans="2:9" x14ac:dyDescent="0.2">
      <c r="B468" s="64">
        <f>'NEG Commercial'!K466</f>
        <v>10479</v>
      </c>
      <c r="C468" s="65">
        <f>B468*(Rates!$G$9+Rates!$G$11)+Rates!$G$19+SUM(Rates!$G$22:$G$27)</f>
        <v>6263.6929591566268</v>
      </c>
      <c r="D468" s="65">
        <f>IF('NEG Commercial NonWin'!B468&gt;40,40*(Rates!$H$9+Rates!$H$14)+('NEG Commercial NonWin'!B468-40)*(Rates!$H$9+Rates!$H$17),'NEG Commercial NonWin'!B468*(Rates!$H$9+Rates!$H$14))+Rates!$H$19+Rates!$H$22+Rates!$H$23</f>
        <v>6051.3226091566275</v>
      </c>
      <c r="E468" s="66">
        <f t="shared" si="28"/>
        <v>-212.37034999999923</v>
      </c>
      <c r="F468" s="67">
        <f t="shared" si="29"/>
        <v>-3.3904974491053883E-2</v>
      </c>
      <c r="G468" s="71">
        <f>'NEG Commercial'!M466</f>
        <v>1</v>
      </c>
      <c r="H468" s="68">
        <f t="shared" si="30"/>
        <v>6.9562313920810263E-6</v>
      </c>
      <c r="I468" s="68">
        <f t="shared" si="31"/>
        <v>0.99875483458082226</v>
      </c>
    </row>
    <row r="469" spans="2:9" x14ac:dyDescent="0.2">
      <c r="B469" s="64">
        <f>'NEG Commercial'!K467</f>
        <v>10499</v>
      </c>
      <c r="C469" s="65">
        <f>B469*(Rates!$G$9+Rates!$G$11)+Rates!$G$19+SUM(Rates!$G$22:$G$27)</f>
        <v>6275.6092926982938</v>
      </c>
      <c r="D469" s="65">
        <f>IF('NEG Commercial NonWin'!B469&gt;40,40*(Rates!$H$9+Rates!$H$14)+('NEG Commercial NonWin'!B469-40)*(Rates!$H$9+Rates!$H$17),'NEG Commercial NonWin'!B469*(Rates!$H$9+Rates!$H$14))+Rates!$H$19+Rates!$H$22+Rates!$H$23</f>
        <v>6062.7899426982949</v>
      </c>
      <c r="E469" s="66">
        <f t="shared" si="28"/>
        <v>-212.81934999999885</v>
      </c>
      <c r="F469" s="67">
        <f t="shared" si="29"/>
        <v>-3.3912141446985129E-2</v>
      </c>
      <c r="G469" s="71">
        <f>'NEG Commercial'!M467</f>
        <v>2</v>
      </c>
      <c r="H469" s="68">
        <f t="shared" si="30"/>
        <v>1.3912462784162053E-5</v>
      </c>
      <c r="I469" s="68">
        <f t="shared" si="31"/>
        <v>0.99876874704360641</v>
      </c>
    </row>
    <row r="470" spans="2:9" x14ac:dyDescent="0.2">
      <c r="B470" s="64">
        <f>'NEG Commercial'!K468</f>
        <v>10539</v>
      </c>
      <c r="C470" s="65">
        <f>B470*(Rates!$G$9+Rates!$G$11)+Rates!$G$19+SUM(Rates!$G$22:$G$27)</f>
        <v>6299.4419597816286</v>
      </c>
      <c r="D470" s="65">
        <f>IF('NEG Commercial NonWin'!B470&gt;40,40*(Rates!$H$9+Rates!$H$14)+('NEG Commercial NonWin'!B470-40)*(Rates!$H$9+Rates!$H$17),'NEG Commercial NonWin'!B470*(Rates!$H$9+Rates!$H$14))+Rates!$H$19+Rates!$H$22+Rates!$H$23</f>
        <v>6085.7246097816296</v>
      </c>
      <c r="E470" s="66">
        <f t="shared" si="28"/>
        <v>-213.71734999999899</v>
      </c>
      <c r="F470" s="67">
        <f t="shared" si="29"/>
        <v>-3.3926394014654519E-2</v>
      </c>
      <c r="G470" s="71">
        <f>'NEG Commercial'!M468</f>
        <v>5</v>
      </c>
      <c r="H470" s="68">
        <f t="shared" si="30"/>
        <v>3.4781156960405134E-5</v>
      </c>
      <c r="I470" s="68">
        <f t="shared" si="31"/>
        <v>0.99880352820056684</v>
      </c>
    </row>
    <row r="471" spans="2:9" x14ac:dyDescent="0.2">
      <c r="B471" s="64">
        <f>'NEG Commercial'!K469</f>
        <v>10619</v>
      </c>
      <c r="C471" s="65">
        <f>B471*(Rates!$G$9+Rates!$G$11)+Rates!$G$19+SUM(Rates!$G$22:$G$27)</f>
        <v>6347.1072939482983</v>
      </c>
      <c r="D471" s="65">
        <f>IF('NEG Commercial NonWin'!B471&gt;40,40*(Rates!$H$9+Rates!$H$14)+('NEG Commercial NonWin'!B471-40)*(Rates!$H$9+Rates!$H$17),'NEG Commercial NonWin'!B471*(Rates!$H$9+Rates!$H$14))+Rates!$H$19+Rates!$H$22+Rates!$H$23</f>
        <v>6131.5939439482991</v>
      </c>
      <c r="E471" s="66">
        <f t="shared" si="28"/>
        <v>-215.51334999999926</v>
      </c>
      <c r="F471" s="67">
        <f t="shared" si="29"/>
        <v>-3.3954578049355214E-2</v>
      </c>
      <c r="G471" s="71">
        <f>'NEG Commercial'!M469</f>
        <v>1</v>
      </c>
      <c r="H471" s="68">
        <f t="shared" si="30"/>
        <v>6.9562313920810263E-6</v>
      </c>
      <c r="I471" s="68">
        <f t="shared" si="31"/>
        <v>0.99881048443195897</v>
      </c>
    </row>
    <row r="472" spans="2:9" x14ac:dyDescent="0.2">
      <c r="B472" s="64">
        <f>'NEG Commercial'!K470</f>
        <v>10639</v>
      </c>
      <c r="C472" s="65">
        <f>B472*(Rates!$G$9+Rates!$G$11)+Rates!$G$19+SUM(Rates!$G$22:$G$27)</f>
        <v>6359.0236274899662</v>
      </c>
      <c r="D472" s="65">
        <f>IF('NEG Commercial NonWin'!B472&gt;40,40*(Rates!$H$9+Rates!$H$14)+('NEG Commercial NonWin'!B472-40)*(Rates!$H$9+Rates!$H$17),'NEG Commercial NonWin'!B472*(Rates!$H$9+Rates!$H$14))+Rates!$H$19+Rates!$H$22+Rates!$H$23</f>
        <v>6143.0612774899664</v>
      </c>
      <c r="E472" s="66">
        <f t="shared" si="28"/>
        <v>-215.96234999999979</v>
      </c>
      <c r="F472" s="67">
        <f t="shared" si="29"/>
        <v>-3.3961558039570371E-2</v>
      </c>
      <c r="G472" s="71">
        <f>'NEG Commercial'!M470</f>
        <v>1</v>
      </c>
      <c r="H472" s="68">
        <f t="shared" si="30"/>
        <v>6.9562313920810263E-6</v>
      </c>
      <c r="I472" s="68">
        <f t="shared" si="31"/>
        <v>0.9988174406633511</v>
      </c>
    </row>
    <row r="473" spans="2:9" x14ac:dyDescent="0.2">
      <c r="B473" s="64">
        <f>'NEG Commercial'!K471</f>
        <v>10699</v>
      </c>
      <c r="C473" s="65">
        <f>B473*(Rates!$G$9+Rates!$G$11)+Rates!$G$19+SUM(Rates!$G$22:$G$27)</f>
        <v>6394.772628114968</v>
      </c>
      <c r="D473" s="65">
        <f>IF('NEG Commercial NonWin'!B473&gt;40,40*(Rates!$H$9+Rates!$H$14)+('NEG Commercial NonWin'!B473-40)*(Rates!$H$9+Rates!$H$17),'NEG Commercial NonWin'!B473*(Rates!$H$9+Rates!$H$14))+Rates!$H$19+Rates!$H$22+Rates!$H$23</f>
        <v>6177.4632781149685</v>
      </c>
      <c r="E473" s="66">
        <f t="shared" si="28"/>
        <v>-217.30934999999954</v>
      </c>
      <c r="F473" s="67">
        <f t="shared" si="29"/>
        <v>-3.3982341927934555E-2</v>
      </c>
      <c r="G473" s="71">
        <f>'NEG Commercial'!M471</f>
        <v>1</v>
      </c>
      <c r="H473" s="68">
        <f t="shared" si="30"/>
        <v>6.9562313920810263E-6</v>
      </c>
      <c r="I473" s="68">
        <f t="shared" si="31"/>
        <v>0.99882439689474323</v>
      </c>
    </row>
    <row r="474" spans="2:9" x14ac:dyDescent="0.2">
      <c r="B474" s="64">
        <f>'NEG Commercial'!K472</f>
        <v>10759</v>
      </c>
      <c r="C474" s="65">
        <f>B474*(Rates!$G$9+Rates!$G$11)+Rates!$G$19+SUM(Rates!$G$22:$G$27)</f>
        <v>6430.5216287399699</v>
      </c>
      <c r="D474" s="65">
        <f>IF('NEG Commercial NonWin'!B474&gt;40,40*(Rates!$H$9+Rates!$H$14)+('NEG Commercial NonWin'!B474-40)*(Rates!$H$9+Rates!$H$17),'NEG Commercial NonWin'!B474*(Rates!$H$9+Rates!$H$14))+Rates!$H$19+Rates!$H$22+Rates!$H$23</f>
        <v>6211.8652787399706</v>
      </c>
      <c r="E474" s="66">
        <f t="shared" si="28"/>
        <v>-218.65634999999929</v>
      </c>
      <c r="F474" s="67">
        <f t="shared" si="29"/>
        <v>-3.4002894729839195E-2</v>
      </c>
      <c r="G474" s="71">
        <f>'NEG Commercial'!M472</f>
        <v>1</v>
      </c>
      <c r="H474" s="68">
        <f t="shared" si="30"/>
        <v>6.9562313920810263E-6</v>
      </c>
      <c r="I474" s="68">
        <f t="shared" si="31"/>
        <v>0.99883135312613536</v>
      </c>
    </row>
    <row r="475" spans="2:9" x14ac:dyDescent="0.2">
      <c r="B475" s="64">
        <f>'NEG Commercial'!K473</f>
        <v>10819</v>
      </c>
      <c r="C475" s="65">
        <f>B475*(Rates!$G$9+Rates!$G$11)+Rates!$G$19+SUM(Rates!$G$22:$G$27)</f>
        <v>6466.2706293649726</v>
      </c>
      <c r="D475" s="65">
        <f>IF('NEG Commercial NonWin'!B475&gt;40,40*(Rates!$H$9+Rates!$H$14)+('NEG Commercial NonWin'!B475-40)*(Rates!$H$9+Rates!$H$17),'NEG Commercial NonWin'!B475*(Rates!$H$9+Rates!$H$14))+Rates!$H$19+Rates!$H$22+Rates!$H$23</f>
        <v>6246.2672793649726</v>
      </c>
      <c r="E475" s="66">
        <f t="shared" si="28"/>
        <v>-220.00334999999995</v>
      </c>
      <c r="F475" s="67">
        <f t="shared" si="29"/>
        <v>-3.4023220277992858E-2</v>
      </c>
      <c r="G475" s="71">
        <f>'NEG Commercial'!M473</f>
        <v>2</v>
      </c>
      <c r="H475" s="68">
        <f t="shared" si="30"/>
        <v>1.3912462784162053E-5</v>
      </c>
      <c r="I475" s="68">
        <f t="shared" si="31"/>
        <v>0.99884526558891951</v>
      </c>
    </row>
    <row r="476" spans="2:9" x14ac:dyDescent="0.2">
      <c r="B476" s="64">
        <f>'NEG Commercial'!K474</f>
        <v>10839</v>
      </c>
      <c r="C476" s="65">
        <f>B476*(Rates!$G$9+Rates!$G$11)+Rates!$G$19+SUM(Rates!$G$22:$G$27)</f>
        <v>6478.1869629066396</v>
      </c>
      <c r="D476" s="65">
        <f>IF('NEG Commercial NonWin'!B476&gt;40,40*(Rates!$H$9+Rates!$H$14)+('NEG Commercial NonWin'!B476-40)*(Rates!$H$9+Rates!$H$17),'NEG Commercial NonWin'!B476*(Rates!$H$9+Rates!$H$14))+Rates!$H$19+Rates!$H$22+Rates!$H$23</f>
        <v>6257.73461290664</v>
      </c>
      <c r="E476" s="66">
        <f t="shared" si="28"/>
        <v>-220.45234999999957</v>
      </c>
      <c r="F476" s="67">
        <f t="shared" si="29"/>
        <v>-3.402994561013515E-2</v>
      </c>
      <c r="G476" s="71">
        <f>'NEG Commercial'!M474</f>
        <v>1</v>
      </c>
      <c r="H476" s="68">
        <f t="shared" si="30"/>
        <v>6.9562313920810263E-6</v>
      </c>
      <c r="I476" s="68">
        <f t="shared" si="31"/>
        <v>0.99885222182031164</v>
      </c>
    </row>
    <row r="477" spans="2:9" x14ac:dyDescent="0.2">
      <c r="B477" s="64">
        <f>'NEG Commercial'!K475</f>
        <v>10879</v>
      </c>
      <c r="C477" s="65">
        <f>B477*(Rates!$G$9+Rates!$G$11)+Rates!$G$19+SUM(Rates!$G$22:$G$27)</f>
        <v>6502.0196299899744</v>
      </c>
      <c r="D477" s="65">
        <f>IF('NEG Commercial NonWin'!B477&gt;40,40*(Rates!$H$9+Rates!$H$14)+('NEG Commercial NonWin'!B477-40)*(Rates!$H$9+Rates!$H$17),'NEG Commercial NonWin'!B477*(Rates!$H$9+Rates!$H$14))+Rates!$H$19+Rates!$H$22+Rates!$H$23</f>
        <v>6280.6692799899747</v>
      </c>
      <c r="E477" s="66">
        <f t="shared" si="28"/>
        <v>-221.35034999999971</v>
      </c>
      <c r="F477" s="67">
        <f t="shared" si="29"/>
        <v>-3.4043322320812648E-2</v>
      </c>
      <c r="G477" s="71">
        <f>'NEG Commercial'!M475</f>
        <v>1</v>
      </c>
      <c r="H477" s="68">
        <f t="shared" si="30"/>
        <v>6.9562313920810263E-6</v>
      </c>
      <c r="I477" s="68">
        <f t="shared" si="31"/>
        <v>0.99885917805170377</v>
      </c>
    </row>
    <row r="478" spans="2:9" x14ac:dyDescent="0.2">
      <c r="B478" s="64">
        <f>'NEG Commercial'!K476</f>
        <v>10899</v>
      </c>
      <c r="C478" s="65">
        <f>B478*(Rates!$G$9+Rates!$G$11)+Rates!$G$19+SUM(Rates!$G$22:$G$27)</f>
        <v>6513.9359635316414</v>
      </c>
      <c r="D478" s="65">
        <f>IF('NEG Commercial NonWin'!B478&gt;40,40*(Rates!$H$9+Rates!$H$14)+('NEG Commercial NonWin'!B478-40)*(Rates!$H$9+Rates!$H$17),'NEG Commercial NonWin'!B478*(Rates!$H$9+Rates!$H$14))+Rates!$H$19+Rates!$H$22+Rates!$H$23</f>
        <v>6292.1366135316421</v>
      </c>
      <c r="E478" s="66">
        <f t="shared" si="28"/>
        <v>-221.79934999999932</v>
      </c>
      <c r="F478" s="67">
        <f t="shared" si="29"/>
        <v>-3.404997396992325E-2</v>
      </c>
      <c r="G478" s="71">
        <f>'NEG Commercial'!M476</f>
        <v>1</v>
      </c>
      <c r="H478" s="68">
        <f t="shared" si="30"/>
        <v>6.9562313920810263E-6</v>
      </c>
      <c r="I478" s="68">
        <f t="shared" si="31"/>
        <v>0.9988661342830959</v>
      </c>
    </row>
    <row r="479" spans="2:9" x14ac:dyDescent="0.2">
      <c r="B479" s="64">
        <f>'NEG Commercial'!K477</f>
        <v>10939</v>
      </c>
      <c r="C479" s="65">
        <f>B479*(Rates!$G$9+Rates!$G$11)+Rates!$G$19+SUM(Rates!$G$22:$G$27)</f>
        <v>6537.7686306149762</v>
      </c>
      <c r="D479" s="65">
        <f>IF('NEG Commercial NonWin'!B479&gt;40,40*(Rates!$H$9+Rates!$H$14)+('NEG Commercial NonWin'!B479-40)*(Rates!$H$9+Rates!$H$17),'NEG Commercial NonWin'!B479*(Rates!$H$9+Rates!$H$14))+Rates!$H$19+Rates!$H$22+Rates!$H$23</f>
        <v>6315.0712806149768</v>
      </c>
      <c r="E479" s="66">
        <f t="shared" si="28"/>
        <v>-222.69734999999946</v>
      </c>
      <c r="F479" s="67">
        <f t="shared" si="29"/>
        <v>-3.4063204524729628E-2</v>
      </c>
      <c r="G479" s="71">
        <f>'NEG Commercial'!M477</f>
        <v>2</v>
      </c>
      <c r="H479" s="68">
        <f t="shared" si="30"/>
        <v>1.3912462784162053E-5</v>
      </c>
      <c r="I479" s="68">
        <f t="shared" si="31"/>
        <v>0.99888004674588005</v>
      </c>
    </row>
    <row r="480" spans="2:9" x14ac:dyDescent="0.2">
      <c r="B480" s="64">
        <f>'NEG Commercial'!K478</f>
        <v>10959</v>
      </c>
      <c r="C480" s="65">
        <f>B480*(Rates!$G$9+Rates!$G$11)+Rates!$G$19+SUM(Rates!$G$22:$G$27)</f>
        <v>6549.6849641566441</v>
      </c>
      <c r="D480" s="65">
        <f>IF('NEG Commercial NonWin'!B480&gt;40,40*(Rates!$H$9+Rates!$H$14)+('NEG Commercial NonWin'!B480-40)*(Rates!$H$9+Rates!$H$17),'NEG Commercial NonWin'!B480*(Rates!$H$9+Rates!$H$14))+Rates!$H$19+Rates!$H$22+Rates!$H$23</f>
        <v>6326.5386141566441</v>
      </c>
      <c r="E480" s="66">
        <f t="shared" si="28"/>
        <v>-223.14634999999998</v>
      </c>
      <c r="F480" s="67">
        <f t="shared" si="29"/>
        <v>-3.4069783695120509E-2</v>
      </c>
      <c r="G480" s="71">
        <f>'NEG Commercial'!M478</f>
        <v>2</v>
      </c>
      <c r="H480" s="68">
        <f t="shared" si="30"/>
        <v>1.3912462784162053E-5</v>
      </c>
      <c r="I480" s="68">
        <f t="shared" si="31"/>
        <v>0.99889395920866419</v>
      </c>
    </row>
    <row r="481" spans="2:9" x14ac:dyDescent="0.2">
      <c r="B481" s="64">
        <f>'NEG Commercial'!K479</f>
        <v>10999</v>
      </c>
      <c r="C481" s="65">
        <f>B481*(Rates!$G$9+Rates!$G$11)+Rates!$G$19+SUM(Rates!$G$22:$G$27)</f>
        <v>6573.517631239979</v>
      </c>
      <c r="D481" s="65">
        <f>IF('NEG Commercial NonWin'!B481&gt;40,40*(Rates!$H$9+Rates!$H$14)+('NEG Commercial NonWin'!B481-40)*(Rates!$H$9+Rates!$H$17),'NEG Commercial NonWin'!B481*(Rates!$H$9+Rates!$H$14))+Rates!$H$19+Rates!$H$22+Rates!$H$23</f>
        <v>6349.4732812399789</v>
      </c>
      <c r="E481" s="66">
        <f t="shared" si="28"/>
        <v>-224.04435000000012</v>
      </c>
      <c r="F481" s="67">
        <f t="shared" si="29"/>
        <v>-3.4082870476417677E-2</v>
      </c>
      <c r="G481" s="71">
        <f>'NEG Commercial'!M479</f>
        <v>1</v>
      </c>
      <c r="H481" s="68">
        <f t="shared" si="30"/>
        <v>6.9562313920810263E-6</v>
      </c>
      <c r="I481" s="68">
        <f t="shared" si="31"/>
        <v>0.99890091544005633</v>
      </c>
    </row>
    <row r="482" spans="2:9" x14ac:dyDescent="0.2">
      <c r="B482" s="64">
        <f>'NEG Commercial'!K480</f>
        <v>11019</v>
      </c>
      <c r="C482" s="65">
        <f>B482*(Rates!$G$9+Rates!$G$11)+Rates!$G$19+SUM(Rates!$G$22:$G$27)</f>
        <v>6585.433964781646</v>
      </c>
      <c r="D482" s="65">
        <f>IF('NEG Commercial NonWin'!B482&gt;40,40*(Rates!$H$9+Rates!$H$14)+('NEG Commercial NonWin'!B482-40)*(Rates!$H$9+Rates!$H$17),'NEG Commercial NonWin'!B482*(Rates!$H$9+Rates!$H$14))+Rates!$H$19+Rates!$H$22+Rates!$H$23</f>
        <v>6360.9406147816462</v>
      </c>
      <c r="E482" s="66">
        <f t="shared" si="28"/>
        <v>-224.49334999999974</v>
      </c>
      <c r="F482" s="67">
        <f t="shared" si="29"/>
        <v>-3.4089378346297529E-2</v>
      </c>
      <c r="G482" s="71">
        <f>'NEG Commercial'!M480</f>
        <v>2</v>
      </c>
      <c r="H482" s="68">
        <f t="shared" si="30"/>
        <v>1.3912462784162053E-5</v>
      </c>
      <c r="I482" s="68">
        <f t="shared" si="31"/>
        <v>0.99891482790284047</v>
      </c>
    </row>
    <row r="483" spans="2:9" x14ac:dyDescent="0.2">
      <c r="B483" s="64">
        <f>'NEG Commercial'!K481</f>
        <v>11059</v>
      </c>
      <c r="C483" s="65">
        <f>B483*(Rates!$G$9+Rates!$G$11)+Rates!$G$19+SUM(Rates!$G$22:$G$27)</f>
        <v>6609.2666318649808</v>
      </c>
      <c r="D483" s="65">
        <f>IF('NEG Commercial NonWin'!B483&gt;40,40*(Rates!$H$9+Rates!$H$14)+('NEG Commercial NonWin'!B483-40)*(Rates!$H$9+Rates!$H$17),'NEG Commercial NonWin'!B483*(Rates!$H$9+Rates!$H$14))+Rates!$H$19+Rates!$H$22+Rates!$H$23</f>
        <v>6383.8752818649809</v>
      </c>
      <c r="E483" s="66">
        <f t="shared" si="28"/>
        <v>-225.39134999999987</v>
      </c>
      <c r="F483" s="67">
        <f t="shared" si="29"/>
        <v>-3.4102323684950156E-2</v>
      </c>
      <c r="G483" s="71">
        <f>'NEG Commercial'!M481</f>
        <v>1</v>
      </c>
      <c r="H483" s="68">
        <f t="shared" si="30"/>
        <v>6.9562313920810263E-6</v>
      </c>
      <c r="I483" s="68">
        <f t="shared" si="31"/>
        <v>0.9989217841342326</v>
      </c>
    </row>
    <row r="484" spans="2:9" x14ac:dyDescent="0.2">
      <c r="B484" s="64">
        <f>'NEG Commercial'!K482</f>
        <v>11099</v>
      </c>
      <c r="C484" s="65">
        <f>B484*(Rates!$G$9+Rates!$G$11)+Rates!$G$19+SUM(Rates!$G$22:$G$27)</f>
        <v>6633.0992989483157</v>
      </c>
      <c r="D484" s="65">
        <f>IF('NEG Commercial NonWin'!B484&gt;40,40*(Rates!$H$9+Rates!$H$14)+('NEG Commercial NonWin'!B484-40)*(Rates!$H$9+Rates!$H$17),'NEG Commercial NonWin'!B484*(Rates!$H$9+Rates!$H$14))+Rates!$H$19+Rates!$H$22+Rates!$H$23</f>
        <v>6406.8099489483166</v>
      </c>
      <c r="E484" s="66">
        <f t="shared" si="28"/>
        <v>-226.2893499999991</v>
      </c>
      <c r="F484" s="67">
        <f t="shared" si="29"/>
        <v>-3.4115175998628199E-2</v>
      </c>
      <c r="G484" s="71">
        <f>'NEG Commercial'!M482</f>
        <v>1</v>
      </c>
      <c r="H484" s="68">
        <f t="shared" si="30"/>
        <v>6.9562313920810263E-6</v>
      </c>
      <c r="I484" s="68">
        <f t="shared" si="31"/>
        <v>0.99892874036562473</v>
      </c>
    </row>
    <row r="485" spans="2:9" x14ac:dyDescent="0.2">
      <c r="B485" s="64">
        <f>'NEG Commercial'!K483</f>
        <v>11159</v>
      </c>
      <c r="C485" s="65">
        <f>B485*(Rates!$G$9+Rates!$G$11)+Rates!$G$19+SUM(Rates!$G$22:$G$27)</f>
        <v>6668.8482995733175</v>
      </c>
      <c r="D485" s="65">
        <f>IF('NEG Commercial NonWin'!B485&gt;40,40*(Rates!$H$9+Rates!$H$14)+('NEG Commercial NonWin'!B485-40)*(Rates!$H$9+Rates!$H$17),'NEG Commercial NonWin'!B485*(Rates!$H$9+Rates!$H$14))+Rates!$H$19+Rates!$H$22+Rates!$H$23</f>
        <v>6441.2119495733186</v>
      </c>
      <c r="E485" s="66">
        <f t="shared" si="28"/>
        <v>-227.63634999999886</v>
      </c>
      <c r="F485" s="67">
        <f t="shared" si="29"/>
        <v>-3.4134282228996476E-2</v>
      </c>
      <c r="G485" s="71">
        <f>'NEG Commercial'!M483</f>
        <v>1</v>
      </c>
      <c r="H485" s="68">
        <f t="shared" si="30"/>
        <v>6.9562313920810263E-6</v>
      </c>
      <c r="I485" s="68">
        <f t="shared" si="31"/>
        <v>0.99893569659701686</v>
      </c>
    </row>
    <row r="486" spans="2:9" x14ac:dyDescent="0.2">
      <c r="B486" s="64">
        <f>'NEG Commercial'!K484</f>
        <v>11259</v>
      </c>
      <c r="C486" s="65">
        <f>B486*(Rates!$G$9+Rates!$G$11)+Rates!$G$19+SUM(Rates!$G$22:$G$27)</f>
        <v>6728.4299672816551</v>
      </c>
      <c r="D486" s="65">
        <f>IF('NEG Commercial NonWin'!B486&gt;40,40*(Rates!$H$9+Rates!$H$14)+('NEG Commercial NonWin'!B486-40)*(Rates!$H$9+Rates!$H$17),'NEG Commercial NonWin'!B486*(Rates!$H$9+Rates!$H$14))+Rates!$H$19+Rates!$H$22+Rates!$H$23</f>
        <v>6498.5486172816554</v>
      </c>
      <c r="E486" s="66">
        <f t="shared" si="28"/>
        <v>-229.88134999999966</v>
      </c>
      <c r="F486" s="67">
        <f t="shared" si="29"/>
        <v>-3.4165674773735326E-2</v>
      </c>
      <c r="G486" s="71">
        <f>'NEG Commercial'!M484</f>
        <v>1</v>
      </c>
      <c r="H486" s="68">
        <f t="shared" si="30"/>
        <v>6.9562313920810263E-6</v>
      </c>
      <c r="I486" s="68">
        <f t="shared" si="31"/>
        <v>0.99894265282840899</v>
      </c>
    </row>
    <row r="487" spans="2:9" x14ac:dyDescent="0.2">
      <c r="B487" s="64">
        <f>'NEG Commercial'!K485</f>
        <v>11319</v>
      </c>
      <c r="C487" s="65">
        <f>B487*(Rates!$G$9+Rates!$G$11)+Rates!$G$19+SUM(Rates!$G$22:$G$27)</f>
        <v>6764.1789679066569</v>
      </c>
      <c r="D487" s="65">
        <f>IF('NEG Commercial NonWin'!B487&gt;40,40*(Rates!$H$9+Rates!$H$14)+('NEG Commercial NonWin'!B487-40)*(Rates!$H$9+Rates!$H$17),'NEG Commercial NonWin'!B487*(Rates!$H$9+Rates!$H$14))+Rates!$H$19+Rates!$H$22+Rates!$H$23</f>
        <v>6532.9506179066575</v>
      </c>
      <c r="E487" s="66">
        <f t="shared" si="28"/>
        <v>-231.22834999999941</v>
      </c>
      <c r="F487" s="67">
        <f t="shared" si="29"/>
        <v>-3.4184244842882794E-2</v>
      </c>
      <c r="G487" s="71">
        <f>'NEG Commercial'!M485</f>
        <v>1</v>
      </c>
      <c r="H487" s="68">
        <f t="shared" si="30"/>
        <v>6.9562313920810263E-6</v>
      </c>
      <c r="I487" s="68">
        <f t="shared" si="31"/>
        <v>0.99894960905980112</v>
      </c>
    </row>
    <row r="488" spans="2:9" x14ac:dyDescent="0.2">
      <c r="B488" s="64">
        <f>'NEG Commercial'!K486</f>
        <v>11379</v>
      </c>
      <c r="C488" s="65">
        <f>B488*(Rates!$G$9+Rates!$G$11)+Rates!$G$19+SUM(Rates!$G$22:$G$27)</f>
        <v>6799.9279685316587</v>
      </c>
      <c r="D488" s="65">
        <f>IF('NEG Commercial NonWin'!B488&gt;40,40*(Rates!$H$9+Rates!$H$14)+('NEG Commercial NonWin'!B488-40)*(Rates!$H$9+Rates!$H$17),'NEG Commercial NonWin'!B488*(Rates!$H$9+Rates!$H$14))+Rates!$H$19+Rates!$H$22+Rates!$H$23</f>
        <v>6567.3526185316596</v>
      </c>
      <c r="E488" s="66">
        <f t="shared" si="28"/>
        <v>-232.57534999999916</v>
      </c>
      <c r="F488" s="67">
        <f t="shared" si="29"/>
        <v>-3.4202619656605024E-2</v>
      </c>
      <c r="G488" s="71">
        <f>'NEG Commercial'!M486</f>
        <v>1</v>
      </c>
      <c r="H488" s="68">
        <f t="shared" si="30"/>
        <v>6.9562313920810263E-6</v>
      </c>
      <c r="I488" s="68">
        <f t="shared" si="31"/>
        <v>0.99895656529119325</v>
      </c>
    </row>
    <row r="489" spans="2:9" x14ac:dyDescent="0.2">
      <c r="B489" s="64">
        <f>'NEG Commercial'!K487</f>
        <v>11399</v>
      </c>
      <c r="C489" s="65">
        <f>B489*(Rates!$G$9+Rates!$G$11)+Rates!$G$19+SUM(Rates!$G$22:$G$27)</f>
        <v>6811.8443020733266</v>
      </c>
      <c r="D489" s="65">
        <f>IF('NEG Commercial NonWin'!B489&gt;40,40*(Rates!$H$9+Rates!$H$14)+('NEG Commercial NonWin'!B489-40)*(Rates!$H$9+Rates!$H$17),'NEG Commercial NonWin'!B489*(Rates!$H$9+Rates!$H$14))+Rates!$H$19+Rates!$H$22+Rates!$H$23</f>
        <v>6578.8199520733269</v>
      </c>
      <c r="E489" s="66">
        <f t="shared" si="28"/>
        <v>-233.02434999999969</v>
      </c>
      <c r="F489" s="67">
        <f t="shared" si="29"/>
        <v>-3.4208701735750753E-2</v>
      </c>
      <c r="G489" s="71">
        <f>'NEG Commercial'!M487</f>
        <v>1</v>
      </c>
      <c r="H489" s="68">
        <f t="shared" si="30"/>
        <v>6.9562313920810263E-6</v>
      </c>
      <c r="I489" s="68">
        <f t="shared" si="31"/>
        <v>0.99896352152258538</v>
      </c>
    </row>
    <row r="490" spans="2:9" x14ac:dyDescent="0.2">
      <c r="B490" s="64">
        <f>'NEG Commercial'!K488</f>
        <v>11459</v>
      </c>
      <c r="C490" s="65">
        <f>B490*(Rates!$G$9+Rates!$G$11)+Rates!$G$19+SUM(Rates!$G$22:$G$27)</f>
        <v>6847.5933026983284</v>
      </c>
      <c r="D490" s="65">
        <f>IF('NEG Commercial NonWin'!B490&gt;40,40*(Rates!$H$9+Rates!$H$14)+('NEG Commercial NonWin'!B490-40)*(Rates!$H$9+Rates!$H$17),'NEG Commercial NonWin'!B490*(Rates!$H$9+Rates!$H$14))+Rates!$H$19+Rates!$H$22+Rates!$H$23</f>
        <v>6613.221952698329</v>
      </c>
      <c r="E490" s="66">
        <f t="shared" si="28"/>
        <v>-234.37134999999944</v>
      </c>
      <c r="F490" s="67">
        <f t="shared" si="29"/>
        <v>-3.42268209631615E-2</v>
      </c>
      <c r="G490" s="71">
        <f>'NEG Commercial'!M488</f>
        <v>1</v>
      </c>
      <c r="H490" s="68">
        <f t="shared" si="30"/>
        <v>6.9562313920810263E-6</v>
      </c>
      <c r="I490" s="68">
        <f t="shared" si="31"/>
        <v>0.99897047775397751</v>
      </c>
    </row>
    <row r="491" spans="2:9" x14ac:dyDescent="0.2">
      <c r="B491" s="64">
        <f>'NEG Commercial'!K489</f>
        <v>11479</v>
      </c>
      <c r="C491" s="65">
        <f>B491*(Rates!$G$9+Rates!$G$11)+Rates!$G$19+SUM(Rates!$G$22:$G$27)</f>
        <v>6859.5096362399963</v>
      </c>
      <c r="D491" s="65">
        <f>IF('NEG Commercial NonWin'!B491&gt;40,40*(Rates!$H$9+Rates!$H$14)+('NEG Commercial NonWin'!B491-40)*(Rates!$H$9+Rates!$H$17),'NEG Commercial NonWin'!B491*(Rates!$H$9+Rates!$H$14))+Rates!$H$19+Rates!$H$22+Rates!$H$23</f>
        <v>6624.6892862399964</v>
      </c>
      <c r="E491" s="66">
        <f t="shared" si="28"/>
        <v>-234.82034999999996</v>
      </c>
      <c r="F491" s="67">
        <f t="shared" si="29"/>
        <v>-3.4232818736692594E-2</v>
      </c>
      <c r="G491" s="71">
        <f>'NEG Commercial'!M489</f>
        <v>1</v>
      </c>
      <c r="H491" s="68">
        <f t="shared" si="30"/>
        <v>6.9562313920810263E-6</v>
      </c>
      <c r="I491" s="68">
        <f t="shared" si="31"/>
        <v>0.99897743398536964</v>
      </c>
    </row>
    <row r="492" spans="2:9" x14ac:dyDescent="0.2">
      <c r="B492" s="64">
        <f>'NEG Commercial'!K490</f>
        <v>11499</v>
      </c>
      <c r="C492" s="65">
        <f>B492*(Rates!$G$9+Rates!$G$11)+Rates!$G$19+SUM(Rates!$G$22:$G$27)</f>
        <v>6871.4259697816633</v>
      </c>
      <c r="D492" s="65">
        <f>IF('NEG Commercial NonWin'!B492&gt;40,40*(Rates!$H$9+Rates!$H$14)+('NEG Commercial NonWin'!B492-40)*(Rates!$H$9+Rates!$H$17),'NEG Commercial NonWin'!B492*(Rates!$H$9+Rates!$H$14))+Rates!$H$19+Rates!$H$22+Rates!$H$23</f>
        <v>6636.1566197816637</v>
      </c>
      <c r="E492" s="66">
        <f t="shared" si="28"/>
        <v>-235.26934999999958</v>
      </c>
      <c r="F492" s="67">
        <f t="shared" si="29"/>
        <v>-3.4238795707708859E-2</v>
      </c>
      <c r="G492" s="71">
        <f>'NEG Commercial'!M490</f>
        <v>1</v>
      </c>
      <c r="H492" s="68">
        <f t="shared" si="30"/>
        <v>6.9562313920810263E-6</v>
      </c>
      <c r="I492" s="68">
        <f t="shared" si="31"/>
        <v>0.99898439021676178</v>
      </c>
    </row>
    <row r="493" spans="2:9" x14ac:dyDescent="0.2">
      <c r="B493" s="64">
        <f>'NEG Commercial'!K491</f>
        <v>11519</v>
      </c>
      <c r="C493" s="65">
        <f>B493*(Rates!$G$9+Rates!$G$11)+Rates!$G$19+SUM(Rates!$G$22:$G$27)</f>
        <v>6883.3423033233312</v>
      </c>
      <c r="D493" s="65">
        <f>IF('NEG Commercial NonWin'!B493&gt;40,40*(Rates!$H$9+Rates!$H$14)+('NEG Commercial NonWin'!B493-40)*(Rates!$H$9+Rates!$H$17),'NEG Commercial NonWin'!B493*(Rates!$H$9+Rates!$H$14))+Rates!$H$19+Rates!$H$22+Rates!$H$23</f>
        <v>6647.6239533233311</v>
      </c>
      <c r="E493" s="66">
        <f t="shared" si="28"/>
        <v>-235.7183500000001</v>
      </c>
      <c r="F493" s="67">
        <f t="shared" si="29"/>
        <v>-3.4244751984249491E-2</v>
      </c>
      <c r="G493" s="71">
        <f>'NEG Commercial'!M491</f>
        <v>1</v>
      </c>
      <c r="H493" s="68">
        <f t="shared" si="30"/>
        <v>6.9562313920810263E-6</v>
      </c>
      <c r="I493" s="68">
        <f t="shared" si="31"/>
        <v>0.99899134644815391</v>
      </c>
    </row>
    <row r="494" spans="2:9" x14ac:dyDescent="0.2">
      <c r="B494" s="64">
        <f>'NEG Commercial'!K492</f>
        <v>11539</v>
      </c>
      <c r="C494" s="65">
        <f>B494*(Rates!$G$9+Rates!$G$11)+Rates!$G$19+SUM(Rates!$G$22:$G$27)</f>
        <v>6895.2586368649982</v>
      </c>
      <c r="D494" s="65">
        <f>IF('NEG Commercial NonWin'!B494&gt;40,40*(Rates!$H$9+Rates!$H$14)+('NEG Commercial NonWin'!B494-40)*(Rates!$H$9+Rates!$H$17),'NEG Commercial NonWin'!B494*(Rates!$H$9+Rates!$H$14))+Rates!$H$19+Rates!$H$22+Rates!$H$23</f>
        <v>6659.0912868649984</v>
      </c>
      <c r="E494" s="66">
        <f t="shared" si="28"/>
        <v>-236.16734999999971</v>
      </c>
      <c r="F494" s="67">
        <f t="shared" si="29"/>
        <v>-3.4250687673606353E-2</v>
      </c>
      <c r="G494" s="71">
        <f>'NEG Commercial'!M492</f>
        <v>1</v>
      </c>
      <c r="H494" s="68">
        <f t="shared" si="30"/>
        <v>6.9562313920810263E-6</v>
      </c>
      <c r="I494" s="68">
        <f t="shared" si="31"/>
        <v>0.99899830267954604</v>
      </c>
    </row>
    <row r="495" spans="2:9" x14ac:dyDescent="0.2">
      <c r="B495" s="64">
        <f>'NEG Commercial'!K493</f>
        <v>11559</v>
      </c>
      <c r="C495" s="65">
        <f>B495*(Rates!$G$9+Rates!$G$11)+Rates!$G$19+SUM(Rates!$G$22:$G$27)</f>
        <v>6907.1749704066651</v>
      </c>
      <c r="D495" s="65">
        <f>IF('NEG Commercial NonWin'!B495&gt;40,40*(Rates!$H$9+Rates!$H$14)+('NEG Commercial NonWin'!B495-40)*(Rates!$H$9+Rates!$H$17),'NEG Commercial NonWin'!B495*(Rates!$H$9+Rates!$H$14))+Rates!$H$19+Rates!$H$22+Rates!$H$23</f>
        <v>6670.5586204066658</v>
      </c>
      <c r="E495" s="66">
        <f t="shared" si="28"/>
        <v>-236.61634999999933</v>
      </c>
      <c r="F495" s="67">
        <f t="shared" si="29"/>
        <v>-3.4256602882331268E-2</v>
      </c>
      <c r="G495" s="71">
        <f>'NEG Commercial'!M493</f>
        <v>3</v>
      </c>
      <c r="H495" s="68">
        <f t="shared" si="30"/>
        <v>2.086869417624308E-5</v>
      </c>
      <c r="I495" s="68">
        <f t="shared" si="31"/>
        <v>0.99901917137372231</v>
      </c>
    </row>
    <row r="496" spans="2:9" x14ac:dyDescent="0.2">
      <c r="B496" s="64">
        <f>'NEG Commercial'!K494</f>
        <v>11639</v>
      </c>
      <c r="C496" s="65">
        <f>B496*(Rates!$G$9+Rates!$G$11)+Rates!$G$19+SUM(Rates!$G$22:$G$27)</f>
        <v>6954.8403045733348</v>
      </c>
      <c r="D496" s="65">
        <f>IF('NEG Commercial NonWin'!B496&gt;40,40*(Rates!$H$9+Rates!$H$14)+('NEG Commercial NonWin'!B496-40)*(Rates!$H$9+Rates!$H$17),'NEG Commercial NonWin'!B496*(Rates!$H$9+Rates!$H$14))+Rates!$H$19+Rates!$H$22+Rates!$H$23</f>
        <v>6716.4279545733352</v>
      </c>
      <c r="E496" s="66">
        <f t="shared" si="28"/>
        <v>-238.41234999999961</v>
      </c>
      <c r="F496" s="67">
        <f t="shared" si="29"/>
        <v>-3.4280061016386733E-2</v>
      </c>
      <c r="G496" s="71">
        <f>'NEG Commercial'!M494</f>
        <v>4</v>
      </c>
      <c r="H496" s="68">
        <f t="shared" si="30"/>
        <v>2.7824925568324105E-5</v>
      </c>
      <c r="I496" s="68">
        <f t="shared" si="31"/>
        <v>0.99904699629929061</v>
      </c>
    </row>
    <row r="497" spans="2:9" x14ac:dyDescent="0.2">
      <c r="B497" s="64">
        <f>'NEG Commercial'!K495</f>
        <v>11699</v>
      </c>
      <c r="C497" s="65">
        <f>B497*(Rates!$G$9+Rates!$G$11)+Rates!$G$19+SUM(Rates!$G$22:$G$27)</f>
        <v>6990.5893051983376</v>
      </c>
      <c r="D497" s="65">
        <f>IF('NEG Commercial NonWin'!B497&gt;40,40*(Rates!$H$9+Rates!$H$14)+('NEG Commercial NonWin'!B497-40)*(Rates!$H$9+Rates!$H$17),'NEG Commercial NonWin'!B497*(Rates!$H$9+Rates!$H$14))+Rates!$H$19+Rates!$H$22+Rates!$H$23</f>
        <v>6750.8299551983373</v>
      </c>
      <c r="E497" s="66">
        <f t="shared" si="28"/>
        <v>-239.75935000000027</v>
      </c>
      <c r="F497" s="67">
        <f t="shared" si="29"/>
        <v>-3.4297444683484779E-2</v>
      </c>
      <c r="G497" s="71">
        <f>'NEG Commercial'!M495</f>
        <v>1</v>
      </c>
      <c r="H497" s="68">
        <f t="shared" si="30"/>
        <v>6.9562313920810263E-6</v>
      </c>
      <c r="I497" s="68">
        <f t="shared" si="31"/>
        <v>0.99905395253068274</v>
      </c>
    </row>
    <row r="498" spans="2:9" x14ac:dyDescent="0.2">
      <c r="B498" s="64">
        <f>'NEG Commercial'!K496</f>
        <v>11719</v>
      </c>
      <c r="C498" s="65">
        <f>B498*(Rates!$G$9+Rates!$G$11)+Rates!$G$19+SUM(Rates!$G$22:$G$27)</f>
        <v>7002.5056387400045</v>
      </c>
      <c r="D498" s="65">
        <f>IF('NEG Commercial NonWin'!B498&gt;40,40*(Rates!$H$9+Rates!$H$14)+('NEG Commercial NonWin'!B498-40)*(Rates!$H$9+Rates!$H$17),'NEG Commercial NonWin'!B498*(Rates!$H$9+Rates!$H$14))+Rates!$H$19+Rates!$H$22+Rates!$H$23</f>
        <v>6762.2972887400056</v>
      </c>
      <c r="E498" s="66">
        <f t="shared" si="28"/>
        <v>-240.20834999999897</v>
      </c>
      <c r="F498" s="67">
        <f t="shared" si="29"/>
        <v>-3.4303199796240483E-2</v>
      </c>
      <c r="G498" s="71">
        <f>'NEG Commercial'!M496</f>
        <v>2</v>
      </c>
      <c r="H498" s="68">
        <f t="shared" si="30"/>
        <v>1.3912462784162053E-5</v>
      </c>
      <c r="I498" s="68">
        <f t="shared" si="31"/>
        <v>0.99906786499346689</v>
      </c>
    </row>
    <row r="499" spans="2:9" x14ac:dyDescent="0.2">
      <c r="B499" s="64">
        <f>'NEG Commercial'!K497</f>
        <v>11759</v>
      </c>
      <c r="C499" s="65">
        <f>B499*(Rates!$G$9+Rates!$G$11)+Rates!$G$19+SUM(Rates!$G$22:$G$27)</f>
        <v>7026.3383058233394</v>
      </c>
      <c r="D499" s="65">
        <f>IF('NEG Commercial NonWin'!B499&gt;40,40*(Rates!$H$9+Rates!$H$14)+('NEG Commercial NonWin'!B499-40)*(Rates!$H$9+Rates!$H$17),'NEG Commercial NonWin'!B499*(Rates!$H$9+Rates!$H$14))+Rates!$H$19+Rates!$H$22+Rates!$H$23</f>
        <v>6785.2319558233403</v>
      </c>
      <c r="E499" s="66">
        <f t="shared" si="28"/>
        <v>-241.10634999999911</v>
      </c>
      <c r="F499" s="67">
        <f t="shared" si="29"/>
        <v>-3.4314651459377246E-2</v>
      </c>
      <c r="G499" s="71">
        <f>'NEG Commercial'!M497</f>
        <v>1</v>
      </c>
      <c r="H499" s="68">
        <f t="shared" si="30"/>
        <v>6.9562313920810263E-6</v>
      </c>
      <c r="I499" s="68">
        <f t="shared" si="31"/>
        <v>0.99907482122485902</v>
      </c>
    </row>
    <row r="500" spans="2:9" x14ac:dyDescent="0.2">
      <c r="B500" s="64">
        <f>'NEG Commercial'!K498</f>
        <v>11959</v>
      </c>
      <c r="C500" s="65">
        <f>B500*(Rates!$G$9+Rates!$G$11)+Rates!$G$19+SUM(Rates!$G$22:$G$27)</f>
        <v>7145.5016412400137</v>
      </c>
      <c r="D500" s="65">
        <f>IF('NEG Commercial NonWin'!B500&gt;40,40*(Rates!$H$9+Rates!$H$14)+('NEG Commercial NonWin'!B500-40)*(Rates!$H$9+Rates!$H$17),'NEG Commercial NonWin'!B500*(Rates!$H$9+Rates!$H$14))+Rates!$H$19+Rates!$H$22+Rates!$H$23</f>
        <v>6899.9052912400139</v>
      </c>
      <c r="E500" s="66">
        <f t="shared" si="28"/>
        <v>-245.5963499999998</v>
      </c>
      <c r="F500" s="67">
        <f t="shared" si="29"/>
        <v>-3.4370763919855399E-2</v>
      </c>
      <c r="G500" s="71">
        <f>'NEG Commercial'!M498</f>
        <v>1</v>
      </c>
      <c r="H500" s="68">
        <f t="shared" si="30"/>
        <v>6.9562313920810263E-6</v>
      </c>
      <c r="I500" s="68">
        <f t="shared" si="31"/>
        <v>0.99908177745625115</v>
      </c>
    </row>
    <row r="501" spans="2:9" x14ac:dyDescent="0.2">
      <c r="B501" s="64">
        <f>'NEG Commercial'!K499</f>
        <v>12019</v>
      </c>
      <c r="C501" s="65">
        <f>B501*(Rates!$G$9+Rates!$G$11)+Rates!$G$19+SUM(Rates!$G$22:$G$27)</f>
        <v>7181.2506418650155</v>
      </c>
      <c r="D501" s="65">
        <f>IF('NEG Commercial NonWin'!B501&gt;40,40*(Rates!$H$9+Rates!$H$14)+('NEG Commercial NonWin'!B501-40)*(Rates!$H$9+Rates!$H$17),'NEG Commercial NonWin'!B501*(Rates!$H$9+Rates!$H$14))+Rates!$H$19+Rates!$H$22+Rates!$H$23</f>
        <v>6934.3072918650159</v>
      </c>
      <c r="E501" s="66">
        <f t="shared" si="28"/>
        <v>-246.94334999999955</v>
      </c>
      <c r="F501" s="67">
        <f t="shared" si="29"/>
        <v>-3.4387234524356727E-2</v>
      </c>
      <c r="G501" s="71">
        <f>'NEG Commercial'!M499</f>
        <v>3</v>
      </c>
      <c r="H501" s="68">
        <f t="shared" si="30"/>
        <v>2.086869417624308E-5</v>
      </c>
      <c r="I501" s="68">
        <f t="shared" si="31"/>
        <v>0.99910264615042743</v>
      </c>
    </row>
    <row r="502" spans="2:9" x14ac:dyDescent="0.2">
      <c r="B502" s="64">
        <f>'NEG Commercial'!K500</f>
        <v>12099</v>
      </c>
      <c r="C502" s="65">
        <f>B502*(Rates!$G$9+Rates!$G$11)+Rates!$G$19+SUM(Rates!$G$22:$G$27)</f>
        <v>7228.9159760316852</v>
      </c>
      <c r="D502" s="65">
        <f>IF('NEG Commercial NonWin'!B502&gt;40,40*(Rates!$H$9+Rates!$H$14)+('NEG Commercial NonWin'!B502-40)*(Rates!$H$9+Rates!$H$17),'NEG Commercial NonWin'!B502*(Rates!$H$9+Rates!$H$14))+Rates!$H$19+Rates!$H$22+Rates!$H$23</f>
        <v>6980.1766260316854</v>
      </c>
      <c r="E502" s="66">
        <f t="shared" si="28"/>
        <v>-248.73934999999983</v>
      </c>
      <c r="F502" s="67">
        <f t="shared" si="29"/>
        <v>-3.4408941925002892E-2</v>
      </c>
      <c r="G502" s="71">
        <f>'NEG Commercial'!M500</f>
        <v>1</v>
      </c>
      <c r="H502" s="68">
        <f t="shared" si="30"/>
        <v>6.9562313920810263E-6</v>
      </c>
      <c r="I502" s="68">
        <f t="shared" si="31"/>
        <v>0.99910960238181956</v>
      </c>
    </row>
    <row r="503" spans="2:9" x14ac:dyDescent="0.2">
      <c r="B503" s="64">
        <f>'NEG Commercial'!K501</f>
        <v>12279</v>
      </c>
      <c r="C503" s="65">
        <f>B503*(Rates!$G$9+Rates!$G$11)+Rates!$G$19+SUM(Rates!$G$22:$G$27)</f>
        <v>7336.1629779066916</v>
      </c>
      <c r="D503" s="65">
        <f>IF('NEG Commercial NonWin'!B503&gt;40,40*(Rates!$H$9+Rates!$H$14)+('NEG Commercial NonWin'!B503-40)*(Rates!$H$9+Rates!$H$17),'NEG Commercial NonWin'!B503*(Rates!$H$9+Rates!$H$14))+Rates!$H$19+Rates!$H$22+Rates!$H$23</f>
        <v>7083.3826279066916</v>
      </c>
      <c r="E503" s="66">
        <f t="shared" si="28"/>
        <v>-252.78035</v>
      </c>
      <c r="F503" s="67">
        <f t="shared" si="29"/>
        <v>-3.4456752223371218E-2</v>
      </c>
      <c r="G503" s="71">
        <f>'NEG Commercial'!M501</f>
        <v>1</v>
      </c>
      <c r="H503" s="68">
        <f t="shared" si="30"/>
        <v>6.9562313920810263E-6</v>
      </c>
      <c r="I503" s="68">
        <f t="shared" si="31"/>
        <v>0.99911655861321169</v>
      </c>
    </row>
    <row r="504" spans="2:9" x14ac:dyDescent="0.2">
      <c r="B504" s="64">
        <f>'NEG Commercial'!K502</f>
        <v>12339</v>
      </c>
      <c r="C504" s="65">
        <f>B504*(Rates!$G$9+Rates!$G$11)+Rates!$G$19+SUM(Rates!$G$22:$G$27)</f>
        <v>7371.9119785316934</v>
      </c>
      <c r="D504" s="65">
        <f>IF('NEG Commercial NonWin'!B504&gt;40,40*(Rates!$H$9+Rates!$H$14)+('NEG Commercial NonWin'!B504-40)*(Rates!$H$9+Rates!$H$17),'NEG Commercial NonWin'!B504*(Rates!$H$9+Rates!$H$14))+Rates!$H$19+Rates!$H$22+Rates!$H$23</f>
        <v>7117.7846285316937</v>
      </c>
      <c r="E504" s="66">
        <f t="shared" si="28"/>
        <v>-254.12734999999975</v>
      </c>
      <c r="F504" s="67">
        <f t="shared" si="29"/>
        <v>-3.447237985750011E-2</v>
      </c>
      <c r="G504" s="71">
        <f>'NEG Commercial'!M502</f>
        <v>1</v>
      </c>
      <c r="H504" s="68">
        <f t="shared" si="30"/>
        <v>6.9562313920810263E-6</v>
      </c>
      <c r="I504" s="68">
        <f t="shared" si="31"/>
        <v>0.99912351484460382</v>
      </c>
    </row>
    <row r="505" spans="2:9" x14ac:dyDescent="0.2">
      <c r="B505" s="64">
        <f>'NEG Commercial'!K503</f>
        <v>12419</v>
      </c>
      <c r="C505" s="65">
        <f>B505*(Rates!$G$9+Rates!$G$11)+Rates!$G$19+SUM(Rates!$G$22:$G$27)</f>
        <v>7419.5773126983631</v>
      </c>
      <c r="D505" s="65">
        <f>IF('NEG Commercial NonWin'!B505&gt;40,40*(Rates!$H$9+Rates!$H$14)+('NEG Commercial NonWin'!B505-40)*(Rates!$H$9+Rates!$H$17),'NEG Commercial NonWin'!B505*(Rates!$H$9+Rates!$H$14))+Rates!$H$19+Rates!$H$22+Rates!$H$23</f>
        <v>7163.653962698364</v>
      </c>
      <c r="E505" s="66">
        <f t="shared" si="28"/>
        <v>-255.92334999999912</v>
      </c>
      <c r="F505" s="67">
        <f t="shared" si="29"/>
        <v>-3.4492982445508684E-2</v>
      </c>
      <c r="G505" s="71">
        <f>'NEG Commercial'!M503</f>
        <v>1</v>
      </c>
      <c r="H505" s="68">
        <f t="shared" si="30"/>
        <v>6.9562313920810263E-6</v>
      </c>
      <c r="I505" s="68">
        <f t="shared" si="31"/>
        <v>0.99913047107599595</v>
      </c>
    </row>
    <row r="506" spans="2:9" x14ac:dyDescent="0.2">
      <c r="B506" s="64">
        <f>'NEG Commercial'!K504</f>
        <v>12439</v>
      </c>
      <c r="C506" s="65">
        <f>B506*(Rates!$G$9+Rates!$G$11)+Rates!$G$19+SUM(Rates!$G$22:$G$27)</f>
        <v>7431.4936462400301</v>
      </c>
      <c r="D506" s="65">
        <f>IF('NEG Commercial NonWin'!B506&gt;40,40*(Rates!$H$9+Rates!$H$14)+('NEG Commercial NonWin'!B506-40)*(Rates!$H$9+Rates!$H$17),'NEG Commercial NonWin'!B506*(Rates!$H$9+Rates!$H$14))+Rates!$H$19+Rates!$H$22+Rates!$H$23</f>
        <v>7175.1212962400314</v>
      </c>
      <c r="E506" s="66">
        <f t="shared" si="28"/>
        <v>-256.37234999999873</v>
      </c>
      <c r="F506" s="67">
        <f t="shared" si="29"/>
        <v>-3.4498091797428979E-2</v>
      </c>
      <c r="G506" s="71">
        <f>'NEG Commercial'!M504</f>
        <v>1</v>
      </c>
      <c r="H506" s="68">
        <f t="shared" si="30"/>
        <v>6.9562313920810263E-6</v>
      </c>
      <c r="I506" s="68">
        <f t="shared" si="31"/>
        <v>0.99913742730738808</v>
      </c>
    </row>
    <row r="507" spans="2:9" x14ac:dyDescent="0.2">
      <c r="B507" s="64">
        <f>'NEG Commercial'!K505</f>
        <v>12459</v>
      </c>
      <c r="C507" s="65">
        <f>B507*(Rates!$G$9+Rates!$G$11)+Rates!$G$19+SUM(Rates!$G$22:$G$27)</f>
        <v>7443.409979781698</v>
      </c>
      <c r="D507" s="65">
        <f>IF('NEG Commercial NonWin'!B507&gt;40,40*(Rates!$H$9+Rates!$H$14)+('NEG Commercial NonWin'!B507-40)*(Rates!$H$9+Rates!$H$17),'NEG Commercial NonWin'!B507*(Rates!$H$9+Rates!$H$14))+Rates!$H$19+Rates!$H$22+Rates!$H$23</f>
        <v>7186.5886297816987</v>
      </c>
      <c r="E507" s="66">
        <f t="shared" si="28"/>
        <v>-256.82134999999926</v>
      </c>
      <c r="F507" s="67">
        <f t="shared" si="29"/>
        <v>-3.450318478998135E-2</v>
      </c>
      <c r="G507" s="71">
        <f>'NEG Commercial'!M505</f>
        <v>1</v>
      </c>
      <c r="H507" s="68">
        <f t="shared" si="30"/>
        <v>6.9562313920810263E-6</v>
      </c>
      <c r="I507" s="68">
        <f t="shared" si="31"/>
        <v>0.99914438353878021</v>
      </c>
    </row>
    <row r="508" spans="2:9" x14ac:dyDescent="0.2">
      <c r="B508" s="64">
        <f>'NEG Commercial'!K506</f>
        <v>12499</v>
      </c>
      <c r="C508" s="65">
        <f>B508*(Rates!$G$9+Rates!$G$11)+Rates!$G$19+SUM(Rates!$G$22:$G$27)</f>
        <v>7467.2426468650328</v>
      </c>
      <c r="D508" s="65">
        <f>IF('NEG Commercial NonWin'!B508&gt;40,40*(Rates!$H$9+Rates!$H$14)+('NEG Commercial NonWin'!B508-40)*(Rates!$H$9+Rates!$H$17),'NEG Commercial NonWin'!B508*(Rates!$H$9+Rates!$H$14))+Rates!$H$19+Rates!$H$22+Rates!$H$23</f>
        <v>7209.5232968650334</v>
      </c>
      <c r="E508" s="66">
        <f t="shared" si="28"/>
        <v>-257.71934999999939</v>
      </c>
      <c r="F508" s="67">
        <f t="shared" si="29"/>
        <v>-3.4513322010260042E-2</v>
      </c>
      <c r="G508" s="71">
        <f>'NEG Commercial'!M506</f>
        <v>2</v>
      </c>
      <c r="H508" s="68">
        <f t="shared" si="30"/>
        <v>1.3912462784162053E-5</v>
      </c>
      <c r="I508" s="68">
        <f t="shared" si="31"/>
        <v>0.99915829600156436</v>
      </c>
    </row>
    <row r="509" spans="2:9" x14ac:dyDescent="0.2">
      <c r="B509" s="64">
        <f>'NEG Commercial'!K507</f>
        <v>12539</v>
      </c>
      <c r="C509" s="65">
        <f>B509*(Rates!$G$9+Rates!$G$11)+Rates!$G$19+SUM(Rates!$G$22:$G$27)</f>
        <v>7491.0753139483677</v>
      </c>
      <c r="D509" s="65">
        <f>IF('NEG Commercial NonWin'!B509&gt;40,40*(Rates!$H$9+Rates!$H$14)+('NEG Commercial NonWin'!B509-40)*(Rates!$H$9+Rates!$H$17),'NEG Commercial NonWin'!B509*(Rates!$H$9+Rates!$H$14))+Rates!$H$19+Rates!$H$22+Rates!$H$23</f>
        <v>7232.4579639483682</v>
      </c>
      <c r="E509" s="66">
        <f t="shared" si="28"/>
        <v>-258.61734999999953</v>
      </c>
      <c r="F509" s="67">
        <f t="shared" si="29"/>
        <v>-3.4523394727917704E-2</v>
      </c>
      <c r="G509" s="71">
        <f>'NEG Commercial'!M507</f>
        <v>1</v>
      </c>
      <c r="H509" s="68">
        <f t="shared" si="30"/>
        <v>6.9562313920810263E-6</v>
      </c>
      <c r="I509" s="68">
        <f t="shared" si="31"/>
        <v>0.99916525223295649</v>
      </c>
    </row>
    <row r="510" spans="2:9" x14ac:dyDescent="0.2">
      <c r="B510" s="64">
        <f>'NEG Commercial'!K508</f>
        <v>12559</v>
      </c>
      <c r="C510" s="65">
        <f>B510*(Rates!$G$9+Rates!$G$11)+Rates!$G$19+SUM(Rates!$G$22:$G$27)</f>
        <v>7502.9916474900347</v>
      </c>
      <c r="D510" s="65">
        <f>IF('NEG Commercial NonWin'!B510&gt;40,40*(Rates!$H$9+Rates!$H$14)+('NEG Commercial NonWin'!B510-40)*(Rates!$H$9+Rates!$H$17),'NEG Commercial NonWin'!B510*(Rates!$H$9+Rates!$H$14))+Rates!$H$19+Rates!$H$22+Rates!$H$23</f>
        <v>7243.9252974900355</v>
      </c>
      <c r="E510" s="66">
        <f t="shared" si="28"/>
        <v>-259.06634999999915</v>
      </c>
      <c r="F510" s="67">
        <f t="shared" si="29"/>
        <v>-3.4528407090345659E-2</v>
      </c>
      <c r="G510" s="71">
        <f>'NEG Commercial'!M508</f>
        <v>1</v>
      </c>
      <c r="H510" s="68">
        <f t="shared" si="30"/>
        <v>6.9562313920810263E-6</v>
      </c>
      <c r="I510" s="68">
        <f t="shared" si="31"/>
        <v>0.99917220846434862</v>
      </c>
    </row>
    <row r="511" spans="2:9" x14ac:dyDescent="0.2">
      <c r="B511" s="64">
        <f>'NEG Commercial'!K509</f>
        <v>12659</v>
      </c>
      <c r="C511" s="65">
        <f>B511*(Rates!$G$9+Rates!$G$11)+Rates!$G$19+SUM(Rates!$G$22:$G$27)</f>
        <v>7562.5733151983713</v>
      </c>
      <c r="D511" s="65">
        <f>IF('NEG Commercial NonWin'!B511&gt;40,40*(Rates!$H$9+Rates!$H$14)+('NEG Commercial NonWin'!B511-40)*(Rates!$H$9+Rates!$H$17),'NEG Commercial NonWin'!B511*(Rates!$H$9+Rates!$H$14))+Rates!$H$19+Rates!$H$22+Rates!$H$23</f>
        <v>7301.2619651983723</v>
      </c>
      <c r="E511" s="66">
        <f t="shared" si="28"/>
        <v>-261.31134999999904</v>
      </c>
      <c r="F511" s="67">
        <f t="shared" si="29"/>
        <v>-3.4553231963364399E-2</v>
      </c>
      <c r="G511" s="71">
        <f>'NEG Commercial'!M509</f>
        <v>1</v>
      </c>
      <c r="H511" s="68">
        <f t="shared" si="30"/>
        <v>6.9562313920810263E-6</v>
      </c>
      <c r="I511" s="68">
        <f t="shared" si="31"/>
        <v>0.99917916469574075</v>
      </c>
    </row>
    <row r="512" spans="2:9" x14ac:dyDescent="0.2">
      <c r="B512" s="64">
        <f>'NEG Commercial'!K510</f>
        <v>12839</v>
      </c>
      <c r="C512" s="65">
        <f>B512*(Rates!$G$9+Rates!$G$11)+Rates!$G$19+SUM(Rates!$G$22:$G$27)</f>
        <v>7669.8203170733786</v>
      </c>
      <c r="D512" s="65">
        <f>IF('NEG Commercial NonWin'!B512&gt;40,40*(Rates!$H$9+Rates!$H$14)+('NEG Commercial NonWin'!B512-40)*(Rates!$H$9+Rates!$H$17),'NEG Commercial NonWin'!B512*(Rates!$H$9+Rates!$H$14))+Rates!$H$19+Rates!$H$22+Rates!$H$23</f>
        <v>7404.4679670733785</v>
      </c>
      <c r="E512" s="66">
        <f t="shared" si="28"/>
        <v>-265.35235000000011</v>
      </c>
      <c r="F512" s="67">
        <f t="shared" si="29"/>
        <v>-3.4596944782306488E-2</v>
      </c>
      <c r="G512" s="71">
        <f>'NEG Commercial'!M510</f>
        <v>1</v>
      </c>
      <c r="H512" s="68">
        <f t="shared" si="30"/>
        <v>6.9562313920810263E-6</v>
      </c>
      <c r="I512" s="68">
        <f t="shared" si="31"/>
        <v>0.99918612092713288</v>
      </c>
    </row>
    <row r="513" spans="2:9" x14ac:dyDescent="0.2">
      <c r="B513" s="64">
        <f>'NEG Commercial'!K511</f>
        <v>12919</v>
      </c>
      <c r="C513" s="65">
        <f>B513*(Rates!$G$9+Rates!$G$11)+Rates!$G$19+SUM(Rates!$G$22:$G$27)</f>
        <v>7717.4856512400474</v>
      </c>
      <c r="D513" s="65">
        <f>IF('NEG Commercial NonWin'!B513&gt;40,40*(Rates!$H$9+Rates!$H$14)+('NEG Commercial NonWin'!B513-40)*(Rates!$H$9+Rates!$H$17),'NEG Commercial NonWin'!B513*(Rates!$H$9+Rates!$H$14))+Rates!$H$19+Rates!$H$22+Rates!$H$23</f>
        <v>7450.337301240048</v>
      </c>
      <c r="E513" s="66">
        <f t="shared" si="28"/>
        <v>-267.14834999999948</v>
      </c>
      <c r="F513" s="67">
        <f t="shared" si="29"/>
        <v>-3.4615982727104137E-2</v>
      </c>
      <c r="G513" s="71">
        <f>'NEG Commercial'!M511</f>
        <v>1</v>
      </c>
      <c r="H513" s="68">
        <f t="shared" si="30"/>
        <v>6.9562313920810263E-6</v>
      </c>
      <c r="I513" s="68">
        <f t="shared" si="31"/>
        <v>0.99919307715852501</v>
      </c>
    </row>
    <row r="514" spans="2:9" x14ac:dyDescent="0.2">
      <c r="B514" s="64">
        <f>'NEG Commercial'!K512</f>
        <v>12939</v>
      </c>
      <c r="C514" s="65">
        <f>B514*(Rates!$G$9+Rates!$G$11)+Rates!$G$19+SUM(Rates!$G$22:$G$27)</f>
        <v>7729.4019847817153</v>
      </c>
      <c r="D514" s="65">
        <f>IF('NEG Commercial NonWin'!B514&gt;40,40*(Rates!$H$9+Rates!$H$14)+('NEG Commercial NonWin'!B514-40)*(Rates!$H$9+Rates!$H$17),'NEG Commercial NonWin'!B514*(Rates!$H$9+Rates!$H$14))+Rates!$H$19+Rates!$H$22+Rates!$H$23</f>
        <v>7461.8046347817153</v>
      </c>
      <c r="E514" s="66">
        <f t="shared" si="28"/>
        <v>-267.59735000000001</v>
      </c>
      <c r="F514" s="67">
        <f t="shared" si="29"/>
        <v>-3.4620705525067498E-2</v>
      </c>
      <c r="G514" s="71">
        <f>'NEG Commercial'!M512</f>
        <v>2</v>
      </c>
      <c r="H514" s="68">
        <f t="shared" si="30"/>
        <v>1.3912462784162053E-5</v>
      </c>
      <c r="I514" s="68">
        <f t="shared" si="31"/>
        <v>0.99920698962130916</v>
      </c>
    </row>
    <row r="515" spans="2:9" x14ac:dyDescent="0.2">
      <c r="B515" s="64">
        <f>'NEG Commercial'!K513</f>
        <v>13039</v>
      </c>
      <c r="C515" s="65">
        <f>B515*(Rates!$G$9+Rates!$G$11)+Rates!$G$19+SUM(Rates!$G$22:$G$27)</f>
        <v>7788.983652490052</v>
      </c>
      <c r="D515" s="65">
        <f>IF('NEG Commercial NonWin'!B515&gt;40,40*(Rates!$H$9+Rates!$H$14)+('NEG Commercial NonWin'!B515-40)*(Rates!$H$9+Rates!$H$17),'NEG Commercial NonWin'!B515*(Rates!$H$9+Rates!$H$14))+Rates!$H$19+Rates!$H$22+Rates!$H$23</f>
        <v>7519.141302490053</v>
      </c>
      <c r="E515" s="66">
        <f t="shared" si="28"/>
        <v>-269.84234999999899</v>
      </c>
      <c r="F515" s="67">
        <f t="shared" si="29"/>
        <v>-3.464410275321779E-2</v>
      </c>
      <c r="G515" s="71">
        <f>'NEG Commercial'!M513</f>
        <v>1</v>
      </c>
      <c r="H515" s="68">
        <f t="shared" si="30"/>
        <v>6.9562313920810263E-6</v>
      </c>
      <c r="I515" s="68">
        <f t="shared" si="31"/>
        <v>0.99921394585270129</v>
      </c>
    </row>
    <row r="516" spans="2:9" x14ac:dyDescent="0.2">
      <c r="B516" s="64">
        <f>'NEG Commercial'!K514</f>
        <v>13079</v>
      </c>
      <c r="C516" s="65">
        <f>B516*(Rates!$G$9+Rates!$G$11)+Rates!$G$19+SUM(Rates!$G$22:$G$27)</f>
        <v>7812.8163195733869</v>
      </c>
      <c r="D516" s="65">
        <f>IF('NEG Commercial NonWin'!B516&gt;40,40*(Rates!$H$9+Rates!$H$14)+('NEG Commercial NonWin'!B516-40)*(Rates!$H$9+Rates!$H$17),'NEG Commercial NonWin'!B516*(Rates!$H$9+Rates!$H$14))+Rates!$H$19+Rates!$H$22+Rates!$H$23</f>
        <v>7542.0759695733877</v>
      </c>
      <c r="E516" s="66">
        <f t="shared" si="28"/>
        <v>-270.74034999999913</v>
      </c>
      <c r="F516" s="67">
        <f t="shared" si="29"/>
        <v>-3.4653361723315505E-2</v>
      </c>
      <c r="G516" s="71">
        <f>'NEG Commercial'!M514</f>
        <v>1</v>
      </c>
      <c r="H516" s="68">
        <f t="shared" si="30"/>
        <v>6.9562313920810263E-6</v>
      </c>
      <c r="I516" s="68">
        <f t="shared" si="31"/>
        <v>0.99922090208409342</v>
      </c>
    </row>
    <row r="517" spans="2:9" x14ac:dyDescent="0.2">
      <c r="B517" s="64">
        <f>'NEG Commercial'!K515</f>
        <v>13159</v>
      </c>
      <c r="C517" s="65">
        <f>B517*(Rates!$G$9+Rates!$G$11)+Rates!$G$19+SUM(Rates!$G$22:$G$27)</f>
        <v>7860.4816537400566</v>
      </c>
      <c r="D517" s="65">
        <f>IF('NEG Commercial NonWin'!B517&gt;40,40*(Rates!$H$9+Rates!$H$14)+('NEG Commercial NonWin'!B517-40)*(Rates!$H$9+Rates!$H$17),'NEG Commercial NonWin'!B517*(Rates!$H$9+Rates!$H$14))+Rates!$H$19+Rates!$H$22+Rates!$H$23</f>
        <v>7587.9453037400572</v>
      </c>
      <c r="E517" s="66">
        <f t="shared" si="28"/>
        <v>-272.5363499999994</v>
      </c>
      <c r="F517" s="67">
        <f t="shared" si="29"/>
        <v>-3.4671711226541092E-2</v>
      </c>
      <c r="G517" s="71">
        <f>'NEG Commercial'!M515</f>
        <v>1</v>
      </c>
      <c r="H517" s="68">
        <f t="shared" si="30"/>
        <v>6.9562313920810263E-6</v>
      </c>
      <c r="I517" s="68">
        <f t="shared" si="31"/>
        <v>0.99922785831548555</v>
      </c>
    </row>
    <row r="518" spans="2:9" x14ac:dyDescent="0.2">
      <c r="B518" s="64">
        <f>'NEG Commercial'!K516</f>
        <v>13199</v>
      </c>
      <c r="C518" s="65">
        <f>B518*(Rates!$G$9+Rates!$G$11)+Rates!$G$19+SUM(Rates!$G$22:$G$27)</f>
        <v>7884.3143208233914</v>
      </c>
      <c r="D518" s="65">
        <f>IF('NEG Commercial NonWin'!B518&gt;40,40*(Rates!$H$9+Rates!$H$14)+('NEG Commercial NonWin'!B518-40)*(Rates!$H$9+Rates!$H$17),'NEG Commercial NonWin'!B518*(Rates!$H$9+Rates!$H$14))+Rates!$H$19+Rates!$H$22+Rates!$H$23</f>
        <v>7610.8799708233919</v>
      </c>
      <c r="E518" s="66">
        <f t="shared" si="28"/>
        <v>-273.43434999999954</v>
      </c>
      <c r="F518" s="67">
        <f t="shared" si="29"/>
        <v>-3.4680802777969873E-2</v>
      </c>
      <c r="G518" s="71">
        <f>'NEG Commercial'!M516</f>
        <v>1</v>
      </c>
      <c r="H518" s="68">
        <f t="shared" si="30"/>
        <v>6.9562313920810263E-6</v>
      </c>
      <c r="I518" s="68">
        <f t="shared" si="31"/>
        <v>0.99923481454687768</v>
      </c>
    </row>
    <row r="519" spans="2:9" x14ac:dyDescent="0.2">
      <c r="B519" s="64">
        <f>'NEG Commercial'!K517</f>
        <v>13219</v>
      </c>
      <c r="C519" s="65">
        <f>B519*(Rates!$G$9+Rates!$G$11)+Rates!$G$19+SUM(Rates!$G$22:$G$27)</f>
        <v>7896.2306543650584</v>
      </c>
      <c r="D519" s="65">
        <f>IF('NEG Commercial NonWin'!B519&gt;40,40*(Rates!$H$9+Rates!$H$14)+('NEG Commercial NonWin'!B519-40)*(Rates!$H$9+Rates!$H$17),'NEG Commercial NonWin'!B519*(Rates!$H$9+Rates!$H$14))+Rates!$H$19+Rates!$H$22+Rates!$H$23</f>
        <v>7622.3473043650592</v>
      </c>
      <c r="E519" s="66">
        <f t="shared" ref="E519:E582" si="32">D519-C519</f>
        <v>-273.88334999999915</v>
      </c>
      <c r="F519" s="67">
        <f t="shared" ref="F519:F582" si="33">E519/C519</f>
        <v>-3.4685327973366084E-2</v>
      </c>
      <c r="G519" s="71">
        <f>'NEG Commercial'!M517</f>
        <v>2</v>
      </c>
      <c r="H519" s="68">
        <f t="shared" si="30"/>
        <v>1.3912462784162053E-5</v>
      </c>
      <c r="I519" s="68">
        <f t="shared" si="31"/>
        <v>0.99924872700966183</v>
      </c>
    </row>
    <row r="520" spans="2:9" x14ac:dyDescent="0.2">
      <c r="B520" s="64">
        <f>'NEG Commercial'!K518</f>
        <v>13239</v>
      </c>
      <c r="C520" s="65">
        <f>B520*(Rates!$G$9+Rates!$G$11)+Rates!$G$19+SUM(Rates!$G$22:$G$27)</f>
        <v>7908.1469879067263</v>
      </c>
      <c r="D520" s="65">
        <f>IF('NEG Commercial NonWin'!B520&gt;40,40*(Rates!$H$9+Rates!$H$14)+('NEG Commercial NonWin'!B520-40)*(Rates!$H$9+Rates!$H$17),'NEG Commercial NonWin'!B520*(Rates!$H$9+Rates!$H$14))+Rates!$H$19+Rates!$H$22+Rates!$H$23</f>
        <v>7633.8146379067266</v>
      </c>
      <c r="E520" s="66">
        <f t="shared" si="32"/>
        <v>-274.33234999999968</v>
      </c>
      <c r="F520" s="67">
        <f t="shared" si="33"/>
        <v>-3.468983953124713E-2</v>
      </c>
      <c r="G520" s="71">
        <f>'NEG Commercial'!M518</f>
        <v>1</v>
      </c>
      <c r="H520" s="68">
        <f t="shared" ref="H520:H583" si="34">G520/SUM($G$6:$G$618)</f>
        <v>6.9562313920810263E-6</v>
      </c>
      <c r="I520" s="68">
        <f t="shared" ref="I520:I583" si="35">H520+I519</f>
        <v>0.99925568324105396</v>
      </c>
    </row>
    <row r="521" spans="2:9" x14ac:dyDescent="0.2">
      <c r="B521" s="64">
        <f>'NEG Commercial'!K519</f>
        <v>13319</v>
      </c>
      <c r="C521" s="65">
        <f>B521*(Rates!$G$9+Rates!$G$11)+Rates!$G$19+SUM(Rates!$G$22:$G$27)</f>
        <v>7955.8123220733951</v>
      </c>
      <c r="D521" s="65">
        <f>IF('NEG Commercial NonWin'!B521&gt;40,40*(Rates!$H$9+Rates!$H$14)+('NEG Commercial NonWin'!B521-40)*(Rates!$H$9+Rates!$H$17),'NEG Commercial NonWin'!B521*(Rates!$H$9+Rates!$H$14))+Rates!$H$19+Rates!$H$22+Rates!$H$23</f>
        <v>7679.683972073396</v>
      </c>
      <c r="E521" s="66">
        <f t="shared" si="32"/>
        <v>-276.12834999999905</v>
      </c>
      <c r="F521" s="67">
        <f t="shared" si="33"/>
        <v>-3.4707750613206544E-2</v>
      </c>
      <c r="G521" s="71">
        <f>'NEG Commercial'!M519</f>
        <v>1</v>
      </c>
      <c r="H521" s="68">
        <f t="shared" si="34"/>
        <v>6.9562313920810263E-6</v>
      </c>
      <c r="I521" s="68">
        <f t="shared" si="35"/>
        <v>0.99926263947244609</v>
      </c>
    </row>
    <row r="522" spans="2:9" x14ac:dyDescent="0.2">
      <c r="B522" s="64">
        <f>'NEG Commercial'!K520</f>
        <v>13339</v>
      </c>
      <c r="C522" s="65">
        <f>B522*(Rates!$G$9+Rates!$G$11)+Rates!$G$19+SUM(Rates!$G$22:$G$27)</f>
        <v>7967.728655615063</v>
      </c>
      <c r="D522" s="65">
        <f>IF('NEG Commercial NonWin'!B522&gt;40,40*(Rates!$H$9+Rates!$H$14)+('NEG Commercial NonWin'!B522-40)*(Rates!$H$9+Rates!$H$17),'NEG Commercial NonWin'!B522*(Rates!$H$9+Rates!$H$14))+Rates!$H$19+Rates!$H$22+Rates!$H$23</f>
        <v>7691.1513056150634</v>
      </c>
      <c r="E522" s="66">
        <f t="shared" si="32"/>
        <v>-276.57734999999957</v>
      </c>
      <c r="F522" s="67">
        <f t="shared" si="33"/>
        <v>-3.4712194899494779E-2</v>
      </c>
      <c r="G522" s="71">
        <f>'NEG Commercial'!M520</f>
        <v>1</v>
      </c>
      <c r="H522" s="68">
        <f t="shared" si="34"/>
        <v>6.9562313920810263E-6</v>
      </c>
      <c r="I522" s="68">
        <f t="shared" si="35"/>
        <v>0.99926959570383822</v>
      </c>
    </row>
    <row r="523" spans="2:9" x14ac:dyDescent="0.2">
      <c r="B523" s="64">
        <f>'NEG Commercial'!K521</f>
        <v>13379</v>
      </c>
      <c r="C523" s="65">
        <f>B523*(Rates!$G$9+Rates!$G$11)+Rates!$G$19+SUM(Rates!$G$22:$G$27)</f>
        <v>7991.5613226983978</v>
      </c>
      <c r="D523" s="65">
        <f>IF('NEG Commercial NonWin'!B523&gt;40,40*(Rates!$H$9+Rates!$H$14)+('NEG Commercial NonWin'!B523-40)*(Rates!$H$9+Rates!$H$17),'NEG Commercial NonWin'!B523*(Rates!$H$9+Rates!$H$14))+Rates!$H$19+Rates!$H$22+Rates!$H$23</f>
        <v>7714.0859726983981</v>
      </c>
      <c r="E523" s="66">
        <f t="shared" si="32"/>
        <v>-277.47534999999971</v>
      </c>
      <c r="F523" s="67">
        <f t="shared" si="33"/>
        <v>-3.472104371043086E-2</v>
      </c>
      <c r="G523" s="71">
        <f>'NEG Commercial'!M521</f>
        <v>1</v>
      </c>
      <c r="H523" s="68">
        <f t="shared" si="34"/>
        <v>6.9562313920810263E-6</v>
      </c>
      <c r="I523" s="68">
        <f t="shared" si="35"/>
        <v>0.99927655193523035</v>
      </c>
    </row>
    <row r="524" spans="2:9" x14ac:dyDescent="0.2">
      <c r="B524" s="64">
        <f>'NEG Commercial'!K522</f>
        <v>13479</v>
      </c>
      <c r="C524" s="65">
        <f>B524*(Rates!$G$9+Rates!$G$11)+Rates!$G$19+SUM(Rates!$G$22:$G$27)</f>
        <v>8051.1429904067345</v>
      </c>
      <c r="D524" s="65">
        <f>IF('NEG Commercial NonWin'!B524&gt;40,40*(Rates!$H$9+Rates!$H$14)+('NEG Commercial NonWin'!B524-40)*(Rates!$H$9+Rates!$H$17),'NEG Commercial NonWin'!B524*(Rates!$H$9+Rates!$H$14))+Rates!$H$19+Rates!$H$22+Rates!$H$23</f>
        <v>7771.4226404067349</v>
      </c>
      <c r="E524" s="66">
        <f t="shared" si="32"/>
        <v>-279.7203499999996</v>
      </c>
      <c r="F524" s="67">
        <f t="shared" si="33"/>
        <v>-3.4742936541221264E-2</v>
      </c>
      <c r="G524" s="71">
        <f>'NEG Commercial'!M522</f>
        <v>1</v>
      </c>
      <c r="H524" s="68">
        <f t="shared" si="34"/>
        <v>6.9562313920810263E-6</v>
      </c>
      <c r="I524" s="68">
        <f t="shared" si="35"/>
        <v>0.99928350816662248</v>
      </c>
    </row>
    <row r="525" spans="2:9" x14ac:dyDescent="0.2">
      <c r="B525" s="64">
        <f>'NEG Commercial'!K523</f>
        <v>13499</v>
      </c>
      <c r="C525" s="65">
        <f>B525*(Rates!$G$9+Rates!$G$11)+Rates!$G$19+SUM(Rates!$G$22:$G$27)</f>
        <v>8063.0593239484015</v>
      </c>
      <c r="D525" s="65">
        <f>IF('NEG Commercial NonWin'!B525&gt;40,40*(Rates!$H$9+Rates!$H$14)+('NEG Commercial NonWin'!B525-40)*(Rates!$H$9+Rates!$H$17),'NEG Commercial NonWin'!B525*(Rates!$H$9+Rates!$H$14))+Rates!$H$19+Rates!$H$22+Rates!$H$23</f>
        <v>7782.8899739484023</v>
      </c>
      <c r="E525" s="66">
        <f t="shared" si="32"/>
        <v>-280.16934999999921</v>
      </c>
      <c r="F525" s="67">
        <f t="shared" si="33"/>
        <v>-3.474727628108322E-2</v>
      </c>
      <c r="G525" s="71">
        <f>'NEG Commercial'!M523</f>
        <v>1</v>
      </c>
      <c r="H525" s="68">
        <f t="shared" si="34"/>
        <v>6.9562313920810263E-6</v>
      </c>
      <c r="I525" s="68">
        <f t="shared" si="35"/>
        <v>0.99929046439801461</v>
      </c>
    </row>
    <row r="526" spans="2:9" x14ac:dyDescent="0.2">
      <c r="B526" s="64">
        <f>'NEG Commercial'!K524</f>
        <v>13639</v>
      </c>
      <c r="C526" s="65">
        <f>B526*(Rates!$G$9+Rates!$G$11)+Rates!$G$19+SUM(Rates!$G$22:$G$27)</f>
        <v>8146.4736587400739</v>
      </c>
      <c r="D526" s="65">
        <f>IF('NEG Commercial NonWin'!B526&gt;40,40*(Rates!$H$9+Rates!$H$14)+('NEG Commercial NonWin'!B526-40)*(Rates!$H$9+Rates!$H$17),'NEG Commercial NonWin'!B526*(Rates!$H$9+Rates!$H$14))+Rates!$H$19+Rates!$H$22+Rates!$H$23</f>
        <v>7863.1613087400738</v>
      </c>
      <c r="E526" s="66">
        <f t="shared" si="32"/>
        <v>-283.31235000000015</v>
      </c>
      <c r="F526" s="67">
        <f t="shared" si="33"/>
        <v>-3.477729897230368E-2</v>
      </c>
      <c r="G526" s="71">
        <f>'NEG Commercial'!M524</f>
        <v>1</v>
      </c>
      <c r="H526" s="68">
        <f t="shared" si="34"/>
        <v>6.9562313920810263E-6</v>
      </c>
      <c r="I526" s="68">
        <f t="shared" si="35"/>
        <v>0.99929742062940674</v>
      </c>
    </row>
    <row r="527" spans="2:9" x14ac:dyDescent="0.2">
      <c r="B527" s="64">
        <f>'NEG Commercial'!K525</f>
        <v>13659</v>
      </c>
      <c r="C527" s="65">
        <f>B527*(Rates!$G$9+Rates!$G$11)+Rates!$G$19+SUM(Rates!$G$22:$G$27)</f>
        <v>8158.3899922817409</v>
      </c>
      <c r="D527" s="65">
        <f>IF('NEG Commercial NonWin'!B527&gt;40,40*(Rates!$H$9+Rates!$H$14)+('NEG Commercial NonWin'!B527-40)*(Rates!$H$9+Rates!$H$17),'NEG Commercial NonWin'!B527*(Rates!$H$9+Rates!$H$14))+Rates!$H$19+Rates!$H$22+Rates!$H$23</f>
        <v>7874.6286422817411</v>
      </c>
      <c r="E527" s="66">
        <f t="shared" si="32"/>
        <v>-283.76134999999977</v>
      </c>
      <c r="F527" s="67">
        <f t="shared" si="33"/>
        <v>-3.4781537811805111E-2</v>
      </c>
      <c r="G527" s="71">
        <f>'NEG Commercial'!M525</f>
        <v>1</v>
      </c>
      <c r="H527" s="68">
        <f t="shared" si="34"/>
        <v>6.9562313920810263E-6</v>
      </c>
      <c r="I527" s="68">
        <f t="shared" si="35"/>
        <v>0.99930437686079887</v>
      </c>
    </row>
    <row r="528" spans="2:9" x14ac:dyDescent="0.2">
      <c r="B528" s="64">
        <f>'NEG Commercial'!K526</f>
        <v>13779</v>
      </c>
      <c r="C528" s="65">
        <f>B528*(Rates!$G$9+Rates!$G$11)+Rates!$G$19+SUM(Rates!$G$22:$G$27)</f>
        <v>8229.8879935317436</v>
      </c>
      <c r="D528" s="65">
        <f>IF('NEG Commercial NonWin'!B528&gt;40,40*(Rates!$H$9+Rates!$H$14)+('NEG Commercial NonWin'!B528-40)*(Rates!$H$9+Rates!$H$17),'NEG Commercial NonWin'!B528*(Rates!$H$9+Rates!$H$14))+Rates!$H$19+Rates!$H$22+Rates!$H$23</f>
        <v>7943.4326435317462</v>
      </c>
      <c r="E528" s="66">
        <f t="shared" si="32"/>
        <v>-286.45534999999745</v>
      </c>
      <c r="F528" s="67">
        <f t="shared" si="33"/>
        <v>-3.4806713071324442E-2</v>
      </c>
      <c r="G528" s="71">
        <f>'NEG Commercial'!M526</f>
        <v>1</v>
      </c>
      <c r="H528" s="68">
        <f t="shared" si="34"/>
        <v>6.9562313920810263E-6</v>
      </c>
      <c r="I528" s="68">
        <f t="shared" si="35"/>
        <v>0.999311333092191</v>
      </c>
    </row>
    <row r="529" spans="2:9" x14ac:dyDescent="0.2">
      <c r="B529" s="64">
        <f>'NEG Commercial'!K527</f>
        <v>13799</v>
      </c>
      <c r="C529" s="65">
        <f>B529*(Rates!$G$9+Rates!$G$11)+Rates!$G$19+SUM(Rates!$G$22:$G$27)</f>
        <v>8241.8043270734124</v>
      </c>
      <c r="D529" s="65">
        <f>IF('NEG Commercial NonWin'!B529&gt;40,40*(Rates!$H$9+Rates!$H$14)+('NEG Commercial NonWin'!B529-40)*(Rates!$H$9+Rates!$H$17),'NEG Commercial NonWin'!B529*(Rates!$H$9+Rates!$H$14))+Rates!$H$19+Rates!$H$22+Rates!$H$23</f>
        <v>7954.8999770734135</v>
      </c>
      <c r="E529" s="66">
        <f t="shared" si="32"/>
        <v>-286.90434999999889</v>
      </c>
      <c r="F529" s="67">
        <f t="shared" si="33"/>
        <v>-3.481086648193648E-2</v>
      </c>
      <c r="G529" s="71">
        <f>'NEG Commercial'!M527</f>
        <v>2</v>
      </c>
      <c r="H529" s="68">
        <f t="shared" si="34"/>
        <v>1.3912462784162053E-5</v>
      </c>
      <c r="I529" s="68">
        <f t="shared" si="35"/>
        <v>0.99932524555497515</v>
      </c>
    </row>
    <row r="530" spans="2:9" x14ac:dyDescent="0.2">
      <c r="B530" s="64">
        <f>'NEG Commercial'!K528</f>
        <v>13859</v>
      </c>
      <c r="C530" s="65">
        <f>B530*(Rates!$G$9+Rates!$G$11)+Rates!$G$19+SUM(Rates!$G$22:$G$27)</f>
        <v>8277.5533276984133</v>
      </c>
      <c r="D530" s="65">
        <f>IF('NEG Commercial NonWin'!B530&gt;40,40*(Rates!$H$9+Rates!$H$14)+('NEG Commercial NonWin'!B530-40)*(Rates!$H$9+Rates!$H$17),'NEG Commercial NonWin'!B530*(Rates!$H$9+Rates!$H$14))+Rates!$H$19+Rates!$H$22+Rates!$H$23</f>
        <v>7989.3019776984156</v>
      </c>
      <c r="E530" s="66">
        <f t="shared" si="32"/>
        <v>-288.25134999999773</v>
      </c>
      <c r="F530" s="67">
        <f t="shared" si="33"/>
        <v>-3.4823254962966996E-2</v>
      </c>
      <c r="G530" s="71">
        <f>'NEG Commercial'!M528</f>
        <v>1</v>
      </c>
      <c r="H530" s="68">
        <f t="shared" si="34"/>
        <v>6.9562313920810263E-6</v>
      </c>
      <c r="I530" s="68">
        <f t="shared" si="35"/>
        <v>0.99933220178636728</v>
      </c>
    </row>
    <row r="531" spans="2:9" x14ac:dyDescent="0.2">
      <c r="B531" s="64">
        <f>'NEG Commercial'!K529</f>
        <v>14019</v>
      </c>
      <c r="C531" s="65">
        <f>B531*(Rates!$G$9+Rates!$G$11)+Rates!$G$19+SUM(Rates!$G$22:$G$27)</f>
        <v>8372.8839960317528</v>
      </c>
      <c r="D531" s="65">
        <f>IF('NEG Commercial NonWin'!B531&gt;40,40*(Rates!$H$9+Rates!$H$14)+('NEG Commercial NonWin'!B531-40)*(Rates!$H$9+Rates!$H$17),'NEG Commercial NonWin'!B531*(Rates!$H$9+Rates!$H$14))+Rates!$H$19+Rates!$H$22+Rates!$H$23</f>
        <v>8081.0406460317545</v>
      </c>
      <c r="E531" s="66">
        <f t="shared" si="32"/>
        <v>-291.84334999999828</v>
      </c>
      <c r="F531" s="67">
        <f t="shared" si="33"/>
        <v>-3.4855773726032109E-2</v>
      </c>
      <c r="G531" s="71">
        <f>'NEG Commercial'!M529</f>
        <v>1</v>
      </c>
      <c r="H531" s="68">
        <f t="shared" si="34"/>
        <v>6.9562313920810263E-6</v>
      </c>
      <c r="I531" s="68">
        <f t="shared" si="35"/>
        <v>0.99933915801775941</v>
      </c>
    </row>
    <row r="532" spans="2:9" x14ac:dyDescent="0.2">
      <c r="B532" s="64">
        <f>'NEG Commercial'!K530</f>
        <v>14099</v>
      </c>
      <c r="C532" s="65">
        <f>B532*(Rates!$G$9+Rates!$G$11)+Rates!$G$19+SUM(Rates!$G$22:$G$27)</f>
        <v>8420.5493301984225</v>
      </c>
      <c r="D532" s="65">
        <f>IF('NEG Commercial NonWin'!B532&gt;40,40*(Rates!$H$9+Rates!$H$14)+('NEG Commercial NonWin'!B532-40)*(Rates!$H$9+Rates!$H$17),'NEG Commercial NonWin'!B532*(Rates!$H$9+Rates!$H$14))+Rates!$H$19+Rates!$H$22+Rates!$H$23</f>
        <v>8126.9099801984239</v>
      </c>
      <c r="E532" s="66">
        <f t="shared" si="32"/>
        <v>-293.63934999999856</v>
      </c>
      <c r="F532" s="67">
        <f t="shared" si="33"/>
        <v>-3.4871756994157913E-2</v>
      </c>
      <c r="G532" s="71">
        <f>'NEG Commercial'!M530</f>
        <v>1</v>
      </c>
      <c r="H532" s="68">
        <f t="shared" si="34"/>
        <v>6.9562313920810263E-6</v>
      </c>
      <c r="I532" s="68">
        <f t="shared" si="35"/>
        <v>0.99934611424915154</v>
      </c>
    </row>
    <row r="533" spans="2:9" x14ac:dyDescent="0.2">
      <c r="B533" s="64">
        <f>'NEG Commercial'!K531</f>
        <v>14119</v>
      </c>
      <c r="C533" s="65">
        <f>B533*(Rates!$G$9+Rates!$G$11)+Rates!$G$19+SUM(Rates!$G$22:$G$27)</f>
        <v>8432.4656637400894</v>
      </c>
      <c r="D533" s="65">
        <f>IF('NEG Commercial NonWin'!B533&gt;40,40*(Rates!$H$9+Rates!$H$14)+('NEG Commercial NonWin'!B533-40)*(Rates!$H$9+Rates!$H$17),'NEG Commercial NonWin'!B533*(Rates!$H$9+Rates!$H$14))+Rates!$H$19+Rates!$H$22+Rates!$H$23</f>
        <v>8138.3773137400913</v>
      </c>
      <c r="E533" s="66">
        <f t="shared" si="32"/>
        <v>-294.08834999999817</v>
      </c>
      <c r="F533" s="67">
        <f t="shared" si="33"/>
        <v>-3.4875724577757707E-2</v>
      </c>
      <c r="G533" s="71">
        <f>'NEG Commercial'!M531</f>
        <v>1</v>
      </c>
      <c r="H533" s="68">
        <f t="shared" si="34"/>
        <v>6.9562313920810263E-6</v>
      </c>
      <c r="I533" s="68">
        <f t="shared" si="35"/>
        <v>0.99935307048054367</v>
      </c>
    </row>
    <row r="534" spans="2:9" x14ac:dyDescent="0.2">
      <c r="B534" s="64">
        <f>'NEG Commercial'!K532</f>
        <v>14159</v>
      </c>
      <c r="C534" s="65">
        <f>B534*(Rates!$G$9+Rates!$G$11)+Rates!$G$19+SUM(Rates!$G$22:$G$27)</f>
        <v>8456.2983308234252</v>
      </c>
      <c r="D534" s="65">
        <f>IF('NEG Commercial NonWin'!B534&gt;40,40*(Rates!$H$9+Rates!$H$14)+('NEG Commercial NonWin'!B534-40)*(Rates!$H$9+Rates!$H$17),'NEG Commercial NonWin'!B534*(Rates!$H$9+Rates!$H$14))+Rates!$H$19+Rates!$H$22+Rates!$H$23</f>
        <v>8161.311980823426</v>
      </c>
      <c r="E534" s="66">
        <f t="shared" si="32"/>
        <v>-294.98634999999922</v>
      </c>
      <c r="F534" s="67">
        <f t="shared" si="33"/>
        <v>-3.4883626199038696E-2</v>
      </c>
      <c r="G534" s="71">
        <f>'NEG Commercial'!M532</f>
        <v>1</v>
      </c>
      <c r="H534" s="68">
        <f t="shared" si="34"/>
        <v>6.9562313920810263E-6</v>
      </c>
      <c r="I534" s="68">
        <f t="shared" si="35"/>
        <v>0.9993600267119358</v>
      </c>
    </row>
    <row r="535" spans="2:9" x14ac:dyDescent="0.2">
      <c r="B535" s="64">
        <f>'NEG Commercial'!K533</f>
        <v>14199</v>
      </c>
      <c r="C535" s="65">
        <f>B535*(Rates!$G$9+Rates!$G$11)+Rates!$G$19+SUM(Rates!$G$22:$G$27)</f>
        <v>8480.1309979067591</v>
      </c>
      <c r="D535" s="65">
        <f>IF('NEG Commercial NonWin'!B535&gt;40,40*(Rates!$H$9+Rates!$H$14)+('NEG Commercial NonWin'!B535-40)*(Rates!$H$9+Rates!$H$17),'NEG Commercial NonWin'!B535*(Rates!$H$9+Rates!$H$14))+Rates!$H$19+Rates!$H$22+Rates!$H$23</f>
        <v>8184.2466479067607</v>
      </c>
      <c r="E535" s="66">
        <f t="shared" si="32"/>
        <v>-295.88434999999845</v>
      </c>
      <c r="F535" s="67">
        <f t="shared" si="33"/>
        <v>-3.4891483406687317E-2</v>
      </c>
      <c r="G535" s="71">
        <f>'NEG Commercial'!M533</f>
        <v>1</v>
      </c>
      <c r="H535" s="68">
        <f t="shared" si="34"/>
        <v>6.9562313920810263E-6</v>
      </c>
      <c r="I535" s="68">
        <f t="shared" si="35"/>
        <v>0.99936698294332793</v>
      </c>
    </row>
    <row r="536" spans="2:9" x14ac:dyDescent="0.2">
      <c r="B536" s="64">
        <f>'NEG Commercial'!K534</f>
        <v>14419</v>
      </c>
      <c r="C536" s="65">
        <f>B536*(Rates!$G$9+Rates!$G$11)+Rates!$G$19+SUM(Rates!$G$22:$G$27)</f>
        <v>8611.2106668651013</v>
      </c>
      <c r="D536" s="65">
        <f>IF('NEG Commercial NonWin'!B536&gt;40,40*(Rates!$H$9+Rates!$H$14)+('NEG Commercial NonWin'!B536-40)*(Rates!$H$9+Rates!$H$17),'NEG Commercial NonWin'!B536*(Rates!$H$9+Rates!$H$14))+Rates!$H$19+Rates!$H$22+Rates!$H$23</f>
        <v>8310.3873168651007</v>
      </c>
      <c r="E536" s="66">
        <f t="shared" si="32"/>
        <v>-300.82335000000057</v>
      </c>
      <c r="F536" s="67">
        <f t="shared" si="33"/>
        <v>-3.4933920634125523E-2</v>
      </c>
      <c r="G536" s="71">
        <f>'NEG Commercial'!M534</f>
        <v>1</v>
      </c>
      <c r="H536" s="68">
        <f t="shared" si="34"/>
        <v>6.9562313920810263E-6</v>
      </c>
      <c r="I536" s="68">
        <f t="shared" si="35"/>
        <v>0.99937393917472006</v>
      </c>
    </row>
    <row r="537" spans="2:9" x14ac:dyDescent="0.2">
      <c r="B537" s="64">
        <f>'NEG Commercial'!K535</f>
        <v>14439</v>
      </c>
      <c r="C537" s="65">
        <f>B537*(Rates!$G$9+Rates!$G$11)+Rates!$G$19+SUM(Rates!$G$22:$G$27)</f>
        <v>8623.1270004067683</v>
      </c>
      <c r="D537" s="65">
        <f>IF('NEG Commercial NonWin'!B537&gt;40,40*(Rates!$H$9+Rates!$H$14)+('NEG Commercial NonWin'!B537-40)*(Rates!$H$9+Rates!$H$17),'NEG Commercial NonWin'!B537*(Rates!$H$9+Rates!$H$14))+Rates!$H$19+Rates!$H$22+Rates!$H$23</f>
        <v>8321.854650406769</v>
      </c>
      <c r="E537" s="66">
        <f t="shared" si="32"/>
        <v>-301.27234999999928</v>
      </c>
      <c r="F537" s="67">
        <f t="shared" si="33"/>
        <v>-3.4937714588430362E-2</v>
      </c>
      <c r="G537" s="71">
        <f>'NEG Commercial'!M535</f>
        <v>4</v>
      </c>
      <c r="H537" s="68">
        <f t="shared" si="34"/>
        <v>2.7824925568324105E-5</v>
      </c>
      <c r="I537" s="68">
        <f t="shared" si="35"/>
        <v>0.99940176410028836</v>
      </c>
    </row>
    <row r="538" spans="2:9" x14ac:dyDescent="0.2">
      <c r="B538" s="64">
        <f>'NEG Commercial'!K536</f>
        <v>14459</v>
      </c>
      <c r="C538" s="65">
        <f>B538*(Rates!$G$9+Rates!$G$11)+Rates!$G$19+SUM(Rates!$G$22:$G$27)</f>
        <v>8635.0433339484352</v>
      </c>
      <c r="D538" s="65">
        <f>IF('NEG Commercial NonWin'!B538&gt;40,40*(Rates!$H$9+Rates!$H$14)+('NEG Commercial NonWin'!B538-40)*(Rates!$H$9+Rates!$H$17),'NEG Commercial NonWin'!B538*(Rates!$H$9+Rates!$H$14))+Rates!$H$19+Rates!$H$22+Rates!$H$23</f>
        <v>8333.3219839484354</v>
      </c>
      <c r="E538" s="66">
        <f t="shared" si="32"/>
        <v>-301.7213499999998</v>
      </c>
      <c r="F538" s="67">
        <f t="shared" si="33"/>
        <v>-3.4941498071444602E-2</v>
      </c>
      <c r="G538" s="71">
        <f>'NEG Commercial'!M536</f>
        <v>1</v>
      </c>
      <c r="H538" s="68">
        <f t="shared" si="34"/>
        <v>6.9562313920810263E-6</v>
      </c>
      <c r="I538" s="68">
        <f t="shared" si="35"/>
        <v>0.99940872033168049</v>
      </c>
    </row>
    <row r="539" spans="2:9" x14ac:dyDescent="0.2">
      <c r="B539" s="64">
        <f>'NEG Commercial'!K537</f>
        <v>14479</v>
      </c>
      <c r="C539" s="65">
        <f>B539*(Rates!$G$9+Rates!$G$11)+Rates!$G$19+SUM(Rates!$G$22:$G$27)</f>
        <v>8646.9596674901022</v>
      </c>
      <c r="D539" s="65">
        <f>IF('NEG Commercial NonWin'!B539&gt;40,40*(Rates!$H$9+Rates!$H$14)+('NEG Commercial NonWin'!B539-40)*(Rates!$H$9+Rates!$H$17),'NEG Commercial NonWin'!B539*(Rates!$H$9+Rates!$H$14))+Rates!$H$19+Rates!$H$22+Rates!$H$23</f>
        <v>8344.7893174901037</v>
      </c>
      <c r="E539" s="66">
        <f t="shared" si="32"/>
        <v>-302.17034999999851</v>
      </c>
      <c r="F539" s="67">
        <f t="shared" si="33"/>
        <v>-3.4945271126459128E-2</v>
      </c>
      <c r="G539" s="71">
        <f>'NEG Commercial'!M537</f>
        <v>1</v>
      </c>
      <c r="H539" s="68">
        <f t="shared" si="34"/>
        <v>6.9562313920810263E-6</v>
      </c>
      <c r="I539" s="68">
        <f t="shared" si="35"/>
        <v>0.99941567656307262</v>
      </c>
    </row>
    <row r="540" spans="2:9" x14ac:dyDescent="0.2">
      <c r="B540" s="64">
        <f>'NEG Commercial'!K538</f>
        <v>14519</v>
      </c>
      <c r="C540" s="65">
        <f>B540*(Rates!$G$9+Rates!$G$11)+Rates!$G$19+SUM(Rates!$G$22:$G$27)</f>
        <v>8670.792334573438</v>
      </c>
      <c r="D540" s="65">
        <f>IF('NEG Commercial NonWin'!B540&gt;40,40*(Rates!$H$9+Rates!$H$14)+('NEG Commercial NonWin'!B540-40)*(Rates!$H$9+Rates!$H$17),'NEG Commercial NonWin'!B540*(Rates!$H$9+Rates!$H$14))+Rates!$H$19+Rates!$H$22+Rates!$H$23</f>
        <v>8367.7239845734384</v>
      </c>
      <c r="E540" s="66">
        <f t="shared" si="32"/>
        <v>-303.06834999999955</v>
      </c>
      <c r="F540" s="67">
        <f t="shared" si="33"/>
        <v>-3.4952786124465417E-2</v>
      </c>
      <c r="G540" s="71">
        <f>'NEG Commercial'!M538</f>
        <v>1</v>
      </c>
      <c r="H540" s="68">
        <f t="shared" si="34"/>
        <v>6.9562313920810263E-6</v>
      </c>
      <c r="I540" s="68">
        <f t="shared" si="35"/>
        <v>0.99942263279446475</v>
      </c>
    </row>
    <row r="541" spans="2:9" x14ac:dyDescent="0.2">
      <c r="B541" s="64">
        <f>'NEG Commercial'!K539</f>
        <v>14619</v>
      </c>
      <c r="C541" s="65">
        <f>B541*(Rates!$G$9+Rates!$G$11)+Rates!$G$19+SUM(Rates!$G$22:$G$27)</f>
        <v>8730.3740022817747</v>
      </c>
      <c r="D541" s="65">
        <f>IF('NEG Commercial NonWin'!B541&gt;40,40*(Rates!$H$9+Rates!$H$14)+('NEG Commercial NonWin'!B541-40)*(Rates!$H$9+Rates!$H$17),'NEG Commercial NonWin'!B541*(Rates!$H$9+Rates!$H$14))+Rates!$H$19+Rates!$H$22+Rates!$H$23</f>
        <v>8425.0606522817743</v>
      </c>
      <c r="E541" s="66">
        <f t="shared" si="32"/>
        <v>-305.31335000000036</v>
      </c>
      <c r="F541" s="67">
        <f t="shared" si="33"/>
        <v>-3.4971394114410623E-2</v>
      </c>
      <c r="G541" s="71">
        <f>'NEG Commercial'!M539</f>
        <v>2</v>
      </c>
      <c r="H541" s="68">
        <f t="shared" si="34"/>
        <v>1.3912462784162053E-5</v>
      </c>
      <c r="I541" s="68">
        <f t="shared" si="35"/>
        <v>0.9994365452572489</v>
      </c>
    </row>
    <row r="542" spans="2:9" x14ac:dyDescent="0.2">
      <c r="B542" s="64">
        <f>'NEG Commercial'!K540</f>
        <v>14719</v>
      </c>
      <c r="C542" s="65">
        <f>B542*(Rates!$G$9+Rates!$G$11)+Rates!$G$19+SUM(Rates!$G$22:$G$27)</f>
        <v>8789.9556699901113</v>
      </c>
      <c r="D542" s="65">
        <f>IF('NEG Commercial NonWin'!B542&gt;40,40*(Rates!$H$9+Rates!$H$14)+('NEG Commercial NonWin'!B542-40)*(Rates!$H$9+Rates!$H$17),'NEG Commercial NonWin'!B542*(Rates!$H$9+Rates!$H$14))+Rates!$H$19+Rates!$H$22+Rates!$H$23</f>
        <v>8482.397319990112</v>
      </c>
      <c r="E542" s="66">
        <f t="shared" si="32"/>
        <v>-307.55834999999934</v>
      </c>
      <c r="F542" s="67">
        <f t="shared" si="33"/>
        <v>-3.4989749840268002E-2</v>
      </c>
      <c r="G542" s="71">
        <f>'NEG Commercial'!M540</f>
        <v>1</v>
      </c>
      <c r="H542" s="68">
        <f t="shared" si="34"/>
        <v>6.9562313920810263E-6</v>
      </c>
      <c r="I542" s="68">
        <f t="shared" si="35"/>
        <v>0.99944350148864103</v>
      </c>
    </row>
    <row r="543" spans="2:9" x14ac:dyDescent="0.2">
      <c r="B543" s="64">
        <f>'NEG Commercial'!K541</f>
        <v>14999</v>
      </c>
      <c r="C543" s="65">
        <f>B543*(Rates!$G$9+Rates!$G$11)+Rates!$G$19+SUM(Rates!$G$22:$G$27)</f>
        <v>8956.7843395734544</v>
      </c>
      <c r="D543" s="65">
        <f>IF('NEG Commercial NonWin'!B543&gt;40,40*(Rates!$H$9+Rates!$H$14)+('NEG Commercial NonWin'!B543-40)*(Rates!$H$9+Rates!$H$17),'NEG Commercial NonWin'!B543*(Rates!$H$9+Rates!$H$14))+Rates!$H$19+Rates!$H$22+Rates!$H$23</f>
        <v>8642.939989573455</v>
      </c>
      <c r="E543" s="66">
        <f t="shared" si="32"/>
        <v>-313.84434999999939</v>
      </c>
      <c r="F543" s="67">
        <f t="shared" si="33"/>
        <v>-3.5039846679499873E-2</v>
      </c>
      <c r="G543" s="71">
        <f>'NEG Commercial'!M541</f>
        <v>1</v>
      </c>
      <c r="H543" s="68">
        <f t="shared" si="34"/>
        <v>6.9562313920810263E-6</v>
      </c>
      <c r="I543" s="68">
        <f t="shared" si="35"/>
        <v>0.99945045772003316</v>
      </c>
    </row>
    <row r="544" spans="2:9" x14ac:dyDescent="0.2">
      <c r="B544" s="64">
        <f>'NEG Commercial'!K542</f>
        <v>15059</v>
      </c>
      <c r="C544" s="65">
        <f>B544*(Rates!$G$9+Rates!$G$11)+Rates!$G$19+SUM(Rates!$G$22:$G$27)</f>
        <v>8992.5333401984572</v>
      </c>
      <c r="D544" s="65">
        <f>IF('NEG Commercial NonWin'!B544&gt;40,40*(Rates!$H$9+Rates!$H$14)+('NEG Commercial NonWin'!B544-40)*(Rates!$H$9+Rates!$H$17),'NEG Commercial NonWin'!B544*(Rates!$H$9+Rates!$H$14))+Rates!$H$19+Rates!$H$22+Rates!$H$23</f>
        <v>8677.341990198458</v>
      </c>
      <c r="E544" s="66">
        <f t="shared" si="32"/>
        <v>-315.19134999999915</v>
      </c>
      <c r="F544" s="67">
        <f t="shared" si="33"/>
        <v>-3.5050339884871995E-2</v>
      </c>
      <c r="G544" s="71">
        <f>'NEG Commercial'!M542</f>
        <v>1</v>
      </c>
      <c r="H544" s="68">
        <f t="shared" si="34"/>
        <v>6.9562313920810263E-6</v>
      </c>
      <c r="I544" s="68">
        <f t="shared" si="35"/>
        <v>0.99945741395142529</v>
      </c>
    </row>
    <row r="545" spans="2:9" x14ac:dyDescent="0.2">
      <c r="B545" s="64">
        <f>'NEG Commercial'!K543</f>
        <v>15219</v>
      </c>
      <c r="C545" s="65">
        <f>B545*(Rates!$G$9+Rates!$G$11)+Rates!$G$19+SUM(Rates!$G$22:$G$27)</f>
        <v>9087.8640085317966</v>
      </c>
      <c r="D545" s="65">
        <f>IF('NEG Commercial NonWin'!B545&gt;40,40*(Rates!$H$9+Rates!$H$14)+('NEG Commercial NonWin'!B545-40)*(Rates!$H$9+Rates!$H$17),'NEG Commercial NonWin'!B545*(Rates!$H$9+Rates!$H$14))+Rates!$H$19+Rates!$H$22+Rates!$H$23</f>
        <v>8769.0806585317969</v>
      </c>
      <c r="E545" s="66">
        <f t="shared" si="32"/>
        <v>-318.7833499999997</v>
      </c>
      <c r="F545" s="67">
        <f t="shared" si="33"/>
        <v>-3.507791816654849E-2</v>
      </c>
      <c r="G545" s="71">
        <f>'NEG Commercial'!M543</f>
        <v>1</v>
      </c>
      <c r="H545" s="68">
        <f t="shared" si="34"/>
        <v>6.9562313920810263E-6</v>
      </c>
      <c r="I545" s="68">
        <f t="shared" si="35"/>
        <v>0.99946437018281742</v>
      </c>
    </row>
    <row r="546" spans="2:9" x14ac:dyDescent="0.2">
      <c r="B546" s="64">
        <f>'NEG Commercial'!K544</f>
        <v>15339</v>
      </c>
      <c r="C546" s="65">
        <f>B546*(Rates!$G$9+Rates!$G$11)+Rates!$G$19+SUM(Rates!$G$22:$G$27)</f>
        <v>9159.3620097818002</v>
      </c>
      <c r="D546" s="65">
        <f>IF('NEG Commercial NonWin'!B546&gt;40,40*(Rates!$H$9+Rates!$H$14)+('NEG Commercial NonWin'!B546-40)*(Rates!$H$9+Rates!$H$17),'NEG Commercial NonWin'!B546*(Rates!$H$9+Rates!$H$14))+Rates!$H$19+Rates!$H$22+Rates!$H$23</f>
        <v>8837.884659781801</v>
      </c>
      <c r="E546" s="66">
        <f t="shared" si="32"/>
        <v>-321.47734999999921</v>
      </c>
      <c r="F546" s="67">
        <f t="shared" si="33"/>
        <v>-3.509822514457616E-2</v>
      </c>
      <c r="G546" s="71">
        <f>'NEG Commercial'!M544</f>
        <v>1</v>
      </c>
      <c r="H546" s="68">
        <f t="shared" si="34"/>
        <v>6.9562313920810263E-6</v>
      </c>
      <c r="I546" s="68">
        <f t="shared" si="35"/>
        <v>0.99947132641420955</v>
      </c>
    </row>
    <row r="547" spans="2:9" x14ac:dyDescent="0.2">
      <c r="B547" s="64">
        <f>'NEG Commercial'!K545</f>
        <v>15359</v>
      </c>
      <c r="C547" s="65">
        <f>B547*(Rates!$G$9+Rates!$G$11)+Rates!$G$19+SUM(Rates!$G$22:$G$27)</f>
        <v>9171.2783433234672</v>
      </c>
      <c r="D547" s="65">
        <f>IF('NEG Commercial NonWin'!B547&gt;40,40*(Rates!$H$9+Rates!$H$14)+('NEG Commercial NonWin'!B547-40)*(Rates!$H$9+Rates!$H$17),'NEG Commercial NonWin'!B547*(Rates!$H$9+Rates!$H$14))+Rates!$H$19+Rates!$H$22+Rates!$H$23</f>
        <v>8849.3519933234693</v>
      </c>
      <c r="E547" s="66">
        <f t="shared" si="32"/>
        <v>-321.92634999999791</v>
      </c>
      <c r="F547" s="67">
        <f t="shared" si="33"/>
        <v>-3.510157885834473E-2</v>
      </c>
      <c r="G547" s="71">
        <f>'NEG Commercial'!M545</f>
        <v>1</v>
      </c>
      <c r="H547" s="68">
        <f t="shared" si="34"/>
        <v>6.9562313920810263E-6</v>
      </c>
      <c r="I547" s="68">
        <f t="shared" si="35"/>
        <v>0.99947828264560168</v>
      </c>
    </row>
    <row r="548" spans="2:9" x14ac:dyDescent="0.2">
      <c r="B548" s="64">
        <f>'NEG Commercial'!K546</f>
        <v>15499</v>
      </c>
      <c r="C548" s="65">
        <f>B548*(Rates!$G$9+Rates!$G$11)+Rates!$G$19+SUM(Rates!$G$22:$G$27)</f>
        <v>9254.6926781151396</v>
      </c>
      <c r="D548" s="65">
        <f>IF('NEG Commercial NonWin'!B548&gt;40,40*(Rates!$H$9+Rates!$H$14)+('NEG Commercial NonWin'!B548-40)*(Rates!$H$9+Rates!$H$17),'NEG Commercial NonWin'!B548*(Rates!$H$9+Rates!$H$14))+Rates!$H$19+Rates!$H$22+Rates!$H$23</f>
        <v>8929.6233281151399</v>
      </c>
      <c r="E548" s="66">
        <f t="shared" si="32"/>
        <v>-325.06934999999976</v>
      </c>
      <c r="F548" s="67">
        <f t="shared" si="33"/>
        <v>-3.5124813033359972E-2</v>
      </c>
      <c r="G548" s="71">
        <f>'NEG Commercial'!M546</f>
        <v>1</v>
      </c>
      <c r="H548" s="68">
        <f t="shared" si="34"/>
        <v>6.9562313920810263E-6</v>
      </c>
      <c r="I548" s="68">
        <f t="shared" si="35"/>
        <v>0.99948523887699381</v>
      </c>
    </row>
    <row r="549" spans="2:9" x14ac:dyDescent="0.2">
      <c r="B549" s="64">
        <f>'NEG Commercial'!K547</f>
        <v>15519</v>
      </c>
      <c r="C549" s="65">
        <f>B549*(Rates!$G$9+Rates!$G$11)+Rates!$G$19+SUM(Rates!$G$22:$G$27)</f>
        <v>9266.6090116568066</v>
      </c>
      <c r="D549" s="65">
        <f>IF('NEG Commercial NonWin'!B549&gt;40,40*(Rates!$H$9+Rates!$H$14)+('NEG Commercial NonWin'!B549-40)*(Rates!$H$9+Rates!$H$17),'NEG Commercial NonWin'!B549*(Rates!$H$9+Rates!$H$14))+Rates!$H$19+Rates!$H$22+Rates!$H$23</f>
        <v>8941.0906616568082</v>
      </c>
      <c r="E549" s="66">
        <f t="shared" si="32"/>
        <v>-325.51834999999846</v>
      </c>
      <c r="F549" s="67">
        <f t="shared" si="33"/>
        <v>-3.5128098055126421E-2</v>
      </c>
      <c r="G549" s="71">
        <f>'NEG Commercial'!M547</f>
        <v>1</v>
      </c>
      <c r="H549" s="68">
        <f t="shared" si="34"/>
        <v>6.9562313920810263E-6</v>
      </c>
      <c r="I549" s="68">
        <f t="shared" si="35"/>
        <v>0.99949219510838594</v>
      </c>
    </row>
    <row r="550" spans="2:9" x14ac:dyDescent="0.2">
      <c r="B550" s="64">
        <f>'NEG Commercial'!K548</f>
        <v>15579</v>
      </c>
      <c r="C550" s="65">
        <f>B550*(Rates!$G$9+Rates!$G$11)+Rates!$G$19+SUM(Rates!$G$22:$G$27)</f>
        <v>9302.3580122818094</v>
      </c>
      <c r="D550" s="65">
        <f>IF('NEG Commercial NonWin'!B550&gt;40,40*(Rates!$H$9+Rates!$H$14)+('NEG Commercial NonWin'!B550-40)*(Rates!$H$9+Rates!$H$17),'NEG Commercial NonWin'!B550*(Rates!$H$9+Rates!$H$14))+Rates!$H$19+Rates!$H$22+Rates!$H$23</f>
        <v>8975.4926622818093</v>
      </c>
      <c r="E550" s="66">
        <f t="shared" si="32"/>
        <v>-326.86535000000003</v>
      </c>
      <c r="F550" s="67">
        <f t="shared" si="33"/>
        <v>-3.5137902623016984E-2</v>
      </c>
      <c r="G550" s="71">
        <f>'NEG Commercial'!M548</f>
        <v>1</v>
      </c>
      <c r="H550" s="68">
        <f t="shared" si="34"/>
        <v>6.9562313920810263E-6</v>
      </c>
      <c r="I550" s="68">
        <f t="shared" si="35"/>
        <v>0.99949915133977807</v>
      </c>
    </row>
    <row r="551" spans="2:9" x14ac:dyDescent="0.2">
      <c r="B551" s="64">
        <f>'NEG Commercial'!K549</f>
        <v>15599</v>
      </c>
      <c r="C551" s="65">
        <f>B551*(Rates!$G$9+Rates!$G$11)+Rates!$G$19+SUM(Rates!$G$22:$G$27)</f>
        <v>9314.2743458234763</v>
      </c>
      <c r="D551" s="65">
        <f>IF('NEG Commercial NonWin'!B551&gt;40,40*(Rates!$H$9+Rates!$H$14)+('NEG Commercial NonWin'!B551-40)*(Rates!$H$9+Rates!$H$17),'NEG Commercial NonWin'!B551*(Rates!$H$9+Rates!$H$14))+Rates!$H$19+Rates!$H$22+Rates!$H$23</f>
        <v>8986.9599958234776</v>
      </c>
      <c r="E551" s="66">
        <f t="shared" si="32"/>
        <v>-327.31434999999874</v>
      </c>
      <c r="F551" s="67">
        <f t="shared" si="33"/>
        <v>-3.5141154087518008E-2</v>
      </c>
      <c r="G551" s="71">
        <f>'NEG Commercial'!M549</f>
        <v>1</v>
      </c>
      <c r="H551" s="68">
        <f t="shared" si="34"/>
        <v>6.9562313920810263E-6</v>
      </c>
      <c r="I551" s="68">
        <f t="shared" si="35"/>
        <v>0.9995061075711702</v>
      </c>
    </row>
    <row r="552" spans="2:9" x14ac:dyDescent="0.2">
      <c r="B552" s="64">
        <f>'NEG Commercial'!K550</f>
        <v>15699</v>
      </c>
      <c r="C552" s="65">
        <f>B552*(Rates!$G$9+Rates!$G$11)+Rates!$G$19+SUM(Rates!$G$22:$G$27)</f>
        <v>9373.856013531813</v>
      </c>
      <c r="D552" s="65">
        <f>IF('NEG Commercial NonWin'!B552&gt;40,40*(Rates!$H$9+Rates!$H$14)+('NEG Commercial NonWin'!B552-40)*(Rates!$H$9+Rates!$H$17),'NEG Commercial NonWin'!B552*(Rates!$H$9+Rates!$H$14))+Rates!$H$19+Rates!$H$22+Rates!$H$23</f>
        <v>9044.2966635318135</v>
      </c>
      <c r="E552" s="66">
        <f t="shared" si="32"/>
        <v>-329.55934999999954</v>
      </c>
      <c r="F552" s="67">
        <f t="shared" si="33"/>
        <v>-3.5157287409179075E-2</v>
      </c>
      <c r="G552" s="71">
        <f>'NEG Commercial'!M550</f>
        <v>1</v>
      </c>
      <c r="H552" s="68">
        <f t="shared" si="34"/>
        <v>6.9562313920810263E-6</v>
      </c>
      <c r="I552" s="68">
        <f t="shared" si="35"/>
        <v>0.99951306380256233</v>
      </c>
    </row>
    <row r="553" spans="2:9" x14ac:dyDescent="0.2">
      <c r="B553" s="64">
        <f>'NEG Commercial'!K551</f>
        <v>15759</v>
      </c>
      <c r="C553" s="65">
        <f>B553*(Rates!$G$9+Rates!$G$11)+Rates!$G$19+SUM(Rates!$G$22:$G$27)</f>
        <v>9409.6050141568157</v>
      </c>
      <c r="D553" s="65">
        <f>IF('NEG Commercial NonWin'!B553&gt;40,40*(Rates!$H$9+Rates!$H$14)+('NEG Commercial NonWin'!B553-40)*(Rates!$H$9+Rates!$H$17),'NEG Commercial NonWin'!B553*(Rates!$H$9+Rates!$H$14))+Rates!$H$19+Rates!$H$22+Rates!$H$23</f>
        <v>9078.6986641568164</v>
      </c>
      <c r="E553" s="66">
        <f t="shared" si="32"/>
        <v>-330.90634999999929</v>
      </c>
      <c r="F553" s="67">
        <f t="shared" si="33"/>
        <v>-3.5166869332150331E-2</v>
      </c>
      <c r="G553" s="71">
        <f>'NEG Commercial'!M551</f>
        <v>1</v>
      </c>
      <c r="H553" s="68">
        <f t="shared" si="34"/>
        <v>6.9562313920810263E-6</v>
      </c>
      <c r="I553" s="68">
        <f t="shared" si="35"/>
        <v>0.99952002003395446</v>
      </c>
    </row>
    <row r="554" spans="2:9" x14ac:dyDescent="0.2">
      <c r="B554" s="64">
        <f>'NEG Commercial'!K552</f>
        <v>15839</v>
      </c>
      <c r="C554" s="65">
        <f>B554*(Rates!$G$9+Rates!$G$11)+Rates!$G$19+SUM(Rates!$G$22:$G$27)</f>
        <v>9457.2703483234855</v>
      </c>
      <c r="D554" s="65">
        <f>IF('NEG Commercial NonWin'!B554&gt;40,40*(Rates!$H$9+Rates!$H$14)+('NEG Commercial NonWin'!B554-40)*(Rates!$H$9+Rates!$H$17),'NEG Commercial NonWin'!B554*(Rates!$H$9+Rates!$H$14))+Rates!$H$19+Rates!$H$22+Rates!$H$23</f>
        <v>9124.5679983234859</v>
      </c>
      <c r="E554" s="66">
        <f t="shared" si="32"/>
        <v>-332.70234999999957</v>
      </c>
      <c r="F554" s="67">
        <f t="shared" si="33"/>
        <v>-3.5179532544396236E-2</v>
      </c>
      <c r="G554" s="71">
        <f>'NEG Commercial'!M552</f>
        <v>1</v>
      </c>
      <c r="H554" s="68">
        <f t="shared" si="34"/>
        <v>6.9562313920810263E-6</v>
      </c>
      <c r="I554" s="68">
        <f t="shared" si="35"/>
        <v>0.99952697626534659</v>
      </c>
    </row>
    <row r="555" spans="2:9" x14ac:dyDescent="0.2">
      <c r="B555" s="64">
        <f>'NEG Commercial'!K553</f>
        <v>15859</v>
      </c>
      <c r="C555" s="65">
        <f>B555*(Rates!$G$9+Rates!$G$11)+Rates!$G$19+SUM(Rates!$G$22:$G$27)</f>
        <v>9469.1866818651524</v>
      </c>
      <c r="D555" s="65">
        <f>IF('NEG Commercial NonWin'!B555&gt;40,40*(Rates!$H$9+Rates!$H$14)+('NEG Commercial NonWin'!B555-40)*(Rates!$H$9+Rates!$H$17),'NEG Commercial NonWin'!B555*(Rates!$H$9+Rates!$H$14))+Rates!$H$19+Rates!$H$22+Rates!$H$23</f>
        <v>9136.0353318651523</v>
      </c>
      <c r="E555" s="66">
        <f t="shared" si="32"/>
        <v>-333.15135000000009</v>
      </c>
      <c r="F555" s="67">
        <f t="shared" si="33"/>
        <v>-3.5182678427708329E-2</v>
      </c>
      <c r="G555" s="71">
        <f>'NEG Commercial'!M553</f>
        <v>1</v>
      </c>
      <c r="H555" s="68">
        <f t="shared" si="34"/>
        <v>6.9562313920810263E-6</v>
      </c>
      <c r="I555" s="68">
        <f t="shared" si="35"/>
        <v>0.99953393249673872</v>
      </c>
    </row>
    <row r="556" spans="2:9" x14ac:dyDescent="0.2">
      <c r="B556" s="64">
        <f>'NEG Commercial'!K554</f>
        <v>15899</v>
      </c>
      <c r="C556" s="65">
        <f>B556*(Rates!$G$9+Rates!$G$11)+Rates!$G$19+SUM(Rates!$G$22:$G$27)</f>
        <v>9493.0193489484864</v>
      </c>
      <c r="D556" s="65">
        <f>IF('NEG Commercial NonWin'!B556&gt;40,40*(Rates!$H$9+Rates!$H$14)+('NEG Commercial NonWin'!B556-40)*(Rates!$H$9+Rates!$H$17),'NEG Commercial NonWin'!B556*(Rates!$H$9+Rates!$H$14))+Rates!$H$19+Rates!$H$22+Rates!$H$23</f>
        <v>9158.969998948487</v>
      </c>
      <c r="E556" s="66">
        <f t="shared" si="32"/>
        <v>-334.04934999999932</v>
      </c>
      <c r="F556" s="67">
        <f t="shared" si="33"/>
        <v>-3.5188946500672724E-2</v>
      </c>
      <c r="G556" s="71">
        <f>'NEG Commercial'!M554</f>
        <v>1</v>
      </c>
      <c r="H556" s="68">
        <f t="shared" si="34"/>
        <v>6.9562313920810263E-6</v>
      </c>
      <c r="I556" s="68">
        <f t="shared" si="35"/>
        <v>0.99954088872813085</v>
      </c>
    </row>
    <row r="557" spans="2:9" x14ac:dyDescent="0.2">
      <c r="B557" s="64">
        <f>'NEG Commercial'!K555</f>
        <v>15939</v>
      </c>
      <c r="C557" s="65">
        <f>B557*(Rates!$G$9+Rates!$G$11)+Rates!$G$19+SUM(Rates!$G$22:$G$27)</f>
        <v>9516.8520160318221</v>
      </c>
      <c r="D557" s="65">
        <f>IF('NEG Commercial NonWin'!B557&gt;40,40*(Rates!$H$9+Rates!$H$14)+('NEG Commercial NonWin'!B557-40)*(Rates!$H$9+Rates!$H$17),'NEG Commercial NonWin'!B557*(Rates!$H$9+Rates!$H$14))+Rates!$H$19+Rates!$H$22+Rates!$H$23</f>
        <v>9181.9046660318236</v>
      </c>
      <c r="E557" s="66">
        <f t="shared" si="32"/>
        <v>-334.94734999999855</v>
      </c>
      <c r="F557" s="67">
        <f t="shared" si="33"/>
        <v>-3.5195183179874565E-2</v>
      </c>
      <c r="G557" s="71">
        <f>'NEG Commercial'!M555</f>
        <v>1</v>
      </c>
      <c r="H557" s="68">
        <f t="shared" si="34"/>
        <v>6.9562313920810263E-6</v>
      </c>
      <c r="I557" s="68">
        <f t="shared" si="35"/>
        <v>0.99954784495952298</v>
      </c>
    </row>
    <row r="558" spans="2:9" x14ac:dyDescent="0.2">
      <c r="B558" s="64">
        <f>'NEG Commercial'!K556</f>
        <v>15959</v>
      </c>
      <c r="C558" s="65">
        <f>B558*(Rates!$G$9+Rates!$G$11)+Rates!$G$19+SUM(Rates!$G$22:$G$27)</f>
        <v>9528.7683495734891</v>
      </c>
      <c r="D558" s="65">
        <f>IF('NEG Commercial NonWin'!B558&gt;40,40*(Rates!$H$9+Rates!$H$14)+('NEG Commercial NonWin'!B558-40)*(Rates!$H$9+Rates!$H$17),'NEG Commercial NonWin'!B558*(Rates!$H$9+Rates!$H$14))+Rates!$H$19+Rates!$H$22+Rates!$H$23</f>
        <v>9193.37199957349</v>
      </c>
      <c r="E558" s="66">
        <f t="shared" si="32"/>
        <v>-335.39634999999907</v>
      </c>
      <c r="F558" s="67">
        <f t="shared" si="33"/>
        <v>-3.5198289820426949E-2</v>
      </c>
      <c r="G558" s="71">
        <f>'NEG Commercial'!M556</f>
        <v>1</v>
      </c>
      <c r="H558" s="68">
        <f t="shared" si="34"/>
        <v>6.9562313920810263E-6</v>
      </c>
      <c r="I558" s="68">
        <f t="shared" si="35"/>
        <v>0.99955480119091511</v>
      </c>
    </row>
    <row r="559" spans="2:9" x14ac:dyDescent="0.2">
      <c r="B559" s="64">
        <f>'NEG Commercial'!K557</f>
        <v>15979</v>
      </c>
      <c r="C559" s="65">
        <f>B559*(Rates!$G$9+Rates!$G$11)+Rates!$G$19+SUM(Rates!$G$22:$G$27)</f>
        <v>9540.6846831151561</v>
      </c>
      <c r="D559" s="65">
        <f>IF('NEG Commercial NonWin'!B559&gt;40,40*(Rates!$H$9+Rates!$H$14)+('NEG Commercial NonWin'!B559-40)*(Rates!$H$9+Rates!$H$17),'NEG Commercial NonWin'!B559*(Rates!$H$9+Rates!$H$14))+Rates!$H$19+Rates!$H$22+Rates!$H$23</f>
        <v>9204.8393331151583</v>
      </c>
      <c r="E559" s="66">
        <f t="shared" si="32"/>
        <v>-335.84534999999778</v>
      </c>
      <c r="F559" s="67">
        <f t="shared" si="33"/>
        <v>-3.5201388700579081E-2</v>
      </c>
      <c r="G559" s="71">
        <f>'NEG Commercial'!M557</f>
        <v>1</v>
      </c>
      <c r="H559" s="68">
        <f t="shared" si="34"/>
        <v>6.9562313920810263E-6</v>
      </c>
      <c r="I559" s="68">
        <f t="shared" si="35"/>
        <v>0.99956175742230724</v>
      </c>
    </row>
    <row r="560" spans="2:9" x14ac:dyDescent="0.2">
      <c r="B560" s="64">
        <f>'NEG Commercial'!K558</f>
        <v>16019</v>
      </c>
      <c r="C560" s="65">
        <f>B560*(Rates!$G$9+Rates!$G$11)+Rates!$G$19+SUM(Rates!$G$22:$G$27)</f>
        <v>9564.5173501984918</v>
      </c>
      <c r="D560" s="65">
        <f>IF('NEG Commercial NonWin'!B560&gt;40,40*(Rates!$H$9+Rates!$H$14)+('NEG Commercial NonWin'!B560-40)*(Rates!$H$9+Rates!$H$17),'NEG Commercial NonWin'!B560*(Rates!$H$9+Rates!$H$14))+Rates!$H$19+Rates!$H$22+Rates!$H$23</f>
        <v>9227.774000198493</v>
      </c>
      <c r="E560" s="66">
        <f t="shared" si="32"/>
        <v>-336.74334999999883</v>
      </c>
      <c r="F560" s="67">
        <f t="shared" si="33"/>
        <v>-3.5207563295706755E-2</v>
      </c>
      <c r="G560" s="71">
        <f>'NEG Commercial'!M558</f>
        <v>1</v>
      </c>
      <c r="H560" s="68">
        <f t="shared" si="34"/>
        <v>6.9562313920810263E-6</v>
      </c>
      <c r="I560" s="68">
        <f t="shared" si="35"/>
        <v>0.99956871365369937</v>
      </c>
    </row>
    <row r="561" spans="2:9" x14ac:dyDescent="0.2">
      <c r="B561" s="64">
        <f>'NEG Commercial'!K559</f>
        <v>16099</v>
      </c>
      <c r="C561" s="65">
        <f>B561*(Rates!$G$9+Rates!$G$11)+Rates!$G$19+SUM(Rates!$G$22:$G$27)</f>
        <v>9612.1826843651615</v>
      </c>
      <c r="D561" s="65">
        <f>IF('NEG Commercial NonWin'!B561&gt;40,40*(Rates!$H$9+Rates!$H$14)+('NEG Commercial NonWin'!B561-40)*(Rates!$H$9+Rates!$H$17),'NEG Commercial NonWin'!B561*(Rates!$H$9+Rates!$H$14))+Rates!$H$19+Rates!$H$22+Rates!$H$23</f>
        <v>9273.6433343651624</v>
      </c>
      <c r="E561" s="66">
        <f t="shared" si="32"/>
        <v>-338.5393499999991</v>
      </c>
      <c r="F561" s="67">
        <f t="shared" si="33"/>
        <v>-3.5219820629361874E-2</v>
      </c>
      <c r="G561" s="71">
        <f>'NEG Commercial'!M559</f>
        <v>2</v>
      </c>
      <c r="H561" s="68">
        <f t="shared" si="34"/>
        <v>1.3912462784162053E-5</v>
      </c>
      <c r="I561" s="68">
        <f t="shared" si="35"/>
        <v>0.99958262611648352</v>
      </c>
    </row>
    <row r="562" spans="2:9" x14ac:dyDescent="0.2">
      <c r="B562" s="64">
        <f>'NEG Commercial'!K560</f>
        <v>16239</v>
      </c>
      <c r="C562" s="65">
        <f>B562*(Rates!$G$9+Rates!$G$11)+Rates!$G$19+SUM(Rates!$G$22:$G$27)</f>
        <v>9695.5970191568322</v>
      </c>
      <c r="D562" s="65">
        <f>IF('NEG Commercial NonWin'!B562&gt;40,40*(Rates!$H$9+Rates!$H$14)+('NEG Commercial NonWin'!B562-40)*(Rates!$H$9+Rates!$H$17),'NEG Commercial NonWin'!B562*(Rates!$H$9+Rates!$H$14))+Rates!$H$19+Rates!$H$22+Rates!$H$23</f>
        <v>9353.914669156833</v>
      </c>
      <c r="E562" s="66">
        <f t="shared" si="32"/>
        <v>-341.68234999999913</v>
      </c>
      <c r="F562" s="67">
        <f t="shared" si="33"/>
        <v>-3.5240980965369498E-2</v>
      </c>
      <c r="G562" s="71">
        <f>'NEG Commercial'!M560</f>
        <v>1</v>
      </c>
      <c r="H562" s="68">
        <f t="shared" si="34"/>
        <v>6.9562313920810263E-6</v>
      </c>
      <c r="I562" s="68">
        <f t="shared" si="35"/>
        <v>0.99958958234787565</v>
      </c>
    </row>
    <row r="563" spans="2:9" x14ac:dyDescent="0.2">
      <c r="B563" s="64">
        <f>'NEG Commercial'!K561</f>
        <v>16299</v>
      </c>
      <c r="C563" s="65">
        <f>B563*(Rates!$G$9+Rates!$G$11)+Rates!$G$19+SUM(Rates!$G$22:$G$27)</f>
        <v>9731.3460197818349</v>
      </c>
      <c r="D563" s="65">
        <f>IF('NEG Commercial NonWin'!B563&gt;40,40*(Rates!$H$9+Rates!$H$14)+('NEG Commercial NonWin'!B563-40)*(Rates!$H$9+Rates!$H$17),'NEG Commercial NonWin'!B563*(Rates!$H$9+Rates!$H$14))+Rates!$H$19+Rates!$H$22+Rates!$H$23</f>
        <v>9388.316669781836</v>
      </c>
      <c r="E563" s="66">
        <f t="shared" si="32"/>
        <v>-343.02934999999889</v>
      </c>
      <c r="F563" s="67">
        <f t="shared" si="33"/>
        <v>-3.5249938631581941E-2</v>
      </c>
      <c r="G563" s="71">
        <f>'NEG Commercial'!M561</f>
        <v>1</v>
      </c>
      <c r="H563" s="68">
        <f t="shared" si="34"/>
        <v>6.9562313920810263E-6</v>
      </c>
      <c r="I563" s="68">
        <f t="shared" si="35"/>
        <v>0.99959653857926778</v>
      </c>
    </row>
    <row r="564" spans="2:9" x14ac:dyDescent="0.2">
      <c r="B564" s="64">
        <f>'NEG Commercial'!K562</f>
        <v>16639</v>
      </c>
      <c r="C564" s="65">
        <f>B564*(Rates!$G$9+Rates!$G$11)+Rates!$G$19+SUM(Rates!$G$22:$G$27)</f>
        <v>9933.9236899901807</v>
      </c>
      <c r="D564" s="65">
        <f>IF('NEG Commercial NonWin'!B564&gt;40,40*(Rates!$H$9+Rates!$H$14)+('NEG Commercial NonWin'!B564-40)*(Rates!$H$9+Rates!$H$17),'NEG Commercial NonWin'!B564*(Rates!$H$9+Rates!$H$14))+Rates!$H$19+Rates!$H$22+Rates!$H$23</f>
        <v>9583.261339990182</v>
      </c>
      <c r="E564" s="66">
        <f t="shared" si="32"/>
        <v>-350.6623499999987</v>
      </c>
      <c r="F564" s="67">
        <f t="shared" si="33"/>
        <v>-3.5299480944608032E-2</v>
      </c>
      <c r="G564" s="71">
        <f>'NEG Commercial'!M562</f>
        <v>1</v>
      </c>
      <c r="H564" s="68">
        <f t="shared" si="34"/>
        <v>6.9562313920810263E-6</v>
      </c>
      <c r="I564" s="68">
        <f t="shared" si="35"/>
        <v>0.99960349481065991</v>
      </c>
    </row>
    <row r="565" spans="2:9" x14ac:dyDescent="0.2">
      <c r="B565" s="64">
        <f>'NEG Commercial'!K563</f>
        <v>16679</v>
      </c>
      <c r="C565" s="65">
        <f>B565*(Rates!$G$9+Rates!$G$11)+Rates!$G$19+SUM(Rates!$G$22:$G$27)</f>
        <v>9957.7563570735147</v>
      </c>
      <c r="D565" s="65">
        <f>IF('NEG Commercial NonWin'!B565&gt;40,40*(Rates!$H$9+Rates!$H$14)+('NEG Commercial NonWin'!B565-40)*(Rates!$H$9+Rates!$H$17),'NEG Commercial NonWin'!B565*(Rates!$H$9+Rates!$H$14))+Rates!$H$19+Rates!$H$22+Rates!$H$23</f>
        <v>9606.1960070735167</v>
      </c>
      <c r="E565" s="66">
        <f t="shared" si="32"/>
        <v>-351.56034999999792</v>
      </c>
      <c r="F565" s="67">
        <f t="shared" si="33"/>
        <v>-3.5305176928763296E-2</v>
      </c>
      <c r="G565" s="71">
        <f>'NEG Commercial'!M563</f>
        <v>1</v>
      </c>
      <c r="H565" s="68">
        <f t="shared" si="34"/>
        <v>6.9562313920810263E-6</v>
      </c>
      <c r="I565" s="68">
        <f t="shared" si="35"/>
        <v>0.99961045104205204</v>
      </c>
    </row>
    <row r="566" spans="2:9" x14ac:dyDescent="0.2">
      <c r="B566" s="64">
        <f>'NEG Commercial'!K564</f>
        <v>16739</v>
      </c>
      <c r="C566" s="65">
        <f>B566*(Rates!$G$9+Rates!$G$11)+Rates!$G$19+SUM(Rates!$G$22:$G$27)</f>
        <v>9993.5053576985174</v>
      </c>
      <c r="D566" s="65">
        <f>IF('NEG Commercial NonWin'!B566&gt;40,40*(Rates!$H$9+Rates!$H$14)+('NEG Commercial NonWin'!B566-40)*(Rates!$H$9+Rates!$H$17),'NEG Commercial NonWin'!B566*(Rates!$H$9+Rates!$H$14))+Rates!$H$19+Rates!$H$22+Rates!$H$23</f>
        <v>9640.5980076985179</v>
      </c>
      <c r="E566" s="66">
        <f t="shared" si="32"/>
        <v>-352.9073499999995</v>
      </c>
      <c r="F566" s="67">
        <f t="shared" si="33"/>
        <v>-3.5313669965477787E-2</v>
      </c>
      <c r="G566" s="71">
        <f>'NEG Commercial'!M564</f>
        <v>1</v>
      </c>
      <c r="H566" s="68">
        <f t="shared" si="34"/>
        <v>6.9562313920810263E-6</v>
      </c>
      <c r="I566" s="68">
        <f t="shared" si="35"/>
        <v>0.99961740727344417</v>
      </c>
    </row>
    <row r="567" spans="2:9" x14ac:dyDescent="0.2">
      <c r="B567" s="64">
        <f>'NEG Commercial'!K565</f>
        <v>17179</v>
      </c>
      <c r="C567" s="65">
        <f>B567*(Rates!$G$9+Rates!$G$11)+Rates!$G$19+SUM(Rates!$G$22:$G$27)</f>
        <v>10255.6646956152</v>
      </c>
      <c r="D567" s="65">
        <f>IF('NEG Commercial NonWin'!B567&gt;40,40*(Rates!$H$9+Rates!$H$14)+('NEG Commercial NonWin'!B567-40)*(Rates!$H$9+Rates!$H$17),'NEG Commercial NonWin'!B567*(Rates!$H$9+Rates!$H$14))+Rates!$H$19+Rates!$H$22+Rates!$H$23</f>
        <v>9892.8793456151998</v>
      </c>
      <c r="E567" s="66">
        <f t="shared" si="32"/>
        <v>-362.78535000000011</v>
      </c>
      <c r="F567" s="67">
        <f t="shared" si="33"/>
        <v>-3.5374143048486038E-2</v>
      </c>
      <c r="G567" s="71">
        <f>'NEG Commercial'!M565</f>
        <v>1</v>
      </c>
      <c r="H567" s="68">
        <f t="shared" si="34"/>
        <v>6.9562313920810263E-6</v>
      </c>
      <c r="I567" s="68">
        <f t="shared" si="35"/>
        <v>0.9996243635048363</v>
      </c>
    </row>
    <row r="568" spans="2:9" x14ac:dyDescent="0.2">
      <c r="B568" s="64">
        <f>'NEG Commercial'!K566</f>
        <v>17279</v>
      </c>
      <c r="C568" s="65">
        <f>B568*(Rates!$G$9+Rates!$G$11)+Rates!$G$19+SUM(Rates!$G$22:$G$27)</f>
        <v>10315.246363323537</v>
      </c>
      <c r="D568" s="65">
        <f>IF('NEG Commercial NonWin'!B568&gt;40,40*(Rates!$H$9+Rates!$H$14)+('NEG Commercial NonWin'!B568-40)*(Rates!$H$9+Rates!$H$17),'NEG Commercial NonWin'!B568*(Rates!$H$9+Rates!$H$14))+Rates!$H$19+Rates!$H$22+Rates!$H$23</f>
        <v>9950.2160133235375</v>
      </c>
      <c r="E568" s="66">
        <f t="shared" si="32"/>
        <v>-365.03034999999909</v>
      </c>
      <c r="F568" s="67">
        <f t="shared" si="33"/>
        <v>-3.5387458248005196E-2</v>
      </c>
      <c r="G568" s="71">
        <f>'NEG Commercial'!M566</f>
        <v>1</v>
      </c>
      <c r="H568" s="68">
        <f t="shared" si="34"/>
        <v>6.9562313920810263E-6</v>
      </c>
      <c r="I568" s="68">
        <f t="shared" si="35"/>
        <v>0.99963131973622843</v>
      </c>
    </row>
    <row r="569" spans="2:9" x14ac:dyDescent="0.2">
      <c r="B569" s="64">
        <f>'NEG Commercial'!K567</f>
        <v>17319</v>
      </c>
      <c r="C569" s="65">
        <f>B569*(Rates!$G$9+Rates!$G$11)+Rates!$G$19+SUM(Rates!$G$22:$G$27)</f>
        <v>10339.079030406872</v>
      </c>
      <c r="D569" s="65">
        <f>IF('NEG Commercial NonWin'!B569&gt;40,40*(Rates!$H$9+Rates!$H$14)+('NEG Commercial NonWin'!B569-40)*(Rates!$H$9+Rates!$H$17),'NEG Commercial NonWin'!B569*(Rates!$H$9+Rates!$H$14))+Rates!$H$19+Rates!$H$22+Rates!$H$23</f>
        <v>9973.1506804068722</v>
      </c>
      <c r="E569" s="66">
        <f t="shared" si="32"/>
        <v>-365.92835000000014</v>
      </c>
      <c r="F569" s="67">
        <f t="shared" si="33"/>
        <v>-3.5392741357699035E-2</v>
      </c>
      <c r="G569" s="71">
        <f>'NEG Commercial'!M567</f>
        <v>1</v>
      </c>
      <c r="H569" s="68">
        <f t="shared" si="34"/>
        <v>6.9562313920810263E-6</v>
      </c>
      <c r="I569" s="68">
        <f t="shared" si="35"/>
        <v>0.99963827596762056</v>
      </c>
    </row>
    <row r="570" spans="2:9" x14ac:dyDescent="0.2">
      <c r="B570" s="64">
        <f>'NEG Commercial'!K568</f>
        <v>17359</v>
      </c>
      <c r="C570" s="65">
        <f>B570*(Rates!$G$9+Rates!$G$11)+Rates!$G$19+SUM(Rates!$G$22:$G$27)</f>
        <v>10362.911697490206</v>
      </c>
      <c r="D570" s="65">
        <f>IF('NEG Commercial NonWin'!B570&gt;40,40*(Rates!$H$9+Rates!$H$14)+('NEG Commercial NonWin'!B570-40)*(Rates!$H$9+Rates!$H$17),'NEG Commercial NonWin'!B570*(Rates!$H$9+Rates!$H$14))+Rates!$H$19+Rates!$H$22+Rates!$H$23</f>
        <v>9996.0853474902069</v>
      </c>
      <c r="E570" s="66">
        <f t="shared" si="32"/>
        <v>-366.82634999999937</v>
      </c>
      <c r="F570" s="67">
        <f t="shared" si="33"/>
        <v>-3.5398000167157752E-2</v>
      </c>
      <c r="G570" s="71">
        <f>'NEG Commercial'!M568</f>
        <v>1</v>
      </c>
      <c r="H570" s="68">
        <f t="shared" si="34"/>
        <v>6.9562313920810263E-6</v>
      </c>
      <c r="I570" s="68">
        <f t="shared" si="35"/>
        <v>0.99964523219901269</v>
      </c>
    </row>
    <row r="571" spans="2:9" x14ac:dyDescent="0.2">
      <c r="B571" s="64">
        <f>'NEG Commercial'!K569</f>
        <v>17679</v>
      </c>
      <c r="C571" s="65">
        <f>B571*(Rates!$G$9+Rates!$G$11)+Rates!$G$19+SUM(Rates!$G$22:$G$27)</f>
        <v>10553.573034156885</v>
      </c>
      <c r="D571" s="65">
        <f>IF('NEG Commercial NonWin'!B571&gt;40,40*(Rates!$H$9+Rates!$H$14)+('NEG Commercial NonWin'!B571-40)*(Rates!$H$9+Rates!$H$17),'NEG Commercial NonWin'!B571*(Rates!$H$9+Rates!$H$14))+Rates!$H$19+Rates!$H$22+Rates!$H$23</f>
        <v>10179.562684156885</v>
      </c>
      <c r="E571" s="66">
        <f t="shared" si="32"/>
        <v>-374.01035000000047</v>
      </c>
      <c r="F571" s="67">
        <f t="shared" si="33"/>
        <v>-3.5439215589782462E-2</v>
      </c>
      <c r="G571" s="71">
        <f>'NEG Commercial'!M569</f>
        <v>1</v>
      </c>
      <c r="H571" s="68">
        <f t="shared" si="34"/>
        <v>6.9562313920810263E-6</v>
      </c>
      <c r="I571" s="68">
        <f t="shared" si="35"/>
        <v>0.99965218843040482</v>
      </c>
    </row>
    <row r="572" spans="2:9" x14ac:dyDescent="0.2">
      <c r="B572" s="64">
        <f>'NEG Commercial'!K570</f>
        <v>17719</v>
      </c>
      <c r="C572" s="65">
        <f>B572*(Rates!$G$9+Rates!$G$11)+Rates!$G$19+SUM(Rates!$G$22:$G$27)</f>
        <v>10577.405701240219</v>
      </c>
      <c r="D572" s="65">
        <f>IF('NEG Commercial NonWin'!B572&gt;40,40*(Rates!$H$9+Rates!$H$14)+('NEG Commercial NonWin'!B572-40)*(Rates!$H$9+Rates!$H$17),'NEG Commercial NonWin'!B572*(Rates!$H$9+Rates!$H$14))+Rates!$H$19+Rates!$H$22+Rates!$H$23</f>
        <v>10202.497351240219</v>
      </c>
      <c r="E572" s="66">
        <f t="shared" si="32"/>
        <v>-374.9083499999997</v>
      </c>
      <c r="F572" s="67">
        <f t="shared" si="33"/>
        <v>-3.5444263044201951E-2</v>
      </c>
      <c r="G572" s="71">
        <f>'NEG Commercial'!M570</f>
        <v>1</v>
      </c>
      <c r="H572" s="68">
        <f t="shared" si="34"/>
        <v>6.9562313920810263E-6</v>
      </c>
      <c r="I572" s="68">
        <f t="shared" si="35"/>
        <v>0.99965914466179695</v>
      </c>
    </row>
    <row r="573" spans="2:9" x14ac:dyDescent="0.2">
      <c r="B573" s="64">
        <f>'NEG Commercial'!K571</f>
        <v>17759</v>
      </c>
      <c r="C573" s="65">
        <f>B573*(Rates!$G$9+Rates!$G$11)+Rates!$G$19+SUM(Rates!$G$22:$G$27)</f>
        <v>10601.238368323555</v>
      </c>
      <c r="D573" s="65">
        <f>IF('NEG Commercial NonWin'!B573&gt;40,40*(Rates!$H$9+Rates!$H$14)+('NEG Commercial NonWin'!B573-40)*(Rates!$H$9+Rates!$H$17),'NEG Commercial NonWin'!B573*(Rates!$H$9+Rates!$H$14))+Rates!$H$19+Rates!$H$22+Rates!$H$23</f>
        <v>10225.432018323554</v>
      </c>
      <c r="E573" s="66">
        <f t="shared" si="32"/>
        <v>-375.80635000000075</v>
      </c>
      <c r="F573" s="67">
        <f t="shared" si="33"/>
        <v>-3.5449287804235036E-2</v>
      </c>
      <c r="G573" s="71">
        <f>'NEG Commercial'!M571</f>
        <v>2</v>
      </c>
      <c r="H573" s="68">
        <f t="shared" si="34"/>
        <v>1.3912462784162053E-5</v>
      </c>
      <c r="I573" s="68">
        <f t="shared" si="35"/>
        <v>0.9996730571245811</v>
      </c>
    </row>
    <row r="574" spans="2:9" x14ac:dyDescent="0.2">
      <c r="B574" s="64">
        <f>'NEG Commercial'!K572</f>
        <v>17839</v>
      </c>
      <c r="C574" s="65">
        <f>B574*(Rates!$G$9+Rates!$G$11)+Rates!$G$19+SUM(Rates!$G$22:$G$27)</f>
        <v>10648.903702490225</v>
      </c>
      <c r="D574" s="65">
        <f>IF('NEG Commercial NonWin'!B574&gt;40,40*(Rates!$H$9+Rates!$H$14)+('NEG Commercial NonWin'!B574-40)*(Rates!$H$9+Rates!$H$17),'NEG Commercial NonWin'!B574*(Rates!$H$9+Rates!$H$14))+Rates!$H$19+Rates!$H$22+Rates!$H$23</f>
        <v>10271.301352490224</v>
      </c>
      <c r="E574" s="66">
        <f t="shared" si="32"/>
        <v>-377.60235000000102</v>
      </c>
      <c r="F574" s="67">
        <f t="shared" si="33"/>
        <v>-3.5459269850632559E-2</v>
      </c>
      <c r="G574" s="71">
        <f>'NEG Commercial'!M572</f>
        <v>1</v>
      </c>
      <c r="H574" s="68">
        <f t="shared" si="34"/>
        <v>6.9562313920810263E-6</v>
      </c>
      <c r="I574" s="68">
        <f t="shared" si="35"/>
        <v>0.99968001335597323</v>
      </c>
    </row>
    <row r="575" spans="2:9" x14ac:dyDescent="0.2">
      <c r="B575" s="64">
        <f>'NEG Commercial'!K573</f>
        <v>17879</v>
      </c>
      <c r="C575" s="65">
        <f>B575*(Rates!$G$9+Rates!$G$11)+Rates!$G$19+SUM(Rates!$G$22:$G$27)</f>
        <v>10672.736369573558</v>
      </c>
      <c r="D575" s="65">
        <f>IF('NEG Commercial NonWin'!B575&gt;40,40*(Rates!$H$9+Rates!$H$14)+('NEG Commercial NonWin'!B575-40)*(Rates!$H$9+Rates!$H$17),'NEG Commercial NonWin'!B575*(Rates!$H$9+Rates!$H$14))+Rates!$H$19+Rates!$H$22+Rates!$H$23</f>
        <v>10294.236019573558</v>
      </c>
      <c r="E575" s="66">
        <f t="shared" si="32"/>
        <v>-378.50035000000025</v>
      </c>
      <c r="F575" s="67">
        <f t="shared" si="33"/>
        <v>-3.5464227438340039E-2</v>
      </c>
      <c r="G575" s="71">
        <f>'NEG Commercial'!M573</f>
        <v>2</v>
      </c>
      <c r="H575" s="68">
        <f t="shared" si="34"/>
        <v>1.3912462784162053E-5</v>
      </c>
      <c r="I575" s="68">
        <f t="shared" si="35"/>
        <v>0.99969392581875738</v>
      </c>
    </row>
    <row r="576" spans="2:9" x14ac:dyDescent="0.2">
      <c r="B576" s="64">
        <f>'NEG Commercial'!K574</f>
        <v>17899</v>
      </c>
      <c r="C576" s="65">
        <f>B576*(Rates!$G$9+Rates!$G$11)+Rates!$G$19+SUM(Rates!$G$22:$G$27)</f>
        <v>10684.652703115225</v>
      </c>
      <c r="D576" s="65">
        <f>IF('NEG Commercial NonWin'!B576&gt;40,40*(Rates!$H$9+Rates!$H$14)+('NEG Commercial NonWin'!B576-40)*(Rates!$H$9+Rates!$H$17),'NEG Commercial NonWin'!B576*(Rates!$H$9+Rates!$H$14))+Rates!$H$19+Rates!$H$22+Rates!$H$23</f>
        <v>10305.703353115226</v>
      </c>
      <c r="E576" s="66">
        <f t="shared" si="32"/>
        <v>-378.94934999999896</v>
      </c>
      <c r="F576" s="67">
        <f t="shared" si="33"/>
        <v>-3.5466697938578033E-2</v>
      </c>
      <c r="G576" s="71">
        <f>'NEG Commercial'!M574</f>
        <v>1</v>
      </c>
      <c r="H576" s="68">
        <f t="shared" si="34"/>
        <v>6.9562313920810263E-6</v>
      </c>
      <c r="I576" s="68">
        <f t="shared" si="35"/>
        <v>0.99970088205014951</v>
      </c>
    </row>
    <row r="577" spans="2:9" x14ac:dyDescent="0.2">
      <c r="B577" s="64">
        <f>'NEG Commercial'!K575</f>
        <v>17999</v>
      </c>
      <c r="C577" s="65">
        <f>B577*(Rates!$G$9+Rates!$G$11)+Rates!$G$19+SUM(Rates!$G$22:$G$27)</f>
        <v>10744.234370823562</v>
      </c>
      <c r="D577" s="65">
        <f>IF('NEG Commercial NonWin'!B577&gt;40,40*(Rates!$H$9+Rates!$H$14)+('NEG Commercial NonWin'!B577-40)*(Rates!$H$9+Rates!$H$17),'NEG Commercial NonWin'!B577*(Rates!$H$9+Rates!$H$14))+Rates!$H$19+Rates!$H$22+Rates!$H$23</f>
        <v>10363.040020823564</v>
      </c>
      <c r="E577" s="66">
        <f t="shared" si="32"/>
        <v>-381.19434999999794</v>
      </c>
      <c r="F577" s="67">
        <f t="shared" si="33"/>
        <v>-3.5478968239481802E-2</v>
      </c>
      <c r="G577" s="71">
        <f>'NEG Commercial'!M575</f>
        <v>1</v>
      </c>
      <c r="H577" s="68">
        <f t="shared" si="34"/>
        <v>6.9562313920810263E-6</v>
      </c>
      <c r="I577" s="68">
        <f t="shared" si="35"/>
        <v>0.99970783828154164</v>
      </c>
    </row>
    <row r="578" spans="2:9" x14ac:dyDescent="0.2">
      <c r="B578" s="64">
        <f>'NEG Commercial'!K576</f>
        <v>18559</v>
      </c>
      <c r="C578" s="65">
        <f>B578*(Rates!$G$9+Rates!$G$11)+Rates!$G$19+SUM(Rates!$G$22:$G$27)</f>
        <v>11077.89170999025</v>
      </c>
      <c r="D578" s="65">
        <f>IF('NEG Commercial NonWin'!B578&gt;40,40*(Rates!$H$9+Rates!$H$14)+('NEG Commercial NonWin'!B578-40)*(Rates!$H$9+Rates!$H$17),'NEG Commercial NonWin'!B578*(Rates!$H$9+Rates!$H$14))+Rates!$H$19+Rates!$H$22+Rates!$H$23</f>
        <v>10684.12535999025</v>
      </c>
      <c r="E578" s="66">
        <f t="shared" si="32"/>
        <v>-393.76634999999987</v>
      </c>
      <c r="F578" s="67">
        <f t="shared" si="33"/>
        <v>-3.5545242750919297E-2</v>
      </c>
      <c r="G578" s="71">
        <f>'NEG Commercial'!M576</f>
        <v>1</v>
      </c>
      <c r="H578" s="68">
        <f t="shared" si="34"/>
        <v>6.9562313920810263E-6</v>
      </c>
      <c r="I578" s="68">
        <f t="shared" si="35"/>
        <v>0.99971479451293377</v>
      </c>
    </row>
    <row r="579" spans="2:9" x14ac:dyDescent="0.2">
      <c r="B579" s="64">
        <f>'NEG Commercial'!K577</f>
        <v>18619</v>
      </c>
      <c r="C579" s="65">
        <f>B579*(Rates!$G$9+Rates!$G$11)+Rates!$G$19+SUM(Rates!$G$22:$G$27)</f>
        <v>11113.640710615251</v>
      </c>
      <c r="D579" s="65">
        <f>IF('NEG Commercial NonWin'!B579&gt;40,40*(Rates!$H$9+Rates!$H$14)+('NEG Commercial NonWin'!B579-40)*(Rates!$H$9+Rates!$H$17),'NEG Commercial NonWin'!B579*(Rates!$H$9+Rates!$H$14))+Rates!$H$19+Rates!$H$22+Rates!$H$23</f>
        <v>10718.527360615253</v>
      </c>
      <c r="E579" s="66">
        <f t="shared" si="32"/>
        <v>-395.11334999999781</v>
      </c>
      <c r="F579" s="67">
        <f t="shared" si="33"/>
        <v>-3.5552107566569367E-2</v>
      </c>
      <c r="G579" s="71">
        <f>'NEG Commercial'!M577</f>
        <v>1</v>
      </c>
      <c r="H579" s="68">
        <f t="shared" si="34"/>
        <v>6.9562313920810263E-6</v>
      </c>
      <c r="I579" s="68">
        <f t="shared" si="35"/>
        <v>0.9997217507443259</v>
      </c>
    </row>
    <row r="580" spans="2:9" x14ac:dyDescent="0.2">
      <c r="B580" s="64">
        <f>'NEG Commercial'!K578</f>
        <v>18639</v>
      </c>
      <c r="C580" s="65">
        <f>B580*(Rates!$G$9+Rates!$G$11)+Rates!$G$19+SUM(Rates!$G$22:$G$27)</f>
        <v>11125.55704415692</v>
      </c>
      <c r="D580" s="65">
        <f>IF('NEG Commercial NonWin'!B580&gt;40,40*(Rates!$H$9+Rates!$H$14)+('NEG Commercial NonWin'!B580-40)*(Rates!$H$9+Rates!$H$17),'NEG Commercial NonWin'!B580*(Rates!$H$9+Rates!$H$14))+Rates!$H$19+Rates!$H$22+Rates!$H$23</f>
        <v>10729.99469415692</v>
      </c>
      <c r="E580" s="66">
        <f t="shared" si="32"/>
        <v>-395.56235000000015</v>
      </c>
      <c r="F580" s="67">
        <f t="shared" si="33"/>
        <v>-3.5554386034787111E-2</v>
      </c>
      <c r="G580" s="71">
        <f>'NEG Commercial'!M578</f>
        <v>1</v>
      </c>
      <c r="H580" s="68">
        <f t="shared" si="34"/>
        <v>6.9562313920810263E-6</v>
      </c>
      <c r="I580" s="68">
        <f t="shared" si="35"/>
        <v>0.99972870697571803</v>
      </c>
    </row>
    <row r="581" spans="2:9" x14ac:dyDescent="0.2">
      <c r="B581" s="64">
        <f>'NEG Commercial'!K579</f>
        <v>18879</v>
      </c>
      <c r="C581" s="65">
        <f>B581*(Rates!$G$9+Rates!$G$11)+Rates!$G$19+SUM(Rates!$G$22:$G$27)</f>
        <v>11268.553046656927</v>
      </c>
      <c r="D581" s="65">
        <f>IF('NEG Commercial NonWin'!B581&gt;40,40*(Rates!$H$9+Rates!$H$14)+('NEG Commercial NonWin'!B581-40)*(Rates!$H$9+Rates!$H$17),'NEG Commercial NonWin'!B581*(Rates!$H$9+Rates!$H$14))+Rates!$H$19+Rates!$H$22+Rates!$H$23</f>
        <v>10867.602696656928</v>
      </c>
      <c r="E581" s="66">
        <f t="shared" si="32"/>
        <v>-400.95034999999916</v>
      </c>
      <c r="F581" s="67">
        <f t="shared" si="33"/>
        <v>-3.5581351779583645E-2</v>
      </c>
      <c r="G581" s="71">
        <f>'NEG Commercial'!M579</f>
        <v>1</v>
      </c>
      <c r="H581" s="68">
        <f t="shared" si="34"/>
        <v>6.9562313920810263E-6</v>
      </c>
      <c r="I581" s="68">
        <f t="shared" si="35"/>
        <v>0.99973566320711016</v>
      </c>
    </row>
    <row r="582" spans="2:9" x14ac:dyDescent="0.2">
      <c r="B582" s="64">
        <f>'NEG Commercial'!K580</f>
        <v>18919</v>
      </c>
      <c r="C582" s="65">
        <f>B582*(Rates!$G$9+Rates!$G$11)+Rates!$G$19+SUM(Rates!$G$22:$G$27)</f>
        <v>11292.385713740263</v>
      </c>
      <c r="D582" s="65">
        <f>IF('NEG Commercial NonWin'!B582&gt;40,40*(Rates!$H$9+Rates!$H$14)+('NEG Commercial NonWin'!B582-40)*(Rates!$H$9+Rates!$H$17),'NEG Commercial NonWin'!B582*(Rates!$H$9+Rates!$H$14))+Rates!$H$19+Rates!$H$22+Rates!$H$23</f>
        <v>10890.537363740263</v>
      </c>
      <c r="E582" s="66">
        <f t="shared" si="32"/>
        <v>-401.84835000000021</v>
      </c>
      <c r="F582" s="67">
        <f t="shared" si="33"/>
        <v>-3.5585779673735572E-2</v>
      </c>
      <c r="G582" s="71">
        <f>'NEG Commercial'!M580</f>
        <v>1</v>
      </c>
      <c r="H582" s="68">
        <f t="shared" si="34"/>
        <v>6.9562313920810263E-6</v>
      </c>
      <c r="I582" s="68">
        <f t="shared" si="35"/>
        <v>0.99974261943850229</v>
      </c>
    </row>
    <row r="583" spans="2:9" x14ac:dyDescent="0.2">
      <c r="B583" s="64">
        <f>'NEG Commercial'!K581</f>
        <v>19019</v>
      </c>
      <c r="C583" s="65">
        <f>B583*(Rates!$G$9+Rates!$G$11)+Rates!$G$19+SUM(Rates!$G$22:$G$27)</f>
        <v>11351.9673814486</v>
      </c>
      <c r="D583" s="65">
        <f>IF('NEG Commercial NonWin'!B583&gt;40,40*(Rates!$H$9+Rates!$H$14)+('NEG Commercial NonWin'!B583-40)*(Rates!$H$9+Rates!$H$17),'NEG Commercial NonWin'!B583*(Rates!$H$9+Rates!$H$14))+Rates!$H$19+Rates!$H$22+Rates!$H$23</f>
        <v>10947.8740314486</v>
      </c>
      <c r="E583" s="66">
        <f t="shared" ref="E583:E618" si="36">D583-C583</f>
        <v>-404.09334999999919</v>
      </c>
      <c r="F583" s="67">
        <f t="shared" ref="F583:F618" si="37">E583/C583</f>
        <v>-3.5596768068622983E-2</v>
      </c>
      <c r="G583" s="71">
        <f>'NEG Commercial'!M581</f>
        <v>1</v>
      </c>
      <c r="H583" s="68">
        <f t="shared" si="34"/>
        <v>6.9562313920810263E-6</v>
      </c>
      <c r="I583" s="68">
        <f t="shared" si="35"/>
        <v>0.99974957566989442</v>
      </c>
    </row>
    <row r="584" spans="2:9" x14ac:dyDescent="0.2">
      <c r="B584" s="64">
        <f>'NEG Commercial'!K582</f>
        <v>19059</v>
      </c>
      <c r="C584" s="65">
        <f>B584*(Rates!$G$9+Rates!$G$11)+Rates!$G$19+SUM(Rates!$G$22:$G$27)</f>
        <v>11375.800048531933</v>
      </c>
      <c r="D584" s="65">
        <f>IF('NEG Commercial NonWin'!B584&gt;40,40*(Rates!$H$9+Rates!$H$14)+('NEG Commercial NonWin'!B584-40)*(Rates!$H$9+Rates!$H$17),'NEG Commercial NonWin'!B584*(Rates!$H$9+Rates!$H$14))+Rates!$H$19+Rates!$H$22+Rates!$H$23</f>
        <v>10970.808698531935</v>
      </c>
      <c r="E584" s="66">
        <f t="shared" si="36"/>
        <v>-404.99134999999842</v>
      </c>
      <c r="F584" s="67">
        <f t="shared" si="37"/>
        <v>-3.5601131197120793E-2</v>
      </c>
      <c r="G584" s="71">
        <f>'NEG Commercial'!M582</f>
        <v>1</v>
      </c>
      <c r="H584" s="68">
        <f t="shared" ref="H584:H618" si="38">G584/SUM($G$6:$G$618)</f>
        <v>6.9562313920810263E-6</v>
      </c>
      <c r="I584" s="68">
        <f t="shared" ref="I584:I618" si="39">H584+I583</f>
        <v>0.99975653190128655</v>
      </c>
    </row>
    <row r="585" spans="2:9" x14ac:dyDescent="0.2">
      <c r="B585" s="64">
        <f>'NEG Commercial'!K583</f>
        <v>19239</v>
      </c>
      <c r="C585" s="65">
        <f>B585*(Rates!$G$9+Rates!$G$11)+Rates!$G$19+SUM(Rates!$G$22:$G$27)</f>
        <v>11483.04705040694</v>
      </c>
      <c r="D585" s="65">
        <f>IF('NEG Commercial NonWin'!B585&gt;40,40*(Rates!$H$9+Rates!$H$14)+('NEG Commercial NonWin'!B585-40)*(Rates!$H$9+Rates!$H$17),'NEG Commercial NonWin'!B585*(Rates!$H$9+Rates!$H$14))+Rates!$H$19+Rates!$H$22+Rates!$H$23</f>
        <v>11074.014700406942</v>
      </c>
      <c r="E585" s="66">
        <f t="shared" si="36"/>
        <v>-409.03234999999768</v>
      </c>
      <c r="F585" s="67">
        <f t="shared" si="37"/>
        <v>-3.5620541151183585E-2</v>
      </c>
      <c r="G585" s="71">
        <f>'NEG Commercial'!M583</f>
        <v>1</v>
      </c>
      <c r="H585" s="68">
        <f t="shared" si="38"/>
        <v>6.9562313920810263E-6</v>
      </c>
      <c r="I585" s="68">
        <f t="shared" si="39"/>
        <v>0.99976348813267868</v>
      </c>
    </row>
    <row r="586" spans="2:9" x14ac:dyDescent="0.2">
      <c r="B586" s="64">
        <f>'NEG Commercial'!K584</f>
        <v>19839</v>
      </c>
      <c r="C586" s="65">
        <f>B586*(Rates!$G$9+Rates!$G$11)+Rates!$G$19+SUM(Rates!$G$22:$G$27)</f>
        <v>11840.537056656962</v>
      </c>
      <c r="D586" s="65">
        <f>IF('NEG Commercial NonWin'!B586&gt;40,40*(Rates!$H$9+Rates!$H$14)+('NEG Commercial NonWin'!B586-40)*(Rates!$H$9+Rates!$H$17),'NEG Commercial NonWin'!B586*(Rates!$H$9+Rates!$H$14))+Rates!$H$19+Rates!$H$22+Rates!$H$23</f>
        <v>11418.034706656963</v>
      </c>
      <c r="E586" s="66">
        <f t="shared" si="36"/>
        <v>-422.50234999999884</v>
      </c>
      <c r="F586" s="67">
        <f t="shared" si="37"/>
        <v>-3.568270155131692E-2</v>
      </c>
      <c r="G586" s="71">
        <f>'NEG Commercial'!M584</f>
        <v>1</v>
      </c>
      <c r="H586" s="68">
        <f t="shared" si="38"/>
        <v>6.9562313920810263E-6</v>
      </c>
      <c r="I586" s="68">
        <f t="shared" si="39"/>
        <v>0.99977044436407081</v>
      </c>
    </row>
    <row r="587" spans="2:9" x14ac:dyDescent="0.2">
      <c r="B587" s="64">
        <f>'NEG Commercial'!K585</f>
        <v>19979</v>
      </c>
      <c r="C587" s="65">
        <f>B587*(Rates!$G$9+Rates!$G$11)+Rates!$G$19+SUM(Rates!$G$22:$G$27)</f>
        <v>11923.951391448634</v>
      </c>
      <c r="D587" s="65">
        <f>IF('NEG Commercial NonWin'!B587&gt;40,40*(Rates!$H$9+Rates!$H$14)+('NEG Commercial NonWin'!B587-40)*(Rates!$H$9+Rates!$H$17),'NEG Commercial NonWin'!B587*(Rates!$H$9+Rates!$H$14))+Rates!$H$19+Rates!$H$22+Rates!$H$23</f>
        <v>11498.306041448635</v>
      </c>
      <c r="E587" s="66">
        <f t="shared" si="36"/>
        <v>-425.64534999999887</v>
      </c>
      <c r="F587" s="67">
        <f t="shared" si="37"/>
        <v>-3.5696669336077146E-2</v>
      </c>
      <c r="G587" s="71">
        <f>'NEG Commercial'!M585</f>
        <v>2</v>
      </c>
      <c r="H587" s="68">
        <f t="shared" si="38"/>
        <v>1.3912462784162053E-5</v>
      </c>
      <c r="I587" s="68">
        <f t="shared" si="39"/>
        <v>0.99978435682685496</v>
      </c>
    </row>
    <row r="588" spans="2:9" x14ac:dyDescent="0.2">
      <c r="B588" s="64">
        <f>'NEG Commercial'!K586</f>
        <v>20199</v>
      </c>
      <c r="C588" s="65">
        <f>B588*(Rates!$G$9+Rates!$G$11)+Rates!$G$19+SUM(Rates!$G$22:$G$27)</f>
        <v>12055.031060406975</v>
      </c>
      <c r="D588" s="65">
        <f>IF('NEG Commercial NonWin'!B588&gt;40,40*(Rates!$H$9+Rates!$H$14)+('NEG Commercial NonWin'!B588-40)*(Rates!$H$9+Rates!$H$17),'NEG Commercial NonWin'!B588*(Rates!$H$9+Rates!$H$14))+Rates!$H$19+Rates!$H$22+Rates!$H$23</f>
        <v>11624.446710406975</v>
      </c>
      <c r="E588" s="66">
        <f t="shared" si="36"/>
        <v>-430.58434999999918</v>
      </c>
      <c r="F588" s="67">
        <f t="shared" si="37"/>
        <v>-3.5718228169000069E-2</v>
      </c>
      <c r="G588" s="71">
        <f>'NEG Commercial'!M586</f>
        <v>1</v>
      </c>
      <c r="H588" s="68">
        <f t="shared" si="38"/>
        <v>6.9562313920810263E-6</v>
      </c>
      <c r="I588" s="68">
        <f t="shared" si="39"/>
        <v>0.99979131305824709</v>
      </c>
    </row>
    <row r="589" spans="2:9" x14ac:dyDescent="0.2">
      <c r="B589" s="64">
        <f>'NEG Commercial'!K587</f>
        <v>20379</v>
      </c>
      <c r="C589" s="65">
        <f>B589*(Rates!$G$9+Rates!$G$11)+Rates!$G$19+SUM(Rates!$G$22:$G$27)</f>
        <v>12162.278062281981</v>
      </c>
      <c r="D589" s="65">
        <f>IF('NEG Commercial NonWin'!B589&gt;40,40*(Rates!$H$9+Rates!$H$14)+('NEG Commercial NonWin'!B589-40)*(Rates!$H$9+Rates!$H$17),'NEG Commercial NonWin'!B589*(Rates!$H$9+Rates!$H$14))+Rates!$H$19+Rates!$H$22+Rates!$H$23</f>
        <v>11727.652712281983</v>
      </c>
      <c r="E589" s="66">
        <f t="shared" si="36"/>
        <v>-434.62534999999843</v>
      </c>
      <c r="F589" s="67">
        <f t="shared" si="37"/>
        <v>-3.5735521567120843E-2</v>
      </c>
      <c r="G589" s="71">
        <f>'NEG Commercial'!M587</f>
        <v>1</v>
      </c>
      <c r="H589" s="68">
        <f t="shared" si="38"/>
        <v>6.9562313920810263E-6</v>
      </c>
      <c r="I589" s="68">
        <f t="shared" si="39"/>
        <v>0.99979826928963922</v>
      </c>
    </row>
    <row r="590" spans="2:9" x14ac:dyDescent="0.2">
      <c r="B590" s="64">
        <f>'NEG Commercial'!K588</f>
        <v>20619</v>
      </c>
      <c r="C590" s="65">
        <f>B590*(Rates!$G$9+Rates!$G$11)+Rates!$G$19+SUM(Rates!$G$22:$G$27)</f>
        <v>12305.27406478199</v>
      </c>
      <c r="D590" s="65">
        <f>IF('NEG Commercial NonWin'!B590&gt;40,40*(Rates!$H$9+Rates!$H$14)+('NEG Commercial NonWin'!B590-40)*(Rates!$H$9+Rates!$H$17),'NEG Commercial NonWin'!B590*(Rates!$H$9+Rates!$H$14))+Rates!$H$19+Rates!$H$22+Rates!$H$23</f>
        <v>11865.260714781991</v>
      </c>
      <c r="E590" s="66">
        <f t="shared" si="36"/>
        <v>-440.01334999999926</v>
      </c>
      <c r="F590" s="67">
        <f t="shared" si="37"/>
        <v>-3.5758110521026815E-2</v>
      </c>
      <c r="G590" s="71">
        <f>'NEG Commercial'!M588</f>
        <v>1</v>
      </c>
      <c r="H590" s="68">
        <f t="shared" si="38"/>
        <v>6.9562313920810263E-6</v>
      </c>
      <c r="I590" s="68">
        <f t="shared" si="39"/>
        <v>0.99980522552103135</v>
      </c>
    </row>
    <row r="591" spans="2:9" x14ac:dyDescent="0.2">
      <c r="B591" s="64">
        <f>'NEG Commercial'!K589</f>
        <v>20779</v>
      </c>
      <c r="C591" s="65">
        <f>B591*(Rates!$G$9+Rates!$G$11)+Rates!$G$19+SUM(Rates!$G$22:$G$27)</f>
        <v>12400.60473311533</v>
      </c>
      <c r="D591" s="65">
        <f>IF('NEG Commercial NonWin'!B591&gt;40,40*(Rates!$H$9+Rates!$H$14)+('NEG Commercial NonWin'!B591-40)*(Rates!$H$9+Rates!$H$17),'NEG Commercial NonWin'!B591*(Rates!$H$9+Rates!$H$14))+Rates!$H$19+Rates!$H$22+Rates!$H$23</f>
        <v>11956.99938311533</v>
      </c>
      <c r="E591" s="66">
        <f t="shared" si="36"/>
        <v>-443.60534999999982</v>
      </c>
      <c r="F591" s="67">
        <f t="shared" si="37"/>
        <v>-3.5772880399563826E-2</v>
      </c>
      <c r="G591" s="71">
        <f>'NEG Commercial'!M589</f>
        <v>1</v>
      </c>
      <c r="H591" s="68">
        <f t="shared" si="38"/>
        <v>6.9562313920810263E-6</v>
      </c>
      <c r="I591" s="68">
        <f t="shared" si="39"/>
        <v>0.99981218175242348</v>
      </c>
    </row>
    <row r="592" spans="2:9" x14ac:dyDescent="0.2">
      <c r="B592" s="64">
        <f>'NEG Commercial'!K590</f>
        <v>20979</v>
      </c>
      <c r="C592" s="65">
        <f>B592*(Rates!$G$9+Rates!$G$11)+Rates!$G$19+SUM(Rates!$G$22:$G$27)</f>
        <v>12519.768068532003</v>
      </c>
      <c r="D592" s="65">
        <f>IF('NEG Commercial NonWin'!B592&gt;40,40*(Rates!$H$9+Rates!$H$14)+('NEG Commercial NonWin'!B592-40)*(Rates!$H$9+Rates!$H$17),'NEG Commercial NonWin'!B592*(Rates!$H$9+Rates!$H$14))+Rates!$H$19+Rates!$H$22+Rates!$H$23</f>
        <v>12071.672718532003</v>
      </c>
      <c r="E592" s="66">
        <f t="shared" si="36"/>
        <v>-448.0953499999996</v>
      </c>
      <c r="F592" s="67">
        <f t="shared" si="37"/>
        <v>-3.5791026442915624E-2</v>
      </c>
      <c r="G592" s="71">
        <f>'NEG Commercial'!M590</f>
        <v>1</v>
      </c>
      <c r="H592" s="68">
        <f t="shared" si="38"/>
        <v>6.9562313920810263E-6</v>
      </c>
      <c r="I592" s="68">
        <f t="shared" si="39"/>
        <v>0.99981913798381561</v>
      </c>
    </row>
    <row r="593" spans="2:9" x14ac:dyDescent="0.2">
      <c r="B593" s="64">
        <f>'NEG Commercial'!K591</f>
        <v>21159</v>
      </c>
      <c r="C593" s="65">
        <f>B593*(Rates!$G$9+Rates!$G$11)+Rates!$G$19+SUM(Rates!$G$22:$G$27)</f>
        <v>12627.015070407009</v>
      </c>
      <c r="D593" s="65">
        <f>IF('NEG Commercial NonWin'!B593&gt;40,40*(Rates!$H$9+Rates!$H$14)+('NEG Commercial NonWin'!B593-40)*(Rates!$H$9+Rates!$H$17),'NEG Commercial NonWin'!B593*(Rates!$H$9+Rates!$H$14))+Rates!$H$19+Rates!$H$22+Rates!$H$23</f>
        <v>12174.87872040701</v>
      </c>
      <c r="E593" s="66">
        <f t="shared" si="36"/>
        <v>-452.13634999999886</v>
      </c>
      <c r="F593" s="67">
        <f t="shared" si="37"/>
        <v>-3.5807065048939157E-2</v>
      </c>
      <c r="G593" s="71">
        <f>'NEG Commercial'!M591</f>
        <v>1</v>
      </c>
      <c r="H593" s="68">
        <f t="shared" si="38"/>
        <v>6.9562313920810263E-6</v>
      </c>
      <c r="I593" s="68">
        <f t="shared" si="39"/>
        <v>0.99982609421520774</v>
      </c>
    </row>
    <row r="594" spans="2:9" x14ac:dyDescent="0.2">
      <c r="B594" s="64">
        <f>'NEG Commercial'!K592</f>
        <v>21919</v>
      </c>
      <c r="C594" s="65">
        <f>B594*(Rates!$G$9+Rates!$G$11)+Rates!$G$19+SUM(Rates!$G$22:$G$27)</f>
        <v>13079.835744990371</v>
      </c>
      <c r="D594" s="65">
        <f>IF('NEG Commercial NonWin'!B594&gt;40,40*(Rates!$H$9+Rates!$H$14)+('NEG Commercial NonWin'!B594-40)*(Rates!$H$9+Rates!$H$17),'NEG Commercial NonWin'!B594*(Rates!$H$9+Rates!$H$14))+Rates!$H$19+Rates!$H$22+Rates!$H$23</f>
        <v>12610.637394990372</v>
      </c>
      <c r="E594" s="66">
        <f t="shared" si="36"/>
        <v>-469.19834999999875</v>
      </c>
      <c r="F594" s="67">
        <f t="shared" si="37"/>
        <v>-3.5871883955400863E-2</v>
      </c>
      <c r="G594" s="71">
        <f>'NEG Commercial'!M592</f>
        <v>1</v>
      </c>
      <c r="H594" s="68">
        <f t="shared" si="38"/>
        <v>6.9562313920810263E-6</v>
      </c>
      <c r="I594" s="68">
        <f t="shared" si="39"/>
        <v>0.99983305044659987</v>
      </c>
    </row>
    <row r="595" spans="2:9" x14ac:dyDescent="0.2">
      <c r="B595" s="64">
        <f>'NEG Commercial'!K593</f>
        <v>21959</v>
      </c>
      <c r="C595" s="65">
        <f>B595*(Rates!$G$9+Rates!$G$11)+Rates!$G$19+SUM(Rates!$G$22:$G$27)</f>
        <v>13103.668412073705</v>
      </c>
      <c r="D595" s="65">
        <f>IF('NEG Commercial NonWin'!B595&gt;40,40*(Rates!$H$9+Rates!$H$14)+('NEG Commercial NonWin'!B595-40)*(Rates!$H$9+Rates!$H$17),'NEG Commercial NonWin'!B595*(Rates!$H$9+Rates!$H$14))+Rates!$H$19+Rates!$H$22+Rates!$H$23</f>
        <v>12633.572062073707</v>
      </c>
      <c r="E595" s="66">
        <f t="shared" si="36"/>
        <v>-470.09634999999798</v>
      </c>
      <c r="F595" s="67">
        <f t="shared" si="37"/>
        <v>-3.5875171380775457E-2</v>
      </c>
      <c r="G595" s="71">
        <f>'NEG Commercial'!M593</f>
        <v>1</v>
      </c>
      <c r="H595" s="68">
        <f t="shared" si="38"/>
        <v>6.9562313920810263E-6</v>
      </c>
      <c r="I595" s="68">
        <f t="shared" si="39"/>
        <v>0.999840006677992</v>
      </c>
    </row>
    <row r="596" spans="2:9" x14ac:dyDescent="0.2">
      <c r="B596" s="64">
        <f>'NEG Commercial'!K594</f>
        <v>23159</v>
      </c>
      <c r="C596" s="65">
        <f>B596*(Rates!$G$9+Rates!$G$11)+Rates!$G$19+SUM(Rates!$G$22:$G$27)</f>
        <v>13818.648424573748</v>
      </c>
      <c r="D596" s="65">
        <f>IF('NEG Commercial NonWin'!B596&gt;40,40*(Rates!$H$9+Rates!$H$14)+('NEG Commercial NonWin'!B596-40)*(Rates!$H$9+Rates!$H$17),'NEG Commercial NonWin'!B596*(Rates!$H$9+Rates!$H$14))+Rates!$H$19+Rates!$H$22+Rates!$H$23</f>
        <v>13321.61207457375</v>
      </c>
      <c r="E596" s="66">
        <f t="shared" si="36"/>
        <v>-497.03634999999849</v>
      </c>
      <c r="F596" s="67">
        <f t="shared" si="37"/>
        <v>-3.5968521285780534E-2</v>
      </c>
      <c r="G596" s="71">
        <f>'NEG Commercial'!M594</f>
        <v>1</v>
      </c>
      <c r="H596" s="68">
        <f t="shared" si="38"/>
        <v>6.9562313920810263E-6</v>
      </c>
      <c r="I596" s="68">
        <f t="shared" si="39"/>
        <v>0.99984696290938413</v>
      </c>
    </row>
    <row r="597" spans="2:9" x14ac:dyDescent="0.2">
      <c r="B597" s="64">
        <f>'NEG Commercial'!K595</f>
        <v>23319</v>
      </c>
      <c r="C597" s="65">
        <f>B597*(Rates!$G$9+Rates!$G$11)+Rates!$G$19+SUM(Rates!$G$22:$G$27)</f>
        <v>13913.979092907088</v>
      </c>
      <c r="D597" s="65">
        <f>IF('NEG Commercial NonWin'!B597&gt;40,40*(Rates!$H$9+Rates!$H$14)+('NEG Commercial NonWin'!B597-40)*(Rates!$H$9+Rates!$H$17),'NEG Commercial NonWin'!B597*(Rates!$H$9+Rates!$H$14))+Rates!$H$19+Rates!$H$22+Rates!$H$23</f>
        <v>13413.350742907089</v>
      </c>
      <c r="E597" s="66">
        <f t="shared" si="36"/>
        <v>-500.62834999999905</v>
      </c>
      <c r="F597" s="67">
        <f t="shared" si="37"/>
        <v>-3.5980243081952287E-2</v>
      </c>
      <c r="G597" s="71">
        <f>'NEG Commercial'!M595</f>
        <v>1</v>
      </c>
      <c r="H597" s="68">
        <f t="shared" si="38"/>
        <v>6.9562313920810263E-6</v>
      </c>
      <c r="I597" s="68">
        <f t="shared" si="39"/>
        <v>0.99985391914077626</v>
      </c>
    </row>
    <row r="598" spans="2:9" x14ac:dyDescent="0.2">
      <c r="B598" s="64">
        <f>'NEG Commercial'!K596</f>
        <v>24719</v>
      </c>
      <c r="C598" s="65">
        <f>B598*(Rates!$G$9+Rates!$G$11)+Rates!$G$19+SUM(Rates!$G$22:$G$27)</f>
        <v>14748.122440823805</v>
      </c>
      <c r="D598" s="65">
        <f>IF('NEG Commercial NonWin'!B598&gt;40,40*(Rates!$H$9+Rates!$H$14)+('NEG Commercial NonWin'!B598-40)*(Rates!$H$9+Rates!$H$17),'NEG Commercial NonWin'!B598*(Rates!$H$9+Rates!$H$14))+Rates!$H$19+Rates!$H$22+Rates!$H$23</f>
        <v>14216.064090823806</v>
      </c>
      <c r="E598" s="66">
        <f t="shared" si="36"/>
        <v>-532.05834999999934</v>
      </c>
      <c r="F598" s="67">
        <f t="shared" si="37"/>
        <v>-3.6076344777774945E-2</v>
      </c>
      <c r="G598" s="71">
        <f>'NEG Commercial'!M596</f>
        <v>1</v>
      </c>
      <c r="H598" s="68">
        <f t="shared" si="38"/>
        <v>6.9562313920810263E-6</v>
      </c>
      <c r="I598" s="68">
        <f t="shared" si="39"/>
        <v>0.99986087537216839</v>
      </c>
    </row>
    <row r="599" spans="2:9" x14ac:dyDescent="0.2">
      <c r="B599" s="64">
        <f>'NEG Commercial'!K597</f>
        <v>24799</v>
      </c>
      <c r="C599" s="65">
        <f>B599*(Rates!$G$9+Rates!$G$11)+Rates!$G$19+SUM(Rates!$G$22:$G$27)</f>
        <v>14795.787774990475</v>
      </c>
      <c r="D599" s="65">
        <f>IF('NEG Commercial NonWin'!B599&gt;40,40*(Rates!$H$9+Rates!$H$14)+('NEG Commercial NonWin'!B599-40)*(Rates!$H$9+Rates!$H$17),'NEG Commercial NonWin'!B599*(Rates!$H$9+Rates!$H$14))+Rates!$H$19+Rates!$H$22+Rates!$H$23</f>
        <v>14261.933424990475</v>
      </c>
      <c r="E599" s="66">
        <f t="shared" si="36"/>
        <v>-533.85434999999961</v>
      </c>
      <c r="F599" s="67">
        <f t="shared" si="37"/>
        <v>-3.6081509015855245E-2</v>
      </c>
      <c r="G599" s="71">
        <f>'NEG Commercial'!M597</f>
        <v>1</v>
      </c>
      <c r="H599" s="68">
        <f t="shared" si="38"/>
        <v>6.9562313920810263E-6</v>
      </c>
      <c r="I599" s="68">
        <f t="shared" si="39"/>
        <v>0.99986783160356052</v>
      </c>
    </row>
    <row r="600" spans="2:9" x14ac:dyDescent="0.2">
      <c r="B600" s="64">
        <f>'NEG Commercial'!K598</f>
        <v>24859</v>
      </c>
      <c r="C600" s="65">
        <f>B600*(Rates!$G$9+Rates!$G$11)+Rates!$G$19+SUM(Rates!$G$22:$G$27)</f>
        <v>14831.536775615476</v>
      </c>
      <c r="D600" s="65">
        <f>IF('NEG Commercial NonWin'!B600&gt;40,40*(Rates!$H$9+Rates!$H$14)+('NEG Commercial NonWin'!B600-40)*(Rates!$H$9+Rates!$H$17),'NEG Commercial NonWin'!B600*(Rates!$H$9+Rates!$H$14))+Rates!$H$19+Rates!$H$22+Rates!$H$23</f>
        <v>14296.335425615476</v>
      </c>
      <c r="E600" s="66">
        <f t="shared" si="36"/>
        <v>-535.20134999999937</v>
      </c>
      <c r="F600" s="67">
        <f t="shared" si="37"/>
        <v>-3.6085360411196477E-2</v>
      </c>
      <c r="G600" s="71">
        <f>'NEG Commercial'!M598</f>
        <v>1</v>
      </c>
      <c r="H600" s="68">
        <f t="shared" si="38"/>
        <v>6.9562313920810263E-6</v>
      </c>
      <c r="I600" s="68">
        <f t="shared" si="39"/>
        <v>0.99987478783495265</v>
      </c>
    </row>
    <row r="601" spans="2:9" x14ac:dyDescent="0.2">
      <c r="B601" s="64">
        <f>'NEG Commercial'!K599</f>
        <v>24939</v>
      </c>
      <c r="C601" s="65">
        <f>B601*(Rates!$G$9+Rates!$G$11)+Rates!$G$19+SUM(Rates!$G$22:$G$27)</f>
        <v>14879.202109782145</v>
      </c>
      <c r="D601" s="65">
        <f>IF('NEG Commercial NonWin'!B601&gt;40,40*(Rates!$H$9+Rates!$H$14)+('NEG Commercial NonWin'!B601-40)*(Rates!$H$9+Rates!$H$17),'NEG Commercial NonWin'!B601*(Rates!$H$9+Rates!$H$14))+Rates!$H$19+Rates!$H$22+Rates!$H$23</f>
        <v>14342.204759782146</v>
      </c>
      <c r="E601" s="66">
        <f t="shared" si="36"/>
        <v>-536.99734999999964</v>
      </c>
      <c r="F601" s="67">
        <f t="shared" si="37"/>
        <v>-3.6090466816561181E-2</v>
      </c>
      <c r="G601" s="71">
        <f>'NEG Commercial'!M599</f>
        <v>1</v>
      </c>
      <c r="H601" s="68">
        <f t="shared" si="38"/>
        <v>6.9562313920810263E-6</v>
      </c>
      <c r="I601" s="68">
        <f t="shared" si="39"/>
        <v>0.99988174406634478</v>
      </c>
    </row>
    <row r="602" spans="2:9" x14ac:dyDescent="0.2">
      <c r="B602" s="64">
        <f>'NEG Commercial'!K600</f>
        <v>25619</v>
      </c>
      <c r="C602" s="65">
        <f>B602*(Rates!$G$9+Rates!$G$11)+Rates!$G$19+SUM(Rates!$G$22:$G$27)</f>
        <v>15284.357450198837</v>
      </c>
      <c r="D602" s="65">
        <f>IF('NEG Commercial NonWin'!B602&gt;40,40*(Rates!$H$9+Rates!$H$14)+('NEG Commercial NonWin'!B602-40)*(Rates!$H$9+Rates!$H$17),'NEG Commercial NonWin'!B602*(Rates!$H$9+Rates!$H$14))+Rates!$H$19+Rates!$H$22+Rates!$H$23</f>
        <v>14732.094100198838</v>
      </c>
      <c r="E602" s="66">
        <f t="shared" si="36"/>
        <v>-552.26334999999926</v>
      </c>
      <c r="F602" s="67">
        <f t="shared" si="37"/>
        <v>-3.6132585344162749E-2</v>
      </c>
      <c r="G602" s="71">
        <f>'NEG Commercial'!M600</f>
        <v>1</v>
      </c>
      <c r="H602" s="68">
        <f t="shared" si="38"/>
        <v>6.9562313920810263E-6</v>
      </c>
      <c r="I602" s="68">
        <f t="shared" si="39"/>
        <v>0.99988870029773691</v>
      </c>
    </row>
    <row r="603" spans="2:9" x14ac:dyDescent="0.2">
      <c r="B603" s="64">
        <f>'NEG Commercial'!K601</f>
        <v>26239</v>
      </c>
      <c r="C603" s="65">
        <f>B603*(Rates!$G$9+Rates!$G$11)+Rates!$G$19+SUM(Rates!$G$22:$G$27)</f>
        <v>15653.763789990526</v>
      </c>
      <c r="D603" s="65">
        <f>IF('NEG Commercial NonWin'!B603&gt;40,40*(Rates!$H$9+Rates!$H$14)+('NEG Commercial NonWin'!B603-40)*(Rates!$H$9+Rates!$H$17),'NEG Commercial NonWin'!B603*(Rates!$H$9+Rates!$H$14))+Rates!$H$19+Rates!$H$22+Rates!$H$23</f>
        <v>15087.581439990527</v>
      </c>
      <c r="E603" s="66">
        <f t="shared" si="36"/>
        <v>-566.18234999999913</v>
      </c>
      <c r="F603" s="67">
        <f t="shared" si="37"/>
        <v>-3.6169087357893613E-2</v>
      </c>
      <c r="G603" s="71">
        <f>'NEG Commercial'!M601</f>
        <v>1</v>
      </c>
      <c r="H603" s="68">
        <f t="shared" si="38"/>
        <v>6.9562313920810263E-6</v>
      </c>
      <c r="I603" s="68">
        <f t="shared" si="39"/>
        <v>0.99989565652912904</v>
      </c>
    </row>
    <row r="604" spans="2:9" x14ac:dyDescent="0.2">
      <c r="B604" s="64">
        <f>'NEG Commercial'!K602</f>
        <v>26539</v>
      </c>
      <c r="C604" s="65">
        <f>B604*(Rates!$G$9+Rates!$G$11)+Rates!$G$19+SUM(Rates!$G$22:$G$27)</f>
        <v>15832.508793115536</v>
      </c>
      <c r="D604" s="65">
        <f>IF('NEG Commercial NonWin'!B604&gt;40,40*(Rates!$H$9+Rates!$H$14)+('NEG Commercial NonWin'!B604-40)*(Rates!$H$9+Rates!$H$17),'NEG Commercial NonWin'!B604*(Rates!$H$9+Rates!$H$14))+Rates!$H$19+Rates!$H$22+Rates!$H$23</f>
        <v>15259.591443115538</v>
      </c>
      <c r="E604" s="66">
        <f t="shared" si="36"/>
        <v>-572.9173499999979</v>
      </c>
      <c r="F604" s="67">
        <f t="shared" si="37"/>
        <v>-3.6186138121655116E-2</v>
      </c>
      <c r="G604" s="71">
        <f>'NEG Commercial'!M602</f>
        <v>1</v>
      </c>
      <c r="H604" s="68">
        <f t="shared" si="38"/>
        <v>6.9562313920810263E-6</v>
      </c>
      <c r="I604" s="68">
        <f t="shared" si="39"/>
        <v>0.99990261276052117</v>
      </c>
    </row>
    <row r="605" spans="2:9" x14ac:dyDescent="0.2">
      <c r="B605" s="64">
        <f>'NEG Commercial'!K603</f>
        <v>27139</v>
      </c>
      <c r="C605" s="65">
        <f>B605*(Rates!$G$9+Rates!$G$11)+Rates!$G$19+SUM(Rates!$G$22:$G$27)</f>
        <v>16189.998799365558</v>
      </c>
      <c r="D605" s="65">
        <f>IF('NEG Commercial NonWin'!B605&gt;40,40*(Rates!$H$9+Rates!$H$14)+('NEG Commercial NonWin'!B605-40)*(Rates!$H$9+Rates!$H$17),'NEG Commercial NonWin'!B605*(Rates!$H$9+Rates!$H$14))+Rates!$H$19+Rates!$H$22+Rates!$H$23</f>
        <v>15603.611449365559</v>
      </c>
      <c r="E605" s="66">
        <f t="shared" si="36"/>
        <v>-586.38734999999906</v>
      </c>
      <c r="F605" s="67">
        <f t="shared" si="37"/>
        <v>-3.6219110159722678E-2</v>
      </c>
      <c r="G605" s="71">
        <f>'NEG Commercial'!M603</f>
        <v>1</v>
      </c>
      <c r="H605" s="68">
        <f t="shared" si="38"/>
        <v>6.9562313920810263E-6</v>
      </c>
      <c r="I605" s="68">
        <f t="shared" si="39"/>
        <v>0.9999095689919133</v>
      </c>
    </row>
    <row r="606" spans="2:9" x14ac:dyDescent="0.2">
      <c r="B606" s="64">
        <f>'NEG Commercial'!K604</f>
        <v>27299</v>
      </c>
      <c r="C606" s="65">
        <f>B606*(Rates!$G$9+Rates!$G$11)+Rates!$G$19+SUM(Rates!$G$22:$G$27)</f>
        <v>16285.329467698897</v>
      </c>
      <c r="D606" s="65">
        <f>IF('NEG Commercial NonWin'!B606&gt;40,40*(Rates!$H$9+Rates!$H$14)+('NEG Commercial NonWin'!B606-40)*(Rates!$H$9+Rates!$H$17),'NEG Commercial NonWin'!B606*(Rates!$H$9+Rates!$H$14))+Rates!$H$19+Rates!$H$22+Rates!$H$23</f>
        <v>15695.350117698898</v>
      </c>
      <c r="E606" s="66">
        <f t="shared" si="36"/>
        <v>-589.97934999999961</v>
      </c>
      <c r="F606" s="67">
        <f t="shared" si="37"/>
        <v>-3.6227658222708535E-2</v>
      </c>
      <c r="G606" s="71">
        <f>'NEG Commercial'!M604</f>
        <v>1</v>
      </c>
      <c r="H606" s="68">
        <f t="shared" si="38"/>
        <v>6.9562313920810263E-6</v>
      </c>
      <c r="I606" s="68">
        <f t="shared" si="39"/>
        <v>0.99991652522330543</v>
      </c>
    </row>
    <row r="607" spans="2:9" x14ac:dyDescent="0.2">
      <c r="B607" s="64">
        <f>'NEG Commercial'!K605</f>
        <v>28019</v>
      </c>
      <c r="C607" s="65">
        <f>B607*(Rates!$G$9+Rates!$G$11)+Rates!$G$19+SUM(Rates!$G$22:$G$27)</f>
        <v>16714.317475198925</v>
      </c>
      <c r="D607" s="65">
        <f>IF('NEG Commercial NonWin'!B607&gt;40,40*(Rates!$H$9+Rates!$H$14)+('NEG Commercial NonWin'!B607-40)*(Rates!$H$9+Rates!$H$17),'NEG Commercial NonWin'!B607*(Rates!$H$9+Rates!$H$14))+Rates!$H$19+Rates!$H$22+Rates!$H$23</f>
        <v>16108.174125198924</v>
      </c>
      <c r="E607" s="66">
        <f t="shared" si="36"/>
        <v>-606.14335000000028</v>
      </c>
      <c r="F607" s="67">
        <f t="shared" si="37"/>
        <v>-3.6264917840612351E-2</v>
      </c>
      <c r="G607" s="71">
        <f>'NEG Commercial'!M605</f>
        <v>1</v>
      </c>
      <c r="H607" s="68">
        <f t="shared" si="38"/>
        <v>6.9562313920810263E-6</v>
      </c>
      <c r="I607" s="68">
        <f t="shared" si="39"/>
        <v>0.99992348145469756</v>
      </c>
    </row>
    <row r="608" spans="2:9" x14ac:dyDescent="0.2">
      <c r="B608" s="64">
        <f>'NEG Commercial'!K606</f>
        <v>29859</v>
      </c>
      <c r="C608" s="65">
        <f>B608*(Rates!$G$9+Rates!$G$11)+Rates!$G$19+SUM(Rates!$G$22:$G$27)</f>
        <v>17810.620161032322</v>
      </c>
      <c r="D608" s="65">
        <f>IF('NEG Commercial NonWin'!B608&gt;40,40*(Rates!$H$9+Rates!$H$14)+('NEG Commercial NonWin'!B608-40)*(Rates!$H$9+Rates!$H$17),'NEG Commercial NonWin'!B608*(Rates!$H$9+Rates!$H$14))+Rates!$H$19+Rates!$H$22+Rates!$H$23</f>
        <v>17163.168811032327</v>
      </c>
      <c r="E608" s="66">
        <f t="shared" si="36"/>
        <v>-647.45134999999573</v>
      </c>
      <c r="F608" s="67">
        <f t="shared" si="37"/>
        <v>-3.6351982364799855E-2</v>
      </c>
      <c r="G608" s="71">
        <f>'NEG Commercial'!M606</f>
        <v>1</v>
      </c>
      <c r="H608" s="68">
        <f t="shared" si="38"/>
        <v>6.9562313920810263E-6</v>
      </c>
      <c r="I608" s="68">
        <f t="shared" si="39"/>
        <v>0.99993043768608969</v>
      </c>
    </row>
    <row r="609" spans="2:9" x14ac:dyDescent="0.2">
      <c r="B609" s="64">
        <f>'NEG Commercial'!K607</f>
        <v>29939</v>
      </c>
      <c r="C609" s="65">
        <f>B609*(Rates!$G$9+Rates!$G$11)+Rates!$G$19+SUM(Rates!$G$22:$G$27)</f>
        <v>17858.285495198994</v>
      </c>
      <c r="D609" s="65">
        <f>IF('NEG Commercial NonWin'!B609&gt;40,40*(Rates!$H$9+Rates!$H$14)+('NEG Commercial NonWin'!B609-40)*(Rates!$H$9+Rates!$H$17),'NEG Commercial NonWin'!B609*(Rates!$H$9+Rates!$H$14))+Rates!$H$19+Rates!$H$22+Rates!$H$23</f>
        <v>17209.038145198996</v>
      </c>
      <c r="E609" s="66">
        <f t="shared" si="36"/>
        <v>-649.24734999999782</v>
      </c>
      <c r="F609" s="67">
        <f t="shared" si="37"/>
        <v>-3.6355525292421878E-2</v>
      </c>
      <c r="G609" s="71">
        <f>'NEG Commercial'!M607</f>
        <v>1</v>
      </c>
      <c r="H609" s="68">
        <f t="shared" si="38"/>
        <v>6.9562313920810263E-6</v>
      </c>
      <c r="I609" s="68">
        <f t="shared" si="39"/>
        <v>0.99993739391748182</v>
      </c>
    </row>
    <row r="610" spans="2:9" x14ac:dyDescent="0.2">
      <c r="B610" s="64">
        <f>'NEG Commercial'!K608</f>
        <v>30919</v>
      </c>
      <c r="C610" s="65">
        <f>B610*(Rates!$G$9+Rates!$G$11)+Rates!$G$19+SUM(Rates!$G$22:$G$27)</f>
        <v>18442.185838740697</v>
      </c>
      <c r="D610" s="65">
        <f>IF('NEG Commercial NonWin'!B610&gt;40,40*(Rates!$H$9+Rates!$H$14)+('NEG Commercial NonWin'!B610-40)*(Rates!$H$9+Rates!$H$17),'NEG Commercial NonWin'!B610*(Rates!$H$9+Rates!$H$14))+Rates!$H$19+Rates!$H$22+Rates!$H$23</f>
        <v>17770.937488740699</v>
      </c>
      <c r="E610" s="66">
        <f t="shared" si="36"/>
        <v>-671.24834999999803</v>
      </c>
      <c r="F610" s="67">
        <f t="shared" si="37"/>
        <v>-3.6397439862575064E-2</v>
      </c>
      <c r="G610" s="71">
        <f>'NEG Commercial'!M608</f>
        <v>1</v>
      </c>
      <c r="H610" s="68">
        <f t="shared" si="38"/>
        <v>6.9562313920810263E-6</v>
      </c>
      <c r="I610" s="68">
        <f t="shared" si="39"/>
        <v>0.99994435014887395</v>
      </c>
    </row>
    <row r="611" spans="2:9" x14ac:dyDescent="0.2">
      <c r="B611" s="64">
        <f>'NEG Commercial'!K609</f>
        <v>33079</v>
      </c>
      <c r="C611" s="65">
        <f>B611*(Rates!$G$9+Rates!$G$11)+Rates!$G$19+SUM(Rates!$G$22:$G$27)</f>
        <v>19729.149861240774</v>
      </c>
      <c r="D611" s="65">
        <f>IF('NEG Commercial NonWin'!B611&gt;40,40*(Rates!$H$9+Rates!$H$14)+('NEG Commercial NonWin'!B611-40)*(Rates!$H$9+Rates!$H$17),'NEG Commercial NonWin'!B611*(Rates!$H$9+Rates!$H$14))+Rates!$H$19+Rates!$H$22+Rates!$H$23</f>
        <v>19009.409511240778</v>
      </c>
      <c r="E611" s="66">
        <f t="shared" si="36"/>
        <v>-719.7403499999964</v>
      </c>
      <c r="F611" s="67">
        <f t="shared" si="37"/>
        <v>-3.6481062542587005E-2</v>
      </c>
      <c r="G611" s="71">
        <f>'NEG Commercial'!M609</f>
        <v>1</v>
      </c>
      <c r="H611" s="68">
        <f t="shared" si="38"/>
        <v>6.9562313920810263E-6</v>
      </c>
      <c r="I611" s="68">
        <f t="shared" si="39"/>
        <v>0.99995130638026608</v>
      </c>
    </row>
    <row r="612" spans="2:9" x14ac:dyDescent="0.2">
      <c r="B612" s="64">
        <f>'NEG Commercial'!K610</f>
        <v>33619</v>
      </c>
      <c r="C612" s="65">
        <f>B612*(Rates!$G$9+Rates!$G$11)+Rates!$G$19+SUM(Rates!$G$22:$G$27)</f>
        <v>20050.890866865793</v>
      </c>
      <c r="D612" s="65">
        <f>IF('NEG Commercial NonWin'!B612&gt;40,40*(Rates!$H$9+Rates!$H$14)+('NEG Commercial NonWin'!B612-40)*(Rates!$H$9+Rates!$H$17),'NEG Commercial NonWin'!B612*(Rates!$H$9+Rates!$H$14))+Rates!$H$19+Rates!$H$22+Rates!$H$23</f>
        <v>19319.027516865797</v>
      </c>
      <c r="E612" s="66">
        <f t="shared" si="36"/>
        <v>-731.86334999999599</v>
      </c>
      <c r="F612" s="67">
        <f t="shared" si="37"/>
        <v>-3.6500290927691609E-2</v>
      </c>
      <c r="G612" s="71">
        <f>'NEG Commercial'!M610</f>
        <v>1</v>
      </c>
      <c r="H612" s="68">
        <f t="shared" si="38"/>
        <v>6.9562313920810263E-6</v>
      </c>
      <c r="I612" s="68">
        <f t="shared" si="39"/>
        <v>0.99995826261165821</v>
      </c>
    </row>
    <row r="613" spans="2:9" x14ac:dyDescent="0.2">
      <c r="B613" s="64">
        <f>'NEG Commercial'!K611</f>
        <v>34819</v>
      </c>
      <c r="C613" s="65">
        <f>B613*(Rates!$G$9+Rates!$G$11)+Rates!$G$19+SUM(Rates!$G$22:$G$27)</f>
        <v>20765.870879365837</v>
      </c>
      <c r="D613" s="65">
        <f>IF('NEG Commercial NonWin'!B613&gt;40,40*(Rates!$H$9+Rates!$H$14)+('NEG Commercial NonWin'!B613-40)*(Rates!$H$9+Rates!$H$17),'NEG Commercial NonWin'!B613*(Rates!$H$9+Rates!$H$14))+Rates!$H$19+Rates!$H$22+Rates!$H$23</f>
        <v>20007.067529365839</v>
      </c>
      <c r="E613" s="66">
        <f t="shared" si="36"/>
        <v>-758.80334999999832</v>
      </c>
      <c r="F613" s="67">
        <f t="shared" si="37"/>
        <v>-3.6540887420907012E-2</v>
      </c>
      <c r="G613" s="71">
        <f>'NEG Commercial'!M611</f>
        <v>1</v>
      </c>
      <c r="H613" s="68">
        <f t="shared" si="38"/>
        <v>6.9562313920810263E-6</v>
      </c>
      <c r="I613" s="68">
        <f t="shared" si="39"/>
        <v>0.99996521884305034</v>
      </c>
    </row>
    <row r="614" spans="2:9" x14ac:dyDescent="0.2">
      <c r="B614" s="64">
        <f>'NEG Commercial'!K612</f>
        <v>35179</v>
      </c>
      <c r="C614" s="65">
        <f>B614*(Rates!$G$9+Rates!$G$11)+Rates!$G$19+SUM(Rates!$G$22:$G$27)</f>
        <v>20980.36488311585</v>
      </c>
      <c r="D614" s="65">
        <f>IF('NEG Commercial NonWin'!B614&gt;40,40*(Rates!$H$9+Rates!$H$14)+('NEG Commercial NonWin'!B614-40)*(Rates!$H$9+Rates!$H$17),'NEG Commercial NonWin'!B614*(Rates!$H$9+Rates!$H$14))+Rates!$H$19+Rates!$H$22+Rates!$H$23</f>
        <v>20213.479533115853</v>
      </c>
      <c r="E614" s="66">
        <f t="shared" si="36"/>
        <v>-766.88534999999683</v>
      </c>
      <c r="F614" s="67">
        <f t="shared" si="37"/>
        <v>-3.6552526816020975E-2</v>
      </c>
      <c r="G614" s="71">
        <f>'NEG Commercial'!M612</f>
        <v>1</v>
      </c>
      <c r="H614" s="68">
        <f t="shared" si="38"/>
        <v>6.9562313920810263E-6</v>
      </c>
      <c r="I614" s="68">
        <f t="shared" si="39"/>
        <v>0.99997217507444247</v>
      </c>
    </row>
    <row r="615" spans="2:9" x14ac:dyDescent="0.2">
      <c r="B615" s="64">
        <f>'NEG Commercial'!K613</f>
        <v>35599</v>
      </c>
      <c r="C615" s="65">
        <f>B615*(Rates!$G$9+Rates!$G$11)+Rates!$G$19+SUM(Rates!$G$22:$G$27)</f>
        <v>21230.607887490864</v>
      </c>
      <c r="D615" s="65">
        <f>IF('NEG Commercial NonWin'!B615&gt;40,40*(Rates!$H$9+Rates!$H$14)+('NEG Commercial NonWin'!B615-40)*(Rates!$H$9+Rates!$H$17),'NEG Commercial NonWin'!B615*(Rates!$H$9+Rates!$H$14))+Rates!$H$19+Rates!$H$22+Rates!$H$23</f>
        <v>20454.293537490867</v>
      </c>
      <c r="E615" s="66">
        <f t="shared" si="36"/>
        <v>-776.31434999999692</v>
      </c>
      <c r="F615" s="67">
        <f t="shared" si="37"/>
        <v>-3.6565808860207133E-2</v>
      </c>
      <c r="G615" s="71">
        <f>'NEG Commercial'!M613</f>
        <v>1</v>
      </c>
      <c r="H615" s="68">
        <f t="shared" si="38"/>
        <v>6.9562313920810263E-6</v>
      </c>
      <c r="I615" s="68">
        <f t="shared" si="39"/>
        <v>0.9999791313058346</v>
      </c>
    </row>
    <row r="616" spans="2:9" x14ac:dyDescent="0.2">
      <c r="B616" s="64">
        <f>'NEG Commercial'!K614</f>
        <v>37299</v>
      </c>
      <c r="C616" s="65">
        <f>B616*(Rates!$G$9+Rates!$G$11)+Rates!$G$19+SUM(Rates!$G$22:$G$27)</f>
        <v>22243.496238532593</v>
      </c>
      <c r="D616" s="65">
        <f>IF('NEG Commercial NonWin'!B616&gt;40,40*(Rates!$H$9+Rates!$H$14)+('NEG Commercial NonWin'!B616-40)*(Rates!$H$9+Rates!$H$17),'NEG Commercial NonWin'!B616*(Rates!$H$9+Rates!$H$14))+Rates!$H$19+Rates!$H$22+Rates!$H$23</f>
        <v>21429.016888532595</v>
      </c>
      <c r="E616" s="66">
        <f t="shared" si="36"/>
        <v>-814.47934999999779</v>
      </c>
      <c r="F616" s="67">
        <f t="shared" si="37"/>
        <v>-3.6616516633256081E-2</v>
      </c>
      <c r="G616" s="71">
        <f>'NEG Commercial'!M614</f>
        <v>1</v>
      </c>
      <c r="H616" s="68">
        <f t="shared" si="38"/>
        <v>6.9562313920810263E-6</v>
      </c>
      <c r="I616" s="68">
        <f t="shared" si="39"/>
        <v>0.99998608753722673</v>
      </c>
    </row>
    <row r="617" spans="2:9" x14ac:dyDescent="0.2">
      <c r="B617" s="64">
        <f>'NEG Commercial'!K615</f>
        <v>38979</v>
      </c>
      <c r="C617" s="65">
        <f>B617*(Rates!$G$9+Rates!$G$11)+Rates!$G$19+SUM(Rates!$G$22:$G$27)</f>
        <v>23244.468256032651</v>
      </c>
      <c r="D617" s="65">
        <f>IF('NEG Commercial NonWin'!B617&gt;40,40*(Rates!$H$9+Rates!$H$14)+('NEG Commercial NonWin'!B617-40)*(Rates!$H$9+Rates!$H$17),'NEG Commercial NonWin'!B617*(Rates!$H$9+Rates!$H$14))+Rates!$H$19+Rates!$H$22+Rates!$H$23</f>
        <v>22392.272906032656</v>
      </c>
      <c r="E617" s="66">
        <f t="shared" si="36"/>
        <v>-852.19534999999451</v>
      </c>
      <c r="F617" s="67">
        <f t="shared" si="37"/>
        <v>-3.6662286295958767E-2</v>
      </c>
      <c r="G617" s="71">
        <f>'NEG Commercial'!M615</f>
        <v>1</v>
      </c>
      <c r="H617" s="68">
        <f t="shared" si="38"/>
        <v>6.9562313920810263E-6</v>
      </c>
      <c r="I617" s="68">
        <f t="shared" si="39"/>
        <v>0.99999304376861886</v>
      </c>
    </row>
    <row r="618" spans="2:9" x14ac:dyDescent="0.2">
      <c r="B618" s="64">
        <f>'NEG Commercial'!K616</f>
        <v>60079</v>
      </c>
      <c r="C618" s="65">
        <f>B618*(Rates!$G$9+Rates!$G$11)+Rates!$G$19+SUM(Rates!$G$22:$G$27)</f>
        <v>35816.20014249174</v>
      </c>
      <c r="D618" s="65">
        <f>IF('NEG Commercial NonWin'!B618&gt;40,40*(Rates!$H$9+Rates!$H$14)+('NEG Commercial NonWin'!B618-40)*(Rates!$H$9+Rates!$H$17),'NEG Commercial NonWin'!B618*(Rates!$H$9+Rates!$H$14))+Rates!$H$19+Rates!$H$22+Rates!$H$23</f>
        <v>34490.309792491746</v>
      </c>
      <c r="E618" s="66">
        <f t="shared" si="36"/>
        <v>-1325.8903499999942</v>
      </c>
      <c r="F618" s="67">
        <f t="shared" si="37"/>
        <v>-3.7019291402355665E-2</v>
      </c>
      <c r="G618" s="71">
        <f>'NEG Commercial'!M616</f>
        <v>1</v>
      </c>
      <c r="H618" s="68">
        <f t="shared" si="38"/>
        <v>6.9562313920810263E-6</v>
      </c>
      <c r="I618" s="68">
        <f t="shared" si="39"/>
        <v>1.0000000000000109</v>
      </c>
    </row>
    <row r="619" spans="2:9" x14ac:dyDescent="0.2">
      <c r="C619" s="65"/>
      <c r="D619" s="65"/>
      <c r="E619" s="66"/>
      <c r="F619" s="67"/>
      <c r="G619" s="71"/>
    </row>
    <row r="620" spans="2:9" x14ac:dyDescent="0.2">
      <c r="C620" s="65"/>
      <c r="D620" s="65"/>
      <c r="E620" s="66"/>
      <c r="F620" s="67"/>
      <c r="G620" s="71"/>
    </row>
    <row r="621" spans="2:9" x14ac:dyDescent="0.2">
      <c r="C621" s="65"/>
      <c r="D621" s="65"/>
      <c r="E621" s="66"/>
      <c r="F621" s="67"/>
      <c r="G621" s="71"/>
    </row>
    <row r="622" spans="2:9" x14ac:dyDescent="0.2">
      <c r="C622" s="65"/>
      <c r="D622" s="65"/>
      <c r="E622" s="66"/>
      <c r="F622" s="67"/>
      <c r="G622" s="71"/>
    </row>
    <row r="623" spans="2:9" x14ac:dyDescent="0.2">
      <c r="C623" s="65"/>
      <c r="D623" s="65"/>
      <c r="E623" s="66"/>
      <c r="F623" s="67"/>
      <c r="G623" s="71"/>
    </row>
    <row r="624" spans="2:9" x14ac:dyDescent="0.2">
      <c r="C624" s="65"/>
      <c r="D624" s="65"/>
      <c r="E624" s="66"/>
      <c r="F624" s="67"/>
      <c r="G624" s="71"/>
    </row>
    <row r="625" spans="3:7" x14ac:dyDescent="0.2">
      <c r="C625" s="65"/>
      <c r="D625" s="65"/>
      <c r="E625" s="66"/>
      <c r="F625" s="67"/>
      <c r="G625" s="71"/>
    </row>
    <row r="626" spans="3:7" x14ac:dyDescent="0.2">
      <c r="C626" s="65"/>
      <c r="D626" s="65"/>
      <c r="E626" s="66"/>
      <c r="F626" s="67"/>
      <c r="G626" s="71"/>
    </row>
    <row r="627" spans="3:7" x14ac:dyDescent="0.2">
      <c r="C627" s="65"/>
      <c r="D627" s="65"/>
      <c r="E627" s="66"/>
      <c r="F627" s="67"/>
      <c r="G627" s="71"/>
    </row>
    <row r="628" spans="3:7" x14ac:dyDescent="0.2">
      <c r="C628" s="65"/>
      <c r="D628" s="65"/>
      <c r="E628" s="66"/>
      <c r="F628" s="67"/>
      <c r="G628" s="71"/>
    </row>
    <row r="629" spans="3:7" x14ac:dyDescent="0.2">
      <c r="C629" s="65"/>
      <c r="D629" s="65"/>
      <c r="E629" s="66"/>
      <c r="F629" s="67"/>
      <c r="G629" s="71"/>
    </row>
    <row r="630" spans="3:7" x14ac:dyDescent="0.2">
      <c r="C630" s="65"/>
      <c r="D630" s="65"/>
      <c r="E630" s="66"/>
      <c r="F630" s="67"/>
      <c r="G630" s="71"/>
    </row>
    <row r="631" spans="3:7" x14ac:dyDescent="0.2">
      <c r="C631" s="65"/>
      <c r="D631" s="65"/>
      <c r="E631" s="66"/>
      <c r="F631" s="67"/>
      <c r="G631" s="71"/>
    </row>
    <row r="632" spans="3:7" x14ac:dyDescent="0.2">
      <c r="C632" s="65"/>
      <c r="D632" s="65"/>
      <c r="E632" s="66"/>
      <c r="F632" s="67"/>
      <c r="G632" s="71"/>
    </row>
    <row r="633" spans="3:7" x14ac:dyDescent="0.2">
      <c r="C633" s="65"/>
      <c r="D633" s="65"/>
      <c r="E633" s="66"/>
      <c r="F633" s="67"/>
      <c r="G633" s="71"/>
    </row>
    <row r="634" spans="3:7" x14ac:dyDescent="0.2">
      <c r="C634" s="65"/>
      <c r="D634" s="65"/>
      <c r="E634" s="66"/>
      <c r="F634" s="67"/>
      <c r="G634" s="71"/>
    </row>
    <row r="635" spans="3:7" x14ac:dyDescent="0.2">
      <c r="C635" s="65"/>
      <c r="D635" s="65"/>
      <c r="E635" s="66"/>
      <c r="F635" s="67"/>
      <c r="G635" s="71"/>
    </row>
    <row r="636" spans="3:7" x14ac:dyDescent="0.2">
      <c r="C636" s="65"/>
      <c r="D636" s="65"/>
      <c r="E636" s="66"/>
      <c r="F636" s="67"/>
      <c r="G636" s="71"/>
    </row>
    <row r="637" spans="3:7" x14ac:dyDescent="0.2">
      <c r="C637" s="65"/>
      <c r="D637" s="65"/>
      <c r="E637" s="66"/>
      <c r="F637" s="67"/>
      <c r="G637" s="71"/>
    </row>
    <row r="638" spans="3:7" x14ac:dyDescent="0.2">
      <c r="C638" s="65"/>
      <c r="D638" s="65"/>
      <c r="E638" s="66"/>
      <c r="F638" s="67"/>
      <c r="G638" s="71"/>
    </row>
    <row r="639" spans="3:7" x14ac:dyDescent="0.2">
      <c r="C639" s="65"/>
      <c r="D639" s="65"/>
      <c r="E639" s="66"/>
      <c r="F639" s="67"/>
      <c r="G639" s="71"/>
    </row>
    <row r="640" spans="3:7" x14ac:dyDescent="0.2">
      <c r="C640" s="65"/>
      <c r="D640" s="65"/>
      <c r="E640" s="66"/>
      <c r="F640" s="67"/>
      <c r="G640" s="71"/>
    </row>
    <row r="641" spans="3:7" x14ac:dyDescent="0.2">
      <c r="C641" s="65"/>
      <c r="D641" s="65"/>
      <c r="E641" s="66"/>
      <c r="F641" s="67"/>
      <c r="G641" s="71"/>
    </row>
    <row r="642" spans="3:7" x14ac:dyDescent="0.2">
      <c r="C642" s="65"/>
      <c r="D642" s="65"/>
      <c r="E642" s="66"/>
      <c r="F642" s="67"/>
      <c r="G642" s="71"/>
    </row>
    <row r="643" spans="3:7" x14ac:dyDescent="0.2">
      <c r="C643" s="65"/>
      <c r="D643" s="65"/>
      <c r="E643" s="66"/>
      <c r="F643" s="67"/>
      <c r="G643" s="71"/>
    </row>
    <row r="644" spans="3:7" x14ac:dyDescent="0.2">
      <c r="C644" s="65"/>
      <c r="D644" s="65"/>
      <c r="E644" s="66"/>
      <c r="F644" s="67"/>
      <c r="G644" s="71"/>
    </row>
    <row r="645" spans="3:7" x14ac:dyDescent="0.2">
      <c r="C645" s="65"/>
      <c r="D645" s="65"/>
      <c r="E645" s="66"/>
      <c r="F645" s="67"/>
      <c r="G645" s="71"/>
    </row>
    <row r="646" spans="3:7" x14ac:dyDescent="0.2">
      <c r="C646" s="65"/>
      <c r="D646" s="65"/>
      <c r="E646" s="66"/>
      <c r="F646" s="67"/>
      <c r="G646" s="71"/>
    </row>
    <row r="647" spans="3:7" x14ac:dyDescent="0.2">
      <c r="C647" s="65"/>
      <c r="D647" s="65"/>
      <c r="E647" s="66"/>
      <c r="F647" s="67"/>
      <c r="G647" s="71"/>
    </row>
    <row r="648" spans="3:7" x14ac:dyDescent="0.2">
      <c r="C648" s="65"/>
      <c r="D648" s="65"/>
      <c r="E648" s="66"/>
      <c r="F648" s="67"/>
      <c r="G648" s="71"/>
    </row>
    <row r="649" spans="3:7" x14ac:dyDescent="0.2">
      <c r="C649" s="65"/>
      <c r="D649" s="65"/>
      <c r="E649" s="66"/>
      <c r="F649" s="67"/>
      <c r="G649" s="71"/>
    </row>
    <row r="650" spans="3:7" x14ac:dyDescent="0.2">
      <c r="C650" s="65"/>
      <c r="D650" s="65"/>
      <c r="E650" s="66"/>
      <c r="F650" s="67"/>
      <c r="G650" s="71"/>
    </row>
    <row r="651" spans="3:7" x14ac:dyDescent="0.2">
      <c r="C651" s="65"/>
      <c r="D651" s="65"/>
      <c r="E651" s="66"/>
      <c r="F651" s="67"/>
      <c r="G651" s="71"/>
    </row>
    <row r="652" spans="3:7" x14ac:dyDescent="0.2">
      <c r="C652" s="65"/>
      <c r="D652" s="65"/>
      <c r="E652" s="66"/>
      <c r="F652" s="67"/>
      <c r="G652" s="71"/>
    </row>
    <row r="653" spans="3:7" x14ac:dyDescent="0.2">
      <c r="C653" s="65"/>
      <c r="D653" s="65"/>
      <c r="E653" s="66"/>
      <c r="F653" s="67"/>
      <c r="G653" s="71"/>
    </row>
    <row r="654" spans="3:7" x14ac:dyDescent="0.2">
      <c r="C654" s="65"/>
      <c r="D654" s="65"/>
      <c r="E654" s="66"/>
      <c r="F654" s="67"/>
      <c r="G654" s="71"/>
    </row>
    <row r="655" spans="3:7" x14ac:dyDescent="0.2">
      <c r="C655" s="65"/>
      <c r="D655" s="65"/>
      <c r="E655" s="66"/>
      <c r="F655" s="67"/>
      <c r="G655" s="71"/>
    </row>
    <row r="656" spans="3:7" x14ac:dyDescent="0.2">
      <c r="C656" s="65"/>
      <c r="D656" s="65"/>
      <c r="E656" s="66"/>
      <c r="F656" s="67"/>
      <c r="G656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E79A-6DF5-4E9F-9C1D-9EA13F783528}">
  <dimension ref="B1:Q293"/>
  <sheetViews>
    <sheetView workbookViewId="0">
      <selection activeCell="E300" sqref="E300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7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7" x14ac:dyDescent="0.2">
      <c r="B2" s="61" t="s">
        <v>65</v>
      </c>
      <c r="C2" s="57"/>
      <c r="D2" s="57"/>
      <c r="E2" s="57"/>
      <c r="F2" s="57"/>
      <c r="G2" s="63" t="s">
        <v>78</v>
      </c>
      <c r="H2" s="79"/>
      <c r="I2" s="78">
        <f>'NEGD Commercial'!G1</f>
        <v>299.88803247823017</v>
      </c>
    </row>
    <row r="3" spans="2:17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7" x14ac:dyDescent="0.2">
      <c r="B4" s="57"/>
      <c r="C4" s="57"/>
      <c r="D4" s="57"/>
      <c r="E4" s="57"/>
      <c r="F4" s="57"/>
      <c r="G4" s="57"/>
      <c r="H4" s="57"/>
      <c r="I4" s="57"/>
      <c r="K4" s="72"/>
      <c r="L4" s="72"/>
      <c r="M4" s="72"/>
      <c r="N4" s="72"/>
      <c r="O4" s="72"/>
      <c r="P4" s="72"/>
      <c r="Q4" s="72"/>
    </row>
    <row r="5" spans="2:17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  <c r="L5" s="72"/>
      <c r="M5" s="72"/>
      <c r="N5" s="72"/>
      <c r="O5" s="72"/>
      <c r="P5" s="72"/>
      <c r="Q5" s="72"/>
    </row>
    <row r="6" spans="2:17" x14ac:dyDescent="0.2">
      <c r="B6" s="71">
        <f>'NEGD Commercial'!D4</f>
        <v>0</v>
      </c>
      <c r="C6" s="65">
        <f>IF('NEGD Small Com Win'!B6&gt;40,40*(Rates!$I$9+Rates!$I$14)+('NEGD Small Com Win'!B6-40)*(Rates!$I$9+Rates!$I$17),'NEGD Small Com Win'!B6*(Rates!$I$9+Rates!$I$14))+Rates!$I$19+SUM(Rates!$I$21:$I$27)</f>
        <v>30.95</v>
      </c>
      <c r="D6" s="65">
        <f>IF('NEGD Small Com Win'!B6&gt;40,40*(Rates!$J$9+Rates!$J$14)+('NEGD Small Com Win'!B6-40)*(Rates!$J$9+Rates!$J$17),'NEGD Small Com Win'!B6*(Rates!$J$9+Rates!$J$14))+Rates!$J$19+Rates!$J$22+Rates!$J$23</f>
        <v>28.66</v>
      </c>
      <c r="E6" s="66">
        <f>D6-C6</f>
        <v>-2.2899999999999991</v>
      </c>
      <c r="F6" s="67">
        <f>E6/C6</f>
        <v>-7.3990306946688178E-2</v>
      </c>
      <c r="G6" s="71">
        <f>'NEGD Commercial'!F4</f>
        <v>1966</v>
      </c>
      <c r="H6" s="68">
        <f>G6/SUM($G$6:$G$289)</f>
        <v>3.8558092100101984E-2</v>
      </c>
      <c r="I6" s="68">
        <f>H6</f>
        <v>3.8558092100101984E-2</v>
      </c>
      <c r="K6" s="72"/>
      <c r="L6" s="72"/>
      <c r="M6" s="72"/>
      <c r="N6" s="72"/>
      <c r="O6" s="72"/>
      <c r="P6" s="72"/>
      <c r="Q6" s="72"/>
    </row>
    <row r="7" spans="2:17" x14ac:dyDescent="0.2">
      <c r="B7" s="71">
        <f>'NEGD Commercial'!D5</f>
        <v>2</v>
      </c>
      <c r="C7" s="65">
        <f>IF('NEGD Small Com Win'!B7&gt;40,40*(Rates!$I$9+Rates!$I$14)+('NEGD Small Com Win'!B7-40)*(Rates!$I$9+Rates!$I$17),'NEGD Small Com Win'!B7*(Rates!$I$9+Rates!$I$14))+Rates!$I$19+SUM(Rates!$I$21:$I$27)</f>
        <v>32.731733354166735</v>
      </c>
      <c r="D7" s="65">
        <f>IF('NEGD Small Com Win'!B7&gt;40,40*(Rates!$J$9+Rates!$J$14)+('NEGD Small Com Win'!B7-40)*(Rates!$J$9+Rates!$J$17),'NEGD Small Com Win'!B7*(Rates!$J$9+Rates!$J$14))+Rates!$J$19+Rates!$J$22+Rates!$J$23</f>
        <v>30.523893354166738</v>
      </c>
      <c r="E7" s="66">
        <f t="shared" ref="E7:E70" si="0">D7-C7</f>
        <v>-2.2078399999999974</v>
      </c>
      <c r="F7" s="67">
        <f t="shared" ref="F7:F70" si="1">E7/C7</f>
        <v>-6.7452584197437271E-2</v>
      </c>
      <c r="G7" s="71">
        <f>'NEGD Commercial'!F5</f>
        <v>496</v>
      </c>
      <c r="H7" s="68">
        <f>G7/SUM($G$6:$G$289)</f>
        <v>9.7277790852749665E-3</v>
      </c>
      <c r="I7" s="68">
        <f>H7+I6</f>
        <v>4.8285871185376951E-2</v>
      </c>
      <c r="K7" s="72"/>
      <c r="L7" s="73"/>
      <c r="M7" s="73"/>
      <c r="N7" s="74"/>
      <c r="O7" s="74"/>
      <c r="P7" s="72"/>
      <c r="Q7" s="72"/>
    </row>
    <row r="8" spans="2:17" x14ac:dyDescent="0.2">
      <c r="B8" s="71">
        <f>'NEGD Commercial'!D6</f>
        <v>4</v>
      </c>
      <c r="C8" s="65">
        <f>IF('NEGD Small Com Win'!B8&gt;40,40*(Rates!$I$9+Rates!$I$14)+('NEGD Small Com Win'!B8-40)*(Rates!$I$9+Rates!$I$17),'NEGD Small Com Win'!B8*(Rates!$I$9+Rates!$I$14))+Rates!$I$19+SUM(Rates!$I$21:$I$27)</f>
        <v>34.513466708333482</v>
      </c>
      <c r="D8" s="65">
        <f>IF('NEGD Small Com Win'!B8&gt;40,40*(Rates!$J$9+Rates!$J$14)+('NEGD Small Com Win'!B8-40)*(Rates!$J$9+Rates!$J$17),'NEGD Small Com Win'!B8*(Rates!$J$9+Rates!$J$14))+Rates!$J$19+Rates!$J$22+Rates!$J$23</f>
        <v>32.387786708333479</v>
      </c>
      <c r="E8" s="66">
        <f t="shared" si="0"/>
        <v>-2.1256800000000027</v>
      </c>
      <c r="F8" s="67">
        <f t="shared" si="1"/>
        <v>-6.1589872091485511E-2</v>
      </c>
      <c r="G8" s="71">
        <f>'NEGD Commercial'!F6</f>
        <v>295</v>
      </c>
      <c r="H8" s="68">
        <f t="shared" ref="H8:H71" si="2">G8/SUM($G$6:$G$289)</f>
        <v>5.7856750607986193E-3</v>
      </c>
      <c r="I8" s="68">
        <f t="shared" ref="I8:I71" si="3">H8+I7</f>
        <v>5.4071546246175571E-2</v>
      </c>
      <c r="K8" s="72"/>
      <c r="L8" s="73"/>
      <c r="M8" s="73"/>
      <c r="N8" s="74"/>
      <c r="O8" s="74"/>
      <c r="P8" s="72"/>
      <c r="Q8" s="72"/>
    </row>
    <row r="9" spans="2:17" x14ac:dyDescent="0.2">
      <c r="B9" s="71">
        <f>'NEGD Commercial'!D7</f>
        <v>6</v>
      </c>
      <c r="C9" s="65">
        <f>IF('NEGD Small Com Win'!B9&gt;40,40*(Rates!$I$9+Rates!$I$14)+('NEGD Small Com Win'!B9-40)*(Rates!$I$9+Rates!$I$17),'NEGD Small Com Win'!B9*(Rates!$I$9+Rates!$I$14))+Rates!$I$19+SUM(Rates!$I$21:$I$27)</f>
        <v>36.295200062500214</v>
      </c>
      <c r="D9" s="65">
        <f>IF('NEGD Small Com Win'!B9&gt;40,40*(Rates!$J$9+Rates!$J$14)+('NEGD Small Com Win'!B9-40)*(Rates!$J$9+Rates!$J$17),'NEGD Small Com Win'!B9*(Rates!$J$9+Rates!$J$14))+Rates!$J$19+Rates!$J$22+Rates!$J$23</f>
        <v>34.25168006250022</v>
      </c>
      <c r="E9" s="66">
        <f t="shared" si="0"/>
        <v>-2.0435199999999938</v>
      </c>
      <c r="F9" s="67">
        <f t="shared" si="1"/>
        <v>-5.6302761700749937E-2</v>
      </c>
      <c r="G9" s="71">
        <f>'NEGD Commercial'!F7</f>
        <v>264</v>
      </c>
      <c r="H9" s="68">
        <f t="shared" si="2"/>
        <v>5.1776888679689334E-3</v>
      </c>
      <c r="I9" s="68">
        <f t="shared" si="3"/>
        <v>5.9249235114144504E-2</v>
      </c>
      <c r="K9" s="72"/>
      <c r="L9" s="72"/>
      <c r="M9" s="72"/>
      <c r="N9" s="72"/>
      <c r="O9" s="72"/>
      <c r="P9" s="72"/>
      <c r="Q9" s="72"/>
    </row>
    <row r="10" spans="2:17" x14ac:dyDescent="0.2">
      <c r="B10" s="71">
        <f>'NEGD Commercial'!D8</f>
        <v>8</v>
      </c>
      <c r="C10" s="65">
        <f>IF('NEGD Small Com Win'!B10&gt;40,40*(Rates!$I$9+Rates!$I$14)+('NEGD Small Com Win'!B10-40)*(Rates!$I$9+Rates!$I$17),'NEGD Small Com Win'!B10*(Rates!$I$9+Rates!$I$14))+Rates!$I$19+SUM(Rates!$I$21:$I$27)</f>
        <v>38.076933416666954</v>
      </c>
      <c r="D10" s="65">
        <f>IF('NEGD Small Com Win'!B10&gt;40,40*(Rates!$J$9+Rates!$J$14)+('NEGD Small Com Win'!B10-40)*(Rates!$J$9+Rates!$J$17),'NEGD Small Com Win'!B10*(Rates!$J$9+Rates!$J$14))+Rates!$J$19+Rates!$J$22+Rates!$J$23</f>
        <v>36.115573416666962</v>
      </c>
      <c r="E10" s="66">
        <f t="shared" si="0"/>
        <v>-1.961359999999992</v>
      </c>
      <c r="F10" s="67">
        <f t="shared" si="1"/>
        <v>-5.1510450658861874E-2</v>
      </c>
      <c r="G10" s="71">
        <f>'NEGD Commercial'!F8</f>
        <v>300</v>
      </c>
      <c r="H10" s="68">
        <f t="shared" si="2"/>
        <v>5.8837373499646978E-3</v>
      </c>
      <c r="I10" s="68">
        <f t="shared" si="3"/>
        <v>6.5132972464109207E-2</v>
      </c>
      <c r="K10" s="72"/>
      <c r="L10" s="72"/>
      <c r="M10" s="72"/>
      <c r="N10" s="72"/>
      <c r="O10" s="72"/>
      <c r="P10" s="72"/>
      <c r="Q10" s="72"/>
    </row>
    <row r="11" spans="2:17" x14ac:dyDescent="0.2">
      <c r="B11" s="71">
        <f>'NEGD Commercial'!D9</f>
        <v>10</v>
      </c>
      <c r="C11" s="65">
        <f>IF('NEGD Small Com Win'!B11&gt;40,40*(Rates!$I$9+Rates!$I$14)+('NEGD Small Com Win'!B11-40)*(Rates!$I$9+Rates!$I$17),'NEGD Small Com Win'!B11*(Rates!$I$9+Rates!$I$14))+Rates!$I$19+SUM(Rates!$I$21:$I$27)</f>
        <v>39.858666770833693</v>
      </c>
      <c r="D11" s="65">
        <f>IF('NEGD Small Com Win'!B11&gt;40,40*(Rates!$J$9+Rates!$J$14)+('NEGD Small Com Win'!B11-40)*(Rates!$J$9+Rates!$J$17),'NEGD Small Com Win'!B11*(Rates!$J$9+Rates!$J$14))+Rates!$J$19+Rates!$J$22+Rates!$J$23</f>
        <v>37.979466770833696</v>
      </c>
      <c r="E11" s="66">
        <f t="shared" si="0"/>
        <v>-1.8791999999999973</v>
      </c>
      <c r="F11" s="67">
        <f t="shared" si="1"/>
        <v>-4.714658447570276E-2</v>
      </c>
      <c r="G11" s="71">
        <f>'NEGD Commercial'!F9</f>
        <v>217</v>
      </c>
      <c r="H11" s="68">
        <f t="shared" si="2"/>
        <v>4.2559033498077983E-3</v>
      </c>
      <c r="I11" s="68">
        <f t="shared" si="3"/>
        <v>6.9388875813917006E-2</v>
      </c>
      <c r="K11" s="72"/>
      <c r="L11" s="72"/>
      <c r="M11" s="72"/>
      <c r="N11" s="72"/>
      <c r="O11" s="72"/>
      <c r="P11" s="72"/>
      <c r="Q11" s="72"/>
    </row>
    <row r="12" spans="2:17" x14ac:dyDescent="0.2">
      <c r="B12" s="71">
        <f>'NEGD Commercial'!D10</f>
        <v>12</v>
      </c>
      <c r="C12" s="65">
        <f>IF('NEGD Small Com Win'!B12&gt;40,40*(Rates!$I$9+Rates!$I$14)+('NEGD Small Com Win'!B12-40)*(Rates!$I$9+Rates!$I$17),'NEGD Small Com Win'!B12*(Rates!$I$9+Rates!$I$14))+Rates!$I$19+SUM(Rates!$I$21:$I$27)</f>
        <v>41.640400125000426</v>
      </c>
      <c r="D12" s="65">
        <f>IF('NEGD Small Com Win'!B12&gt;40,40*(Rates!$J$9+Rates!$J$14)+('NEGD Small Com Win'!B12-40)*(Rates!$J$9+Rates!$J$17),'NEGD Small Com Win'!B12*(Rates!$J$9+Rates!$J$14))+Rates!$J$19+Rates!$J$22+Rates!$J$23</f>
        <v>39.843360125000437</v>
      </c>
      <c r="E12" s="66">
        <f t="shared" si="0"/>
        <v>-1.7970399999999884</v>
      </c>
      <c r="F12" s="67">
        <f t="shared" si="1"/>
        <v>-4.3156165517272874E-2</v>
      </c>
      <c r="G12" s="71">
        <f>'NEGD Commercial'!F10</f>
        <v>197</v>
      </c>
      <c r="H12" s="68">
        <f t="shared" si="2"/>
        <v>3.8636541931434849E-3</v>
      </c>
      <c r="I12" s="68">
        <f t="shared" si="3"/>
        <v>7.3252530007060487E-2</v>
      </c>
      <c r="K12" s="72"/>
      <c r="L12" s="72"/>
      <c r="M12" s="72"/>
      <c r="N12" s="72"/>
      <c r="O12" s="72"/>
      <c r="P12" s="72"/>
      <c r="Q12" s="72"/>
    </row>
    <row r="13" spans="2:17" x14ac:dyDescent="0.2">
      <c r="B13" s="71">
        <f>'NEGD Commercial'!D11</f>
        <v>14</v>
      </c>
      <c r="C13" s="65">
        <f>IF('NEGD Small Com Win'!B13&gt;40,40*(Rates!$I$9+Rates!$I$14)+('NEGD Small Com Win'!B13-40)*(Rates!$I$9+Rates!$I$17),'NEGD Small Com Win'!B13*(Rates!$I$9+Rates!$I$14))+Rates!$I$19+SUM(Rates!$I$21:$I$27)</f>
        <v>43.422133479167172</v>
      </c>
      <c r="D13" s="65">
        <f>IF('NEGD Small Com Win'!B13&gt;40,40*(Rates!$J$9+Rates!$J$14)+('NEGD Small Com Win'!B13-40)*(Rates!$J$9+Rates!$J$17),'NEGD Small Com Win'!B13*(Rates!$J$9+Rates!$J$14))+Rates!$J$19+Rates!$J$22+Rates!$J$23</f>
        <v>41.707253479167179</v>
      </c>
      <c r="E13" s="66">
        <f t="shared" si="0"/>
        <v>-1.7148799999999937</v>
      </c>
      <c r="F13" s="67">
        <f t="shared" si="1"/>
        <v>-3.9493222985525323E-2</v>
      </c>
      <c r="G13" s="71">
        <f>'NEGD Commercial'!F11</f>
        <v>165</v>
      </c>
      <c r="H13" s="68">
        <f t="shared" si="2"/>
        <v>3.2360555424805837E-3</v>
      </c>
      <c r="I13" s="68">
        <f t="shared" si="3"/>
        <v>7.6488585549541077E-2</v>
      </c>
      <c r="K13" s="72"/>
      <c r="L13" s="72"/>
      <c r="M13" s="72"/>
      <c r="N13" s="72"/>
      <c r="O13" s="72"/>
      <c r="P13" s="72"/>
      <c r="Q13" s="72"/>
    </row>
    <row r="14" spans="2:17" x14ac:dyDescent="0.2">
      <c r="B14" s="71">
        <f>'NEGD Commercial'!D12</f>
        <v>16</v>
      </c>
      <c r="C14" s="65">
        <f>IF('NEGD Small Com Win'!B14&gt;40,40*(Rates!$I$9+Rates!$I$14)+('NEGD Small Com Win'!B14-40)*(Rates!$I$9+Rates!$I$17),'NEGD Small Com Win'!B14*(Rates!$I$9+Rates!$I$14))+Rates!$I$19+SUM(Rates!$I$21:$I$27)</f>
        <v>45.203866833333905</v>
      </c>
      <c r="D14" s="65">
        <f>IF('NEGD Small Com Win'!B14&gt;40,40*(Rates!$J$9+Rates!$J$14)+('NEGD Small Com Win'!B14-40)*(Rates!$J$9+Rates!$J$17),'NEGD Small Com Win'!B14*(Rates!$J$9+Rates!$J$14))+Rates!$J$19+Rates!$J$22+Rates!$J$23</f>
        <v>43.571146833333913</v>
      </c>
      <c r="E14" s="66">
        <f t="shared" si="0"/>
        <v>-1.632719999999992</v>
      </c>
      <c r="F14" s="67">
        <f t="shared" si="1"/>
        <v>-3.6119033931760976E-2</v>
      </c>
      <c r="G14" s="71">
        <f>'NEGD Commercial'!F12</f>
        <v>165</v>
      </c>
      <c r="H14" s="68">
        <f t="shared" si="2"/>
        <v>3.2360555424805837E-3</v>
      </c>
      <c r="I14" s="68">
        <f t="shared" si="3"/>
        <v>7.9724641092021667E-2</v>
      </c>
      <c r="K14" s="72"/>
      <c r="L14" s="72"/>
      <c r="M14" s="72"/>
      <c r="N14" s="72"/>
      <c r="O14" s="72"/>
      <c r="P14" s="72"/>
      <c r="Q14" s="72"/>
    </row>
    <row r="15" spans="2:17" x14ac:dyDescent="0.2">
      <c r="B15" s="71">
        <f>'NEGD Commercial'!D13</f>
        <v>18</v>
      </c>
      <c r="C15" s="65">
        <f>IF('NEGD Small Com Win'!B15&gt;40,40*(Rates!$I$9+Rates!$I$14)+('NEGD Small Com Win'!B15-40)*(Rates!$I$9+Rates!$I$17),'NEGD Small Com Win'!B15*(Rates!$I$9+Rates!$I$14))+Rates!$I$19+SUM(Rates!$I$21:$I$27)</f>
        <v>46.985600187500651</v>
      </c>
      <c r="D15" s="65">
        <f>IF('NEGD Small Com Win'!B15&gt;40,40*(Rates!$J$9+Rates!$J$14)+('NEGD Small Com Win'!B15-40)*(Rates!$J$9+Rates!$J$17),'NEGD Small Com Win'!B15*(Rates!$J$9+Rates!$J$14))+Rates!$J$19+Rates!$J$22+Rates!$J$23</f>
        <v>45.435040187500647</v>
      </c>
      <c r="E15" s="66">
        <f t="shared" si="0"/>
        <v>-1.5505600000000044</v>
      </c>
      <c r="F15" s="67">
        <f t="shared" si="1"/>
        <v>-3.3000749034009194E-2</v>
      </c>
      <c r="G15" s="71">
        <f>'NEGD Commercial'!F13</f>
        <v>138</v>
      </c>
      <c r="H15" s="68">
        <f t="shared" si="2"/>
        <v>2.7065191809837611E-3</v>
      </c>
      <c r="I15" s="68">
        <f t="shared" si="3"/>
        <v>8.2431160273005427E-2</v>
      </c>
      <c r="K15" s="72"/>
      <c r="L15" s="72"/>
      <c r="M15" s="72"/>
      <c r="N15" s="72"/>
      <c r="O15" s="72"/>
      <c r="P15" s="72"/>
      <c r="Q15" s="72"/>
    </row>
    <row r="16" spans="2:17" x14ac:dyDescent="0.2">
      <c r="B16" s="71">
        <f>'NEGD Commercial'!D14</f>
        <v>20</v>
      </c>
      <c r="C16" s="65">
        <f>IF('NEGD Small Com Win'!B16&gt;40,40*(Rates!$I$9+Rates!$I$14)+('NEGD Small Com Win'!B16-40)*(Rates!$I$9+Rates!$I$17),'NEGD Small Com Win'!B16*(Rates!$I$9+Rates!$I$14))+Rates!$I$19+SUM(Rates!$I$21:$I$27)</f>
        <v>48.767333541667384</v>
      </c>
      <c r="D16" s="65">
        <f>IF('NEGD Small Com Win'!B16&gt;40,40*(Rates!$J$9+Rates!$J$14)+('NEGD Small Com Win'!B16-40)*(Rates!$J$9+Rates!$J$17),'NEGD Small Com Win'!B16*(Rates!$J$9+Rates!$J$14))+Rates!$J$19+Rates!$J$22+Rates!$J$23</f>
        <v>47.298933541667388</v>
      </c>
      <c r="E16" s="66">
        <f t="shared" si="0"/>
        <v>-1.4683999999999955</v>
      </c>
      <c r="F16" s="67">
        <f t="shared" si="1"/>
        <v>-3.011031962092775E-2</v>
      </c>
      <c r="G16" s="71">
        <f>'NEGD Commercial'!F14</f>
        <v>174</v>
      </c>
      <c r="H16" s="68">
        <f t="shared" si="2"/>
        <v>3.4125676629795246E-3</v>
      </c>
      <c r="I16" s="68">
        <f t="shared" si="3"/>
        <v>8.5843727935984951E-2</v>
      </c>
      <c r="K16" s="72"/>
      <c r="L16" s="72"/>
      <c r="M16" s="72"/>
      <c r="N16" s="72"/>
      <c r="O16" s="72"/>
      <c r="P16" s="72"/>
      <c r="Q16" s="72"/>
    </row>
    <row r="17" spans="2:9" x14ac:dyDescent="0.2">
      <c r="B17" s="71">
        <f>'NEGD Commercial'!D15</f>
        <v>22</v>
      </c>
      <c r="C17" s="65">
        <f>IF('NEGD Small Com Win'!B17&gt;40,40*(Rates!$I$9+Rates!$I$14)+('NEGD Small Com Win'!B17-40)*(Rates!$I$9+Rates!$I$17),'NEGD Small Com Win'!B17*(Rates!$I$9+Rates!$I$14))+Rates!$I$19+SUM(Rates!$I$21:$I$27)</f>
        <v>50.54906689583413</v>
      </c>
      <c r="D17" s="65">
        <f>IF('NEGD Small Com Win'!B17&gt;40,40*(Rates!$J$9+Rates!$J$14)+('NEGD Small Com Win'!B17-40)*(Rates!$J$9+Rates!$J$17),'NEGD Small Com Win'!B17*(Rates!$J$9+Rates!$J$14))+Rates!$J$19+Rates!$J$22+Rates!$J$23</f>
        <v>49.162826895834129</v>
      </c>
      <c r="E17" s="66">
        <f t="shared" si="0"/>
        <v>-1.3862400000000008</v>
      </c>
      <c r="F17" s="67">
        <f t="shared" si="1"/>
        <v>-2.7423651614709513E-2</v>
      </c>
      <c r="G17" s="71">
        <f>'NEGD Commercial'!F15</f>
        <v>171</v>
      </c>
      <c r="H17" s="68">
        <f t="shared" si="2"/>
        <v>3.3537302894798776E-3</v>
      </c>
      <c r="I17" s="68">
        <f t="shared" si="3"/>
        <v>8.9197458225464835E-2</v>
      </c>
    </row>
    <row r="18" spans="2:9" x14ac:dyDescent="0.2">
      <c r="B18" s="71">
        <f>'NEGD Commercial'!D16</f>
        <v>24</v>
      </c>
      <c r="C18" s="65">
        <f>IF('NEGD Small Com Win'!B18&gt;40,40*(Rates!$I$9+Rates!$I$14)+('NEGD Small Com Win'!B18-40)*(Rates!$I$9+Rates!$I$17),'NEGD Small Com Win'!B18*(Rates!$I$9+Rates!$I$14))+Rates!$I$19+SUM(Rates!$I$21:$I$27)</f>
        <v>52.330800250000863</v>
      </c>
      <c r="D18" s="65">
        <f>IF('NEGD Small Com Win'!B18&gt;40,40*(Rates!$J$9+Rates!$J$14)+('NEGD Small Com Win'!B18-40)*(Rates!$J$9+Rates!$J$17),'NEGD Small Com Win'!B18*(Rates!$J$9+Rates!$J$14))+Rates!$J$19+Rates!$J$22+Rates!$J$23</f>
        <v>51.026720250000864</v>
      </c>
      <c r="E18" s="66">
        <f t="shared" si="0"/>
        <v>-1.304079999999999</v>
      </c>
      <c r="F18" s="67">
        <f t="shared" si="1"/>
        <v>-2.4919932310799652E-2</v>
      </c>
      <c r="G18" s="71">
        <f>'NEGD Commercial'!F16</f>
        <v>173</v>
      </c>
      <c r="H18" s="68">
        <f t="shared" si="2"/>
        <v>3.3929552051463088E-3</v>
      </c>
      <c r="I18" s="68">
        <f t="shared" si="3"/>
        <v>9.259041343061114E-2</v>
      </c>
    </row>
    <row r="19" spans="2:9" x14ac:dyDescent="0.2">
      <c r="B19" s="71">
        <f>'NEGD Commercial'!D17</f>
        <v>26</v>
      </c>
      <c r="C19" s="65">
        <f>IF('NEGD Small Com Win'!B19&gt;40,40*(Rates!$I$9+Rates!$I$14)+('NEGD Small Com Win'!B19-40)*(Rates!$I$9+Rates!$I$17),'NEGD Small Com Win'!B19*(Rates!$I$9+Rates!$I$14))+Rates!$I$19+SUM(Rates!$I$21:$I$27)</f>
        <v>54.112533604167609</v>
      </c>
      <c r="D19" s="65">
        <f>IF('NEGD Small Com Win'!B19&gt;40,40*(Rates!$J$9+Rates!$J$14)+('NEGD Small Com Win'!B19-40)*(Rates!$J$9+Rates!$J$17),'NEGD Small Com Win'!B19*(Rates!$J$9+Rates!$J$14))+Rates!$J$19+Rates!$J$22+Rates!$J$23</f>
        <v>52.890613604167605</v>
      </c>
      <c r="E19" s="66">
        <f t="shared" si="0"/>
        <v>-1.2219200000000043</v>
      </c>
      <c r="F19" s="67">
        <f t="shared" si="1"/>
        <v>-2.2581090158119953E-2</v>
      </c>
      <c r="G19" s="71">
        <f>'NEGD Commercial'!F17</f>
        <v>145</v>
      </c>
      <c r="H19" s="68">
        <f t="shared" si="2"/>
        <v>2.8438063858162704E-3</v>
      </c>
      <c r="I19" s="68">
        <f t="shared" si="3"/>
        <v>9.5434219816427412E-2</v>
      </c>
    </row>
    <row r="20" spans="2:9" x14ac:dyDescent="0.2">
      <c r="B20" s="71">
        <f>'NEGD Commercial'!D18</f>
        <v>28</v>
      </c>
      <c r="C20" s="65">
        <f>IF('NEGD Small Com Win'!B20&gt;40,40*(Rates!$I$9+Rates!$I$14)+('NEGD Small Com Win'!B20-40)*(Rates!$I$9+Rates!$I$17),'NEGD Small Com Win'!B20*(Rates!$I$9+Rates!$I$14))+Rates!$I$19+SUM(Rates!$I$21:$I$27)</f>
        <v>55.894266958334342</v>
      </c>
      <c r="D20" s="65">
        <f>IF('NEGD Small Com Win'!B20&gt;40,40*(Rates!$J$9+Rates!$J$14)+('NEGD Small Com Win'!B20-40)*(Rates!$J$9+Rates!$J$17),'NEGD Small Com Win'!B20*(Rates!$J$9+Rates!$J$14))+Rates!$J$19+Rates!$J$22+Rates!$J$23</f>
        <v>54.754506958334346</v>
      </c>
      <c r="E20" s="66">
        <f t="shared" si="0"/>
        <v>-1.1397599999999954</v>
      </c>
      <c r="F20" s="67">
        <f t="shared" si="1"/>
        <v>-2.0391357862329866E-2</v>
      </c>
      <c r="G20" s="71">
        <f>'NEGD Commercial'!F18</f>
        <v>192</v>
      </c>
      <c r="H20" s="68">
        <f t="shared" si="2"/>
        <v>3.7655919039774064E-3</v>
      </c>
      <c r="I20" s="68">
        <f t="shared" si="3"/>
        <v>9.9199811720404818E-2</v>
      </c>
    </row>
    <row r="21" spans="2:9" x14ac:dyDescent="0.2">
      <c r="B21" s="71">
        <f>'NEGD Commercial'!D19</f>
        <v>30</v>
      </c>
      <c r="C21" s="65">
        <f>IF('NEGD Small Com Win'!B21&gt;40,40*(Rates!$I$9+Rates!$I$14)+('NEGD Small Com Win'!B21-40)*(Rates!$I$9+Rates!$I$17),'NEGD Small Com Win'!B21*(Rates!$I$9+Rates!$I$14))+Rates!$I$19+SUM(Rates!$I$21:$I$27)</f>
        <v>57.676000312501074</v>
      </c>
      <c r="D21" s="65">
        <f>IF('NEGD Small Com Win'!B21&gt;40,40*(Rates!$J$9+Rates!$J$14)+('NEGD Small Com Win'!B21-40)*(Rates!$J$9+Rates!$J$17),'NEGD Small Com Win'!B21*(Rates!$J$9+Rates!$J$14))+Rates!$J$19+Rates!$J$22+Rates!$J$23</f>
        <v>56.61840031250108</v>
      </c>
      <c r="E21" s="66">
        <f t="shared" si="0"/>
        <v>-1.0575999999999937</v>
      </c>
      <c r="F21" s="67">
        <f t="shared" si="1"/>
        <v>-1.8336916469063172E-2</v>
      </c>
      <c r="G21" s="71">
        <f>'NEGD Commercial'!F19</f>
        <v>199</v>
      </c>
      <c r="H21" s="68">
        <f t="shared" si="2"/>
        <v>3.9028791088099161E-3</v>
      </c>
      <c r="I21" s="68">
        <f t="shared" si="3"/>
        <v>0.10310269082921474</v>
      </c>
    </row>
    <row r="22" spans="2:9" x14ac:dyDescent="0.2">
      <c r="B22" s="71">
        <f>'NEGD Commercial'!D20</f>
        <v>32</v>
      </c>
      <c r="C22" s="65">
        <f>IF('NEGD Small Com Win'!B22&gt;40,40*(Rates!$I$9+Rates!$I$14)+('NEGD Small Com Win'!B22-40)*(Rates!$I$9+Rates!$I$17),'NEGD Small Com Win'!B22*(Rates!$I$9+Rates!$I$14))+Rates!$I$19+SUM(Rates!$I$21:$I$27)</f>
        <v>59.457733666667821</v>
      </c>
      <c r="D22" s="65">
        <f>IF('NEGD Small Com Win'!B22&gt;40,40*(Rates!$J$9+Rates!$J$14)+('NEGD Small Com Win'!B22-40)*(Rates!$J$9+Rates!$J$17),'NEGD Small Com Win'!B22*(Rates!$J$9+Rates!$J$14))+Rates!$J$19+Rates!$J$22+Rates!$J$23</f>
        <v>58.482293666667822</v>
      </c>
      <c r="E22" s="66">
        <f t="shared" si="0"/>
        <v>-0.97543999999999897</v>
      </c>
      <c r="F22" s="67">
        <f t="shared" si="1"/>
        <v>-1.6405603440395398E-2</v>
      </c>
      <c r="G22" s="71">
        <f>'NEGD Commercial'!F20</f>
        <v>178</v>
      </c>
      <c r="H22" s="68">
        <f t="shared" si="2"/>
        <v>3.4910174943123874E-3</v>
      </c>
      <c r="I22" s="68">
        <f t="shared" si="3"/>
        <v>0.10659370832352712</v>
      </c>
    </row>
    <row r="23" spans="2:9" x14ac:dyDescent="0.2">
      <c r="B23" s="71">
        <f>'NEGD Commercial'!D21</f>
        <v>34</v>
      </c>
      <c r="C23" s="65">
        <f>IF('NEGD Small Com Win'!B23&gt;40,40*(Rates!$I$9+Rates!$I$14)+('NEGD Small Com Win'!B23-40)*(Rates!$I$9+Rates!$I$17),'NEGD Small Com Win'!B23*(Rates!$I$9+Rates!$I$14))+Rates!$I$19+SUM(Rates!$I$21:$I$27)</f>
        <v>61.239467020834553</v>
      </c>
      <c r="D23" s="65">
        <f>IF('NEGD Small Com Win'!B23&gt;40,40*(Rates!$J$9+Rates!$J$14)+('NEGD Small Com Win'!B23-40)*(Rates!$J$9+Rates!$J$17),'NEGD Small Com Win'!B23*(Rates!$J$9+Rates!$J$14))+Rates!$J$19+Rates!$J$22+Rates!$J$23</f>
        <v>60.346187020834563</v>
      </c>
      <c r="E23" s="66">
        <f t="shared" si="0"/>
        <v>-0.89327999999999008</v>
      </c>
      <c r="F23" s="67">
        <f t="shared" si="1"/>
        <v>-1.4586671691575685E-2</v>
      </c>
      <c r="G23" s="71">
        <f>'NEGD Commercial'!F21</f>
        <v>182</v>
      </c>
      <c r="H23" s="68">
        <f t="shared" si="2"/>
        <v>3.5694673256452497E-3</v>
      </c>
      <c r="I23" s="68">
        <f t="shared" si="3"/>
        <v>0.11016317564917237</v>
      </c>
    </row>
    <row r="24" spans="2:9" x14ac:dyDescent="0.2">
      <c r="B24" s="71">
        <f>'NEGD Commercial'!D22</f>
        <v>36</v>
      </c>
      <c r="C24" s="65">
        <f>IF('NEGD Small Com Win'!B24&gt;40,40*(Rates!$I$9+Rates!$I$14)+('NEGD Small Com Win'!B24-40)*(Rates!$I$9+Rates!$I$17),'NEGD Small Com Win'!B24*(Rates!$I$9+Rates!$I$14))+Rates!$I$19+SUM(Rates!$I$21:$I$27)</f>
        <v>63.0212003750013</v>
      </c>
      <c r="D24" s="65">
        <f>IF('NEGD Small Com Win'!B24&gt;40,40*(Rates!$J$9+Rates!$J$14)+('NEGD Small Com Win'!B24-40)*(Rates!$J$9+Rates!$J$17),'NEGD Small Com Win'!B24*(Rates!$J$9+Rates!$J$14))+Rates!$J$19+Rates!$J$22+Rates!$J$23</f>
        <v>62.210080375001297</v>
      </c>
      <c r="E24" s="66">
        <f t="shared" si="0"/>
        <v>-0.81112000000000251</v>
      </c>
      <c r="F24" s="67">
        <f t="shared" si="1"/>
        <v>-1.2870589502794532E-2</v>
      </c>
      <c r="G24" s="71">
        <f>'NEGD Commercial'!F22</f>
        <v>186</v>
      </c>
      <c r="H24" s="68">
        <f t="shared" si="2"/>
        <v>3.6479171569781125E-3</v>
      </c>
      <c r="I24" s="68">
        <f t="shared" si="3"/>
        <v>0.11381109280615048</v>
      </c>
    </row>
    <row r="25" spans="2:9" x14ac:dyDescent="0.2">
      <c r="B25" s="71">
        <f>'NEGD Commercial'!D23</f>
        <v>38</v>
      </c>
      <c r="C25" s="65">
        <f>IF('NEGD Small Com Win'!B25&gt;40,40*(Rates!$I$9+Rates!$I$14)+('NEGD Small Com Win'!B25-40)*(Rates!$I$9+Rates!$I$17),'NEGD Small Com Win'!B25*(Rates!$I$9+Rates!$I$14))+Rates!$I$19+SUM(Rates!$I$21:$I$27)</f>
        <v>64.802933729168032</v>
      </c>
      <c r="D25" s="65">
        <f>IF('NEGD Small Com Win'!B25&gt;40,40*(Rates!$J$9+Rates!$J$14)+('NEGD Small Com Win'!B25-40)*(Rates!$J$9+Rates!$J$17),'NEGD Small Com Win'!B25*(Rates!$J$9+Rates!$J$14))+Rates!$J$19+Rates!$J$22+Rates!$J$23</f>
        <v>64.073973729168031</v>
      </c>
      <c r="E25" s="66">
        <f t="shared" si="0"/>
        <v>-0.72896000000000072</v>
      </c>
      <c r="F25" s="67">
        <f t="shared" si="1"/>
        <v>-1.1248873439072299E-2</v>
      </c>
      <c r="G25" s="71">
        <f>'NEGD Commercial'!F23</f>
        <v>207</v>
      </c>
      <c r="H25" s="68">
        <f t="shared" si="2"/>
        <v>4.0597787714756412E-3</v>
      </c>
      <c r="I25" s="68">
        <f t="shared" si="3"/>
        <v>0.11787087157762613</v>
      </c>
    </row>
    <row r="26" spans="2:9" x14ac:dyDescent="0.2">
      <c r="B26" s="71">
        <f>'NEGD Commercial'!D24</f>
        <v>40</v>
      </c>
      <c r="C26" s="65">
        <f>IF('NEGD Small Com Win'!B26&gt;40,40*(Rates!$I$9+Rates!$I$14)+('NEGD Small Com Win'!B26-40)*(Rates!$I$9+Rates!$I$17),'NEGD Small Com Win'!B26*(Rates!$I$9+Rates!$I$14))+Rates!$I$19+SUM(Rates!$I$21:$I$27)</f>
        <v>66.584667083334779</v>
      </c>
      <c r="D26" s="65">
        <f>IF('NEGD Small Com Win'!B26&gt;40,40*(Rates!$J$9+Rates!$J$14)+('NEGD Small Com Win'!B26-40)*(Rates!$J$9+Rates!$J$17),'NEGD Small Com Win'!B26*(Rates!$J$9+Rates!$J$14))+Rates!$J$19+Rates!$J$22+Rates!$J$23</f>
        <v>65.93786708333478</v>
      </c>
      <c r="E26" s="66">
        <f t="shared" si="0"/>
        <v>-0.64679999999999893</v>
      </c>
      <c r="F26" s="67">
        <f t="shared" si="1"/>
        <v>-9.7139480954449957E-3</v>
      </c>
      <c r="G26" s="71">
        <f>'NEGD Commercial'!F24</f>
        <v>203</v>
      </c>
      <c r="H26" s="68">
        <f t="shared" si="2"/>
        <v>3.9813289401427789E-3</v>
      </c>
      <c r="I26" s="68">
        <f t="shared" si="3"/>
        <v>0.1218522005177689</v>
      </c>
    </row>
    <row r="27" spans="2:9" x14ac:dyDescent="0.2">
      <c r="B27" s="71">
        <f>'NEGD Commercial'!D25</f>
        <v>59</v>
      </c>
      <c r="C27" s="65">
        <f>IF('NEGD Small Com Win'!B27&gt;40,40*(Rates!$I$9+Rates!$I$14)+('NEGD Small Com Win'!B27-40)*(Rates!$I$9+Rates!$I$17),'NEGD Small Com Win'!B27*(Rates!$I$9+Rates!$I$14))+Rates!$I$19+SUM(Rates!$I$21:$I$27)</f>
        <v>77.170833947918794</v>
      </c>
      <c r="D27" s="65">
        <f>IF('NEGD Small Com Win'!B27&gt;40,40*(Rates!$J$9+Rates!$J$14)+('NEGD Small Com Win'!B27-40)*(Rates!$J$9+Rates!$J$17),'NEGD Small Com Win'!B27*(Rates!$J$9+Rates!$J$14))+Rates!$J$19+Rates!$J$22+Rates!$J$23</f>
        <v>76.831833947918781</v>
      </c>
      <c r="E27" s="66">
        <f t="shared" si="0"/>
        <v>-0.33900000000001285</v>
      </c>
      <c r="F27" s="67">
        <f t="shared" si="1"/>
        <v>-4.3928513229337116E-3</v>
      </c>
      <c r="G27" s="71">
        <f>'NEGD Commercial'!F25</f>
        <v>2222</v>
      </c>
      <c r="H27" s="68">
        <f t="shared" si="2"/>
        <v>4.3578881305405194E-2</v>
      </c>
      <c r="I27" s="68">
        <f t="shared" si="3"/>
        <v>0.16543108182317409</v>
      </c>
    </row>
    <row r="28" spans="2:9" x14ac:dyDescent="0.2">
      <c r="B28" s="71">
        <f>'NEGD Commercial'!D26</f>
        <v>79</v>
      </c>
      <c r="C28" s="65">
        <f>IF('NEGD Small Com Win'!B28&gt;40,40*(Rates!$I$9+Rates!$I$14)+('NEGD Small Com Win'!B28-40)*(Rates!$I$9+Rates!$I$17),'NEGD Small Com Win'!B28*(Rates!$I$9+Rates!$I$14))+Rates!$I$19+SUM(Rates!$I$21:$I$27)</f>
        <v>88.314167489586183</v>
      </c>
      <c r="D28" s="65">
        <f>IF('NEGD Small Com Win'!B28&gt;40,40*(Rates!$J$9+Rates!$J$14)+('NEGD Small Com Win'!B28-40)*(Rates!$J$9+Rates!$J$17),'NEGD Small Com Win'!B28*(Rates!$J$9+Rates!$J$14))+Rates!$J$19+Rates!$J$22+Rates!$J$23</f>
        <v>88.299167489586168</v>
      </c>
      <c r="E28" s="66">
        <f t="shared" si="0"/>
        <v>-1.5000000000014779E-2</v>
      </c>
      <c r="F28" s="67">
        <f t="shared" si="1"/>
        <v>-1.6984817302142998E-4</v>
      </c>
      <c r="G28" s="71">
        <f>'NEGD Commercial'!F26</f>
        <v>2532</v>
      </c>
      <c r="H28" s="68">
        <f t="shared" si="2"/>
        <v>4.9658743233702049E-2</v>
      </c>
      <c r="I28" s="68">
        <f t="shared" si="3"/>
        <v>0.21508982505687613</v>
      </c>
    </row>
    <row r="29" spans="2:9" x14ac:dyDescent="0.2">
      <c r="B29" s="85">
        <f>'NEGD Commercial'!D27</f>
        <v>99</v>
      </c>
      <c r="C29" s="82">
        <f>IF('NEGD Small Com Win'!B29&gt;40,40*(Rates!$I$9+Rates!$I$14)+('NEGD Small Com Win'!B29-40)*(Rates!$I$9+Rates!$I$17),'NEGD Small Com Win'!B29*(Rates!$I$9+Rates!$I$14))+Rates!$I$19+SUM(Rates!$I$21:$I$27)</f>
        <v>99.457501031253571</v>
      </c>
      <c r="D29" s="82">
        <f>IF('NEGD Small Com Win'!B29&gt;40,40*(Rates!$J$9+Rates!$J$14)+('NEGD Small Com Win'!B29-40)*(Rates!$J$9+Rates!$J$17),'NEGD Small Com Win'!B29*(Rates!$J$9+Rates!$J$14))+Rates!$J$19+Rates!$J$22+Rates!$J$23</f>
        <v>99.766501031253554</v>
      </c>
      <c r="E29" s="83">
        <f t="shared" si="0"/>
        <v>0.30899999999998329</v>
      </c>
      <c r="F29" s="84">
        <f t="shared" si="1"/>
        <v>3.1068546544607326E-3</v>
      </c>
      <c r="G29" s="85">
        <f>'NEGD Commercial'!F27</f>
        <v>2712</v>
      </c>
      <c r="H29" s="86">
        <f t="shared" si="2"/>
        <v>5.3188985643680867E-2</v>
      </c>
      <c r="I29" s="86">
        <f t="shared" si="3"/>
        <v>0.26827881070055698</v>
      </c>
    </row>
    <row r="30" spans="2:9" x14ac:dyDescent="0.2">
      <c r="B30" s="71">
        <f>'NEGD Commercial'!D28</f>
        <v>119</v>
      </c>
      <c r="C30" s="65">
        <f>IF('NEGD Small Com Win'!B30&gt;40,40*(Rates!$I$9+Rates!$I$14)+('NEGD Small Com Win'!B30-40)*(Rates!$I$9+Rates!$I$17),'NEGD Small Com Win'!B30*(Rates!$I$9+Rates!$I$14))+Rates!$I$19+SUM(Rates!$I$21:$I$27)</f>
        <v>110.60083457292096</v>
      </c>
      <c r="D30" s="65">
        <f>IF('NEGD Small Com Win'!B30&gt;40,40*(Rates!$J$9+Rates!$J$14)+('NEGD Small Com Win'!B30-40)*(Rates!$J$9+Rates!$J$17),'NEGD Small Com Win'!B30*(Rates!$J$9+Rates!$J$14))+Rates!$J$19+Rates!$J$22+Rates!$J$23</f>
        <v>111.23383457292094</v>
      </c>
      <c r="E30" s="66">
        <f t="shared" si="0"/>
        <v>0.63299999999998136</v>
      </c>
      <c r="F30" s="67">
        <f t="shared" si="1"/>
        <v>5.7232841184632656E-3</v>
      </c>
      <c r="G30" s="71">
        <f>'NEGD Commercial'!F28</f>
        <v>2746</v>
      </c>
      <c r="H30" s="68">
        <f t="shared" si="2"/>
        <v>5.3855809210010201E-2</v>
      </c>
      <c r="I30" s="68">
        <f t="shared" si="3"/>
        <v>0.32213461991056719</v>
      </c>
    </row>
    <row r="31" spans="2:9" x14ac:dyDescent="0.2">
      <c r="B31" s="71">
        <f>'NEGD Commercial'!D29</f>
        <v>139</v>
      </c>
      <c r="C31" s="65">
        <f>IF('NEGD Small Com Win'!B31&gt;40,40*(Rates!$I$9+Rates!$I$14)+('NEGD Small Com Win'!B31-40)*(Rates!$I$9+Rates!$I$17),'NEGD Small Com Win'!B31*(Rates!$I$9+Rates!$I$14))+Rates!$I$19+SUM(Rates!$I$21:$I$27)</f>
        <v>121.74416811458833</v>
      </c>
      <c r="D31" s="65">
        <f>IF('NEGD Small Com Win'!B31&gt;40,40*(Rates!$J$9+Rates!$J$14)+('NEGD Small Com Win'!B31-40)*(Rates!$J$9+Rates!$J$17),'NEGD Small Com Win'!B31*(Rates!$J$9+Rates!$J$14))+Rates!$J$19+Rates!$J$22+Rates!$J$23</f>
        <v>122.70116811458833</v>
      </c>
      <c r="E31" s="66">
        <f t="shared" si="0"/>
        <v>0.95699999999999363</v>
      </c>
      <c r="F31" s="67">
        <f t="shared" si="1"/>
        <v>7.8607461434969418E-3</v>
      </c>
      <c r="G31" s="71">
        <f>'NEGD Commercial'!F29</f>
        <v>2610</v>
      </c>
      <c r="H31" s="68">
        <f t="shared" si="2"/>
        <v>5.118851494469287E-2</v>
      </c>
      <c r="I31" s="68">
        <f t="shared" si="3"/>
        <v>0.37332313485526003</v>
      </c>
    </row>
    <row r="32" spans="2:9" x14ac:dyDescent="0.2">
      <c r="B32" s="71">
        <f>'NEGD Commercial'!D30</f>
        <v>159</v>
      </c>
      <c r="C32" s="65">
        <f>IF('NEGD Small Com Win'!B32&gt;40,40*(Rates!$I$9+Rates!$I$14)+('NEGD Small Com Win'!B32-40)*(Rates!$I$9+Rates!$I$17),'NEGD Small Com Win'!B32*(Rates!$I$9+Rates!$I$14))+Rates!$I$19+SUM(Rates!$I$21:$I$27)</f>
        <v>132.88750165625572</v>
      </c>
      <c r="D32" s="65">
        <f>IF('NEGD Small Com Win'!B32&gt;40,40*(Rates!$J$9+Rates!$J$14)+('NEGD Small Com Win'!B32-40)*(Rates!$J$9+Rates!$J$17),'NEGD Small Com Win'!B32*(Rates!$J$9+Rates!$J$14))+Rates!$J$19+Rates!$J$22+Rates!$J$23</f>
        <v>134.1685016562557</v>
      </c>
      <c r="E32" s="66">
        <f t="shared" si="0"/>
        <v>1.2809999999999775</v>
      </c>
      <c r="F32" s="67">
        <f t="shared" si="1"/>
        <v>9.6397327365938482E-3</v>
      </c>
      <c r="G32" s="71">
        <f>'NEGD Commercial'!F30</f>
        <v>2434</v>
      </c>
      <c r="H32" s="68">
        <f t="shared" si="2"/>
        <v>4.773672236604691E-2</v>
      </c>
      <c r="I32" s="68">
        <f t="shared" si="3"/>
        <v>0.42105985722130695</v>
      </c>
    </row>
    <row r="33" spans="2:9" x14ac:dyDescent="0.2">
      <c r="B33" s="71">
        <f>'NEGD Commercial'!D31</f>
        <v>179</v>
      </c>
      <c r="C33" s="65">
        <f>IF('NEGD Small Com Win'!B33&gt;40,40*(Rates!$I$9+Rates!$I$14)+('NEGD Small Com Win'!B33-40)*(Rates!$I$9+Rates!$I$17),'NEGD Small Com Win'!B33*(Rates!$I$9+Rates!$I$14))+Rates!$I$19+SUM(Rates!$I$21:$I$27)</f>
        <v>144.0308351979231</v>
      </c>
      <c r="D33" s="65">
        <f>IF('NEGD Small Com Win'!B33&gt;40,40*(Rates!$J$9+Rates!$J$14)+('NEGD Small Com Win'!B33-40)*(Rates!$J$9+Rates!$J$17),'NEGD Small Com Win'!B33*(Rates!$J$9+Rates!$J$14))+Rates!$J$19+Rates!$J$22+Rates!$J$23</f>
        <v>145.63583519792309</v>
      </c>
      <c r="E33" s="66">
        <f t="shared" si="0"/>
        <v>1.6049999999999898</v>
      </c>
      <c r="F33" s="67">
        <f t="shared" si="1"/>
        <v>1.1143447150010928E-2</v>
      </c>
      <c r="G33" s="71">
        <f>'NEGD Commercial'!F31</f>
        <v>2375</v>
      </c>
      <c r="H33" s="68">
        <f t="shared" si="2"/>
        <v>4.6579587353887189E-2</v>
      </c>
      <c r="I33" s="68">
        <f t="shared" si="3"/>
        <v>0.46763944457519413</v>
      </c>
    </row>
    <row r="34" spans="2:9" x14ac:dyDescent="0.2">
      <c r="B34" s="71">
        <f>'NEGD Commercial'!D32</f>
        <v>199</v>
      </c>
      <c r="C34" s="65">
        <f>IF('NEGD Small Com Win'!B34&gt;40,40*(Rates!$I$9+Rates!$I$14)+('NEGD Small Com Win'!B34-40)*(Rates!$I$9+Rates!$I$17),'NEGD Small Com Win'!B34*(Rates!$I$9+Rates!$I$14))+Rates!$I$19+SUM(Rates!$I$21:$I$27)</f>
        <v>155.17416873959047</v>
      </c>
      <c r="D34" s="65">
        <f>IF('NEGD Small Com Win'!B34&gt;40,40*(Rates!$J$9+Rates!$J$14)+('NEGD Small Com Win'!B34-40)*(Rates!$J$9+Rates!$J$17),'NEGD Small Com Win'!B34*(Rates!$J$9+Rates!$J$14))+Rates!$J$19+Rates!$J$22+Rates!$J$23</f>
        <v>157.10316873959047</v>
      </c>
      <c r="E34" s="66">
        <f t="shared" si="0"/>
        <v>1.929000000000002</v>
      </c>
      <c r="F34" s="67">
        <f t="shared" si="1"/>
        <v>1.2431192740830486E-2</v>
      </c>
      <c r="G34" s="71">
        <f>'NEGD Commercial'!F32</f>
        <v>2109</v>
      </c>
      <c r="H34" s="68">
        <f t="shared" si="2"/>
        <v>4.1362673570251821E-2</v>
      </c>
      <c r="I34" s="68">
        <f t="shared" si="3"/>
        <v>0.50900211814544594</v>
      </c>
    </row>
    <row r="35" spans="2:9" x14ac:dyDescent="0.2">
      <c r="B35" s="71">
        <f>'NEGD Commercial'!D33</f>
        <v>219</v>
      </c>
      <c r="C35" s="65">
        <f>IF('NEGD Small Com Win'!B35&gt;40,40*(Rates!$I$9+Rates!$I$14)+('NEGD Small Com Win'!B35-40)*(Rates!$I$9+Rates!$I$17),'NEGD Small Com Win'!B35*(Rates!$I$9+Rates!$I$14))+Rates!$I$19+SUM(Rates!$I$21:$I$27)</f>
        <v>166.31750228125787</v>
      </c>
      <c r="D35" s="65">
        <f>IF('NEGD Small Com Win'!B35&gt;40,40*(Rates!$J$9+Rates!$J$14)+('NEGD Small Com Win'!B35-40)*(Rates!$J$9+Rates!$J$17),'NEGD Small Com Win'!B35*(Rates!$J$9+Rates!$J$14))+Rates!$J$19+Rates!$J$22+Rates!$J$23</f>
        <v>168.57050228125789</v>
      </c>
      <c r="E35" s="66">
        <f t="shared" si="0"/>
        <v>2.2530000000000143</v>
      </c>
      <c r="F35" s="67">
        <f t="shared" si="1"/>
        <v>1.3546379479593125E-2</v>
      </c>
      <c r="G35" s="71">
        <f>'NEGD Commercial'!F33</f>
        <v>1871</v>
      </c>
      <c r="H35" s="68">
        <f t="shared" si="2"/>
        <v>3.66949086059465E-2</v>
      </c>
      <c r="I35" s="68">
        <f t="shared" si="3"/>
        <v>0.54569702675139242</v>
      </c>
    </row>
    <row r="36" spans="2:9" x14ac:dyDescent="0.2">
      <c r="B36" s="71">
        <f>'NEGD Commercial'!D34</f>
        <v>239</v>
      </c>
      <c r="C36" s="65">
        <f>IF('NEGD Small Com Win'!B36&gt;40,40*(Rates!$I$9+Rates!$I$14)+('NEGD Small Com Win'!B36-40)*(Rates!$I$9+Rates!$I$17),'NEGD Small Com Win'!B36*(Rates!$I$9+Rates!$I$14))+Rates!$I$19+SUM(Rates!$I$21:$I$27)</f>
        <v>177.46083582292528</v>
      </c>
      <c r="D36" s="65">
        <f>IF('NEGD Small Com Win'!B36&gt;40,40*(Rates!$J$9+Rates!$J$14)+('NEGD Small Com Win'!B36-40)*(Rates!$J$9+Rates!$J$17),'NEGD Small Com Win'!B36*(Rates!$J$9+Rates!$J$14))+Rates!$J$19+Rates!$J$22+Rates!$J$23</f>
        <v>180.03783582292525</v>
      </c>
      <c r="E36" s="66">
        <f t="shared" si="0"/>
        <v>2.5769999999999698</v>
      </c>
      <c r="F36" s="67">
        <f t="shared" si="1"/>
        <v>1.4521513933200241E-2</v>
      </c>
      <c r="G36" s="71">
        <f>'NEGD Commercial'!F34</f>
        <v>1719</v>
      </c>
      <c r="H36" s="68">
        <f t="shared" si="2"/>
        <v>3.3713815015297716E-2</v>
      </c>
      <c r="I36" s="68">
        <f t="shared" si="3"/>
        <v>0.57941084176669011</v>
      </c>
    </row>
    <row r="37" spans="2:9" x14ac:dyDescent="0.2">
      <c r="B37" s="71">
        <f>'NEGD Commercial'!D35</f>
        <v>259</v>
      </c>
      <c r="C37" s="65">
        <f>IF('NEGD Small Com Win'!B37&gt;40,40*(Rates!$I$9+Rates!$I$14)+('NEGD Small Com Win'!B37-40)*(Rates!$I$9+Rates!$I$17),'NEGD Small Com Win'!B37*(Rates!$I$9+Rates!$I$14))+Rates!$I$19+SUM(Rates!$I$21:$I$27)</f>
        <v>188.60416936459265</v>
      </c>
      <c r="D37" s="65">
        <f>IF('NEGD Small Com Win'!B37&gt;40,40*(Rates!$J$9+Rates!$J$14)+('NEGD Small Com Win'!B37-40)*(Rates!$J$9+Rates!$J$17),'NEGD Small Com Win'!B37*(Rates!$J$9+Rates!$J$14))+Rates!$J$19+Rates!$J$22+Rates!$J$23</f>
        <v>191.50516936459266</v>
      </c>
      <c r="E37" s="66">
        <f t="shared" si="0"/>
        <v>2.9010000000000105</v>
      </c>
      <c r="F37" s="67">
        <f t="shared" si="1"/>
        <v>1.5381420303556798E-2</v>
      </c>
      <c r="G37" s="71">
        <f>'NEGD Commercial'!F35</f>
        <v>1602</v>
      </c>
      <c r="H37" s="68">
        <f t="shared" si="2"/>
        <v>3.1419157448811484E-2</v>
      </c>
      <c r="I37" s="68">
        <f t="shared" si="3"/>
        <v>0.61082999921550163</v>
      </c>
    </row>
    <row r="38" spans="2:9" x14ac:dyDescent="0.2">
      <c r="B38" s="71">
        <f>'NEGD Commercial'!D36</f>
        <v>279</v>
      </c>
      <c r="C38" s="65">
        <f>IF('NEGD Small Com Win'!B38&gt;40,40*(Rates!$I$9+Rates!$I$14)+('NEGD Small Com Win'!B38-40)*(Rates!$I$9+Rates!$I$17),'NEGD Small Com Win'!B38*(Rates!$I$9+Rates!$I$14))+Rates!$I$19+SUM(Rates!$I$21:$I$27)</f>
        <v>199.74750290626002</v>
      </c>
      <c r="D38" s="65">
        <f>IF('NEGD Small Com Win'!B38&gt;40,40*(Rates!$J$9+Rates!$J$14)+('NEGD Small Com Win'!B38-40)*(Rates!$J$9+Rates!$J$17),'NEGD Small Com Win'!B38*(Rates!$J$9+Rates!$J$14))+Rates!$J$19+Rates!$J$22+Rates!$J$23</f>
        <v>202.97250290626002</v>
      </c>
      <c r="E38" s="66">
        <f t="shared" si="0"/>
        <v>3.2249999999999943</v>
      </c>
      <c r="F38" s="67">
        <f t="shared" si="1"/>
        <v>1.6145383311817731E-2</v>
      </c>
      <c r="G38" s="71">
        <f>'NEGD Commercial'!F36</f>
        <v>1470</v>
      </c>
      <c r="H38" s="68">
        <f t="shared" si="2"/>
        <v>2.8830313014827018E-2</v>
      </c>
      <c r="I38" s="68">
        <f t="shared" si="3"/>
        <v>0.6396603122303286</v>
      </c>
    </row>
    <row r="39" spans="2:9" x14ac:dyDescent="0.2">
      <c r="B39" s="71">
        <f>'NEGD Commercial'!D37</f>
        <v>299</v>
      </c>
      <c r="C39" s="65">
        <f>IF('NEGD Small Com Win'!B39&gt;40,40*(Rates!$I$9+Rates!$I$14)+('NEGD Small Com Win'!B39-40)*(Rates!$I$9+Rates!$I$17),'NEGD Small Com Win'!B39*(Rates!$I$9+Rates!$I$14))+Rates!$I$19+SUM(Rates!$I$21:$I$27)</f>
        <v>210.89083644792743</v>
      </c>
      <c r="D39" s="65">
        <f>IF('NEGD Small Com Win'!B39&gt;40,40*(Rates!$J$9+Rates!$J$14)+('NEGD Small Com Win'!B39-40)*(Rates!$J$9+Rates!$J$17),'NEGD Small Com Win'!B39*(Rates!$J$9+Rates!$J$14))+Rates!$J$19+Rates!$J$22+Rates!$J$23</f>
        <v>214.43983644792741</v>
      </c>
      <c r="E39" s="66">
        <f t="shared" si="0"/>
        <v>3.5489999999999782</v>
      </c>
      <c r="F39" s="67">
        <f t="shared" si="1"/>
        <v>1.6828611711046475E-2</v>
      </c>
      <c r="G39" s="71">
        <f>'NEGD Commercial'!F37</f>
        <v>1333</v>
      </c>
      <c r="H39" s="68">
        <f t="shared" si="2"/>
        <v>2.6143406291676472E-2</v>
      </c>
      <c r="I39" s="68">
        <f t="shared" si="3"/>
        <v>0.66580371852200504</v>
      </c>
    </row>
    <row r="40" spans="2:9" x14ac:dyDescent="0.2">
      <c r="B40" s="71">
        <f>'NEGD Commercial'!D38</f>
        <v>319</v>
      </c>
      <c r="C40" s="65">
        <f>IF('NEGD Small Com Win'!B40&gt;40,40*(Rates!$I$9+Rates!$I$14)+('NEGD Small Com Win'!B40-40)*(Rates!$I$9+Rates!$I$17),'NEGD Small Com Win'!B40*(Rates!$I$9+Rates!$I$14))+Rates!$I$19+SUM(Rates!$I$21:$I$27)</f>
        <v>222.03416998959483</v>
      </c>
      <c r="D40" s="65">
        <f>IF('NEGD Small Com Win'!B40&gt;40,40*(Rates!$J$9+Rates!$J$14)+('NEGD Small Com Win'!B40-40)*(Rates!$J$9+Rates!$J$17),'NEGD Small Com Win'!B40*(Rates!$J$9+Rates!$J$14))+Rates!$J$19+Rates!$J$22+Rates!$J$23</f>
        <v>225.90716998959479</v>
      </c>
      <c r="E40" s="66">
        <f t="shared" si="0"/>
        <v>3.872999999999962</v>
      </c>
      <c r="F40" s="67">
        <f t="shared" si="1"/>
        <v>1.7443261098872585E-2</v>
      </c>
      <c r="G40" s="71">
        <f>'NEGD Commercial'!F38</f>
        <v>1310</v>
      </c>
      <c r="H40" s="68">
        <f t="shared" si="2"/>
        <v>2.5692319761512514E-2</v>
      </c>
      <c r="I40" s="68">
        <f t="shared" si="3"/>
        <v>0.69149603828351758</v>
      </c>
    </row>
    <row r="41" spans="2:9" x14ac:dyDescent="0.2">
      <c r="B41" s="71">
        <f>'NEGD Commercial'!D39</f>
        <v>339</v>
      </c>
      <c r="C41" s="65">
        <f>IF('NEGD Small Com Win'!B41&gt;40,40*(Rates!$I$9+Rates!$I$14)+('NEGD Small Com Win'!B41-40)*(Rates!$I$9+Rates!$I$17),'NEGD Small Com Win'!B41*(Rates!$I$9+Rates!$I$14))+Rates!$I$19+SUM(Rates!$I$21:$I$27)</f>
        <v>233.17750353126218</v>
      </c>
      <c r="D41" s="65">
        <f>IF('NEGD Small Com Win'!B41&gt;40,40*(Rates!$J$9+Rates!$J$14)+('NEGD Small Com Win'!B41-40)*(Rates!$J$9+Rates!$J$17),'NEGD Small Com Win'!B41*(Rates!$J$9+Rates!$J$14))+Rates!$J$19+Rates!$J$22+Rates!$J$23</f>
        <v>237.37450353126218</v>
      </c>
      <c r="E41" s="66">
        <f t="shared" si="0"/>
        <v>4.1970000000000027</v>
      </c>
      <c r="F41" s="67">
        <f t="shared" si="1"/>
        <v>1.7999163454622498E-2</v>
      </c>
      <c r="G41" s="71">
        <f>'NEGD Commercial'!F39</f>
        <v>1144</v>
      </c>
      <c r="H41" s="68">
        <f t="shared" si="2"/>
        <v>2.2436651761198714E-2</v>
      </c>
      <c r="I41" s="68">
        <f t="shared" si="3"/>
        <v>0.71393269004471627</v>
      </c>
    </row>
    <row r="42" spans="2:9" x14ac:dyDescent="0.2">
      <c r="B42" s="71">
        <f>'NEGD Commercial'!D40</f>
        <v>359</v>
      </c>
      <c r="C42" s="65">
        <f>IF('NEGD Small Com Win'!B42&gt;40,40*(Rates!$I$9+Rates!$I$14)+('NEGD Small Com Win'!B42-40)*(Rates!$I$9+Rates!$I$17),'NEGD Small Com Win'!B42*(Rates!$I$9+Rates!$I$14))+Rates!$I$19+SUM(Rates!$I$21:$I$27)</f>
        <v>244.32083707292958</v>
      </c>
      <c r="D42" s="65">
        <f>IF('NEGD Small Com Win'!B42&gt;40,40*(Rates!$J$9+Rates!$J$14)+('NEGD Small Com Win'!B42-40)*(Rates!$J$9+Rates!$J$17),'NEGD Small Com Win'!B42*(Rates!$J$9+Rates!$J$14))+Rates!$J$19+Rates!$J$22+Rates!$J$23</f>
        <v>248.84183707292956</v>
      </c>
      <c r="E42" s="66">
        <f t="shared" si="0"/>
        <v>4.5209999999999866</v>
      </c>
      <c r="F42" s="67">
        <f t="shared" si="1"/>
        <v>1.8504357033822996E-2</v>
      </c>
      <c r="G42" s="71">
        <f>'NEGD Commercial'!F40</f>
        <v>1037</v>
      </c>
      <c r="H42" s="68">
        <f t="shared" si="2"/>
        <v>2.0338118773044637E-2</v>
      </c>
      <c r="I42" s="68">
        <f t="shared" si="3"/>
        <v>0.73427080881776086</v>
      </c>
    </row>
    <row r="43" spans="2:9" x14ac:dyDescent="0.2">
      <c r="B43" s="71">
        <f>'NEGD Commercial'!D41</f>
        <v>379</v>
      </c>
      <c r="C43" s="65">
        <f>IF('NEGD Small Com Win'!B43&gt;40,40*(Rates!$I$9+Rates!$I$14)+('NEGD Small Com Win'!B43-40)*(Rates!$I$9+Rates!$I$17),'NEGD Small Com Win'!B43*(Rates!$I$9+Rates!$I$14))+Rates!$I$19+SUM(Rates!$I$21:$I$27)</f>
        <v>255.46417061459698</v>
      </c>
      <c r="D43" s="65">
        <f>IF('NEGD Small Com Win'!B43&gt;40,40*(Rates!$J$9+Rates!$J$14)+('NEGD Small Com Win'!B43-40)*(Rates!$J$9+Rates!$J$17),'NEGD Small Com Win'!B43*(Rates!$J$9+Rates!$J$14))+Rates!$J$19+Rates!$J$22+Rates!$J$23</f>
        <v>260.30917061459689</v>
      </c>
      <c r="E43" s="66">
        <f t="shared" si="0"/>
        <v>4.8449999999999136</v>
      </c>
      <c r="F43" s="67">
        <f t="shared" si="1"/>
        <v>1.8965477578886263E-2</v>
      </c>
      <c r="G43" s="71">
        <f>'NEGD Commercial'!F41</f>
        <v>977</v>
      </c>
      <c r="H43" s="68">
        <f t="shared" si="2"/>
        <v>1.9161371303051698E-2</v>
      </c>
      <c r="I43" s="68">
        <f t="shared" si="3"/>
        <v>0.75343218012081259</v>
      </c>
    </row>
    <row r="44" spans="2:9" x14ac:dyDescent="0.2">
      <c r="B44" s="71">
        <f>'NEGD Commercial'!D42</f>
        <v>399</v>
      </c>
      <c r="C44" s="65">
        <f>IF('NEGD Small Com Win'!B44&gt;40,40*(Rates!$I$9+Rates!$I$14)+('NEGD Small Com Win'!B44-40)*(Rates!$I$9+Rates!$I$17),'NEGD Small Com Win'!B44*(Rates!$I$9+Rates!$I$14))+Rates!$I$19+SUM(Rates!$I$21:$I$27)</f>
        <v>266.60750415626433</v>
      </c>
      <c r="D44" s="65">
        <f>IF('NEGD Small Com Win'!B44&gt;40,40*(Rates!$J$9+Rates!$J$14)+('NEGD Small Com Win'!B44-40)*(Rates!$J$9+Rates!$J$17),'NEGD Small Com Win'!B44*(Rates!$J$9+Rates!$J$14))+Rates!$J$19+Rates!$J$22+Rates!$J$23</f>
        <v>271.77650415626431</v>
      </c>
      <c r="E44" s="66">
        <f t="shared" si="0"/>
        <v>5.1689999999999827</v>
      </c>
      <c r="F44" s="67">
        <f t="shared" si="1"/>
        <v>1.9388051421727132E-2</v>
      </c>
      <c r="G44" s="71">
        <f>'NEGD Commercial'!F42</f>
        <v>833</v>
      </c>
      <c r="H44" s="68">
        <f t="shared" si="2"/>
        <v>1.6337177375068644E-2</v>
      </c>
      <c r="I44" s="68">
        <f t="shared" si="3"/>
        <v>0.76976935749588127</v>
      </c>
    </row>
    <row r="45" spans="2:9" x14ac:dyDescent="0.2">
      <c r="B45" s="71">
        <f>'NEGD Commercial'!D43</f>
        <v>419</v>
      </c>
      <c r="C45" s="65">
        <f>IF('NEGD Small Com Win'!B45&gt;40,40*(Rates!$I$9+Rates!$I$14)+('NEGD Small Com Win'!B45-40)*(Rates!$I$9+Rates!$I$17),'NEGD Small Com Win'!B45*(Rates!$I$9+Rates!$I$14))+Rates!$I$19+SUM(Rates!$I$21:$I$27)</f>
        <v>277.75083769793173</v>
      </c>
      <c r="D45" s="65">
        <f>IF('NEGD Small Com Win'!B45&gt;40,40*(Rates!$J$9+Rates!$J$14)+('NEGD Small Com Win'!B45-40)*(Rates!$J$9+Rates!$J$17),'NEGD Small Com Win'!B45*(Rates!$J$9+Rates!$J$14))+Rates!$J$19+Rates!$J$22+Rates!$J$23</f>
        <v>283.24383769793167</v>
      </c>
      <c r="E45" s="66">
        <f t="shared" si="0"/>
        <v>5.4929999999999382</v>
      </c>
      <c r="F45" s="67">
        <f t="shared" si="1"/>
        <v>1.9776718030906019E-2</v>
      </c>
      <c r="G45" s="71">
        <f>'NEGD Commercial'!F43</f>
        <v>766</v>
      </c>
      <c r="H45" s="68">
        <f t="shared" si="2"/>
        <v>1.5023142700243195E-2</v>
      </c>
      <c r="I45" s="68">
        <f t="shared" si="3"/>
        <v>0.78479250019612445</v>
      </c>
    </row>
    <row r="46" spans="2:9" x14ac:dyDescent="0.2">
      <c r="B46" s="71">
        <f>'NEGD Commercial'!D44</f>
        <v>439</v>
      </c>
      <c r="C46" s="65">
        <f>IF('NEGD Small Com Win'!B46&gt;40,40*(Rates!$I$9+Rates!$I$14)+('NEGD Small Com Win'!B46-40)*(Rates!$I$9+Rates!$I$17),'NEGD Small Com Win'!B46*(Rates!$I$9+Rates!$I$14))+Rates!$I$19+SUM(Rates!$I$21:$I$27)</f>
        <v>288.89417123959913</v>
      </c>
      <c r="D46" s="65">
        <f>IF('NEGD Small Com Win'!B46&gt;40,40*(Rates!$J$9+Rates!$J$14)+('NEGD Small Com Win'!B46-40)*(Rates!$J$9+Rates!$J$17),'NEGD Small Com Win'!B46*(Rates!$J$9+Rates!$J$14))+Rates!$J$19+Rates!$J$22+Rates!$J$23</f>
        <v>294.71117123959908</v>
      </c>
      <c r="E46" s="66">
        <f t="shared" si="0"/>
        <v>5.8169999999999504</v>
      </c>
      <c r="F46" s="67">
        <f t="shared" si="1"/>
        <v>2.013540105374963E-2</v>
      </c>
      <c r="G46" s="71">
        <f>'NEGD Commercial'!F44</f>
        <v>759</v>
      </c>
      <c r="H46" s="68">
        <f t="shared" si="2"/>
        <v>1.4885855495410685E-2</v>
      </c>
      <c r="I46" s="68">
        <f t="shared" si="3"/>
        <v>0.79967835569153511</v>
      </c>
    </row>
    <row r="47" spans="2:9" x14ac:dyDescent="0.2">
      <c r="B47" s="71">
        <f>'NEGD Commercial'!D45</f>
        <v>459</v>
      </c>
      <c r="C47" s="65">
        <f>IF('NEGD Small Com Win'!B47&gt;40,40*(Rates!$I$9+Rates!$I$14)+('NEGD Small Com Win'!B47-40)*(Rates!$I$9+Rates!$I$17),'NEGD Small Com Win'!B47*(Rates!$I$9+Rates!$I$14))+Rates!$I$19+SUM(Rates!$I$21:$I$27)</f>
        <v>300.03750478126648</v>
      </c>
      <c r="D47" s="65">
        <f>IF('NEGD Small Com Win'!B47&gt;40,40*(Rates!$J$9+Rates!$J$14)+('NEGD Small Com Win'!B47-40)*(Rates!$J$9+Rates!$J$17),'NEGD Small Com Win'!B47*(Rates!$J$9+Rates!$J$14))+Rates!$J$19+Rates!$J$22+Rates!$J$23</f>
        <v>306.1785047812665</v>
      </c>
      <c r="E47" s="66">
        <f t="shared" si="0"/>
        <v>6.1410000000000196</v>
      </c>
      <c r="F47" s="67">
        <f t="shared" si="1"/>
        <v>2.0467441243643639E-2</v>
      </c>
      <c r="G47" s="71">
        <f>'NEGD Commercial'!F45</f>
        <v>698</v>
      </c>
      <c r="H47" s="68">
        <f t="shared" si="2"/>
        <v>1.3689495567584529E-2</v>
      </c>
      <c r="I47" s="68">
        <f t="shared" si="3"/>
        <v>0.81336785125911959</v>
      </c>
    </row>
    <row r="48" spans="2:9" x14ac:dyDescent="0.2">
      <c r="B48" s="71">
        <f>'NEGD Commercial'!D46</f>
        <v>479</v>
      </c>
      <c r="C48" s="65">
        <f>IF('NEGD Small Com Win'!B48&gt;40,40*(Rates!$I$9+Rates!$I$14)+('NEGD Small Com Win'!B48-40)*(Rates!$I$9+Rates!$I$17),'NEGD Small Com Win'!B48*(Rates!$I$9+Rates!$I$14))+Rates!$I$19+SUM(Rates!$I$21:$I$27)</f>
        <v>311.18083832293388</v>
      </c>
      <c r="D48" s="65">
        <f>IF('NEGD Small Com Win'!B48&gt;40,40*(Rates!$J$9+Rates!$J$14)+('NEGD Small Com Win'!B48-40)*(Rates!$J$9+Rates!$J$17),'NEGD Small Com Win'!B48*(Rates!$J$9+Rates!$J$14))+Rates!$J$19+Rates!$J$22+Rates!$J$23</f>
        <v>317.64583832293386</v>
      </c>
      <c r="E48" s="66">
        <f t="shared" si="0"/>
        <v>6.464999999999975</v>
      </c>
      <c r="F48" s="67">
        <f t="shared" si="1"/>
        <v>2.077570082670321E-2</v>
      </c>
      <c r="G48" s="71">
        <f>'NEGD Commercial'!F46</f>
        <v>674</v>
      </c>
      <c r="H48" s="68">
        <f t="shared" si="2"/>
        <v>1.3218796579587353E-2</v>
      </c>
      <c r="I48" s="68">
        <f t="shared" si="3"/>
        <v>0.82658664783870694</v>
      </c>
    </row>
    <row r="49" spans="2:9" x14ac:dyDescent="0.2">
      <c r="B49" s="71">
        <f>'NEGD Commercial'!D47</f>
        <v>499</v>
      </c>
      <c r="C49" s="65">
        <f>IF('NEGD Small Com Win'!B49&gt;40,40*(Rates!$I$9+Rates!$I$14)+('NEGD Small Com Win'!B49-40)*(Rates!$I$9+Rates!$I$17),'NEGD Small Com Win'!B49*(Rates!$I$9+Rates!$I$14))+Rates!$I$19+SUM(Rates!$I$21:$I$27)</f>
        <v>322.32417186460128</v>
      </c>
      <c r="D49" s="65">
        <f>IF('NEGD Small Com Win'!B49&gt;40,40*(Rates!$J$9+Rates!$J$14)+('NEGD Small Com Win'!B49-40)*(Rates!$J$9+Rates!$J$17),'NEGD Small Com Win'!B49*(Rates!$J$9+Rates!$J$14))+Rates!$J$19+Rates!$J$22+Rates!$J$23</f>
        <v>329.11317186460121</v>
      </c>
      <c r="E49" s="66">
        <f t="shared" si="0"/>
        <v>6.7889999999999304</v>
      </c>
      <c r="F49" s="67">
        <f t="shared" si="1"/>
        <v>2.106264621956986E-2</v>
      </c>
      <c r="G49" s="71">
        <f>'NEGD Commercial'!F47</f>
        <v>562</v>
      </c>
      <c r="H49" s="68">
        <f t="shared" si="2"/>
        <v>1.10222013022672E-2</v>
      </c>
      <c r="I49" s="68">
        <f t="shared" si="3"/>
        <v>0.83760884914097411</v>
      </c>
    </row>
    <row r="50" spans="2:9" x14ac:dyDescent="0.2">
      <c r="B50" s="71">
        <f>'NEGD Commercial'!D48</f>
        <v>519</v>
      </c>
      <c r="C50" s="65">
        <f>IF('NEGD Small Com Win'!B50&gt;40,40*(Rates!$I$9+Rates!$I$14)+('NEGD Small Com Win'!B50-40)*(Rates!$I$9+Rates!$I$17),'NEGD Small Com Win'!B50*(Rates!$I$9+Rates!$I$14))+Rates!$I$19+SUM(Rates!$I$21:$I$27)</f>
        <v>333.46750540626863</v>
      </c>
      <c r="D50" s="65">
        <f>IF('NEGD Small Com Win'!B50&gt;40,40*(Rates!$J$9+Rates!$J$14)+('NEGD Small Com Win'!B50-40)*(Rates!$J$9+Rates!$J$17),'NEGD Small Com Win'!B50*(Rates!$J$9+Rates!$J$14))+Rates!$J$19+Rates!$J$22+Rates!$J$23</f>
        <v>340.58050540626868</v>
      </c>
      <c r="E50" s="66">
        <f t="shared" si="0"/>
        <v>7.1130000000000564</v>
      </c>
      <c r="F50" s="67">
        <f t="shared" si="1"/>
        <v>2.1330414162345979E-2</v>
      </c>
      <c r="G50" s="71">
        <f>'NEGD Commercial'!F48</f>
        <v>549</v>
      </c>
      <c r="H50" s="68">
        <f t="shared" si="2"/>
        <v>1.0767239350435397E-2</v>
      </c>
      <c r="I50" s="68">
        <f t="shared" si="3"/>
        <v>0.84837608849140955</v>
      </c>
    </row>
    <row r="51" spans="2:9" x14ac:dyDescent="0.2">
      <c r="B51" s="71">
        <f>'NEGD Commercial'!D49</f>
        <v>539</v>
      </c>
      <c r="C51" s="65">
        <f>IF('NEGD Small Com Win'!B51&gt;40,40*(Rates!$I$9+Rates!$I$14)+('NEGD Small Com Win'!B51-40)*(Rates!$I$9+Rates!$I$17),'NEGD Small Com Win'!B51*(Rates!$I$9+Rates!$I$14))+Rates!$I$19+SUM(Rates!$I$21:$I$27)</f>
        <v>344.61083894793603</v>
      </c>
      <c r="D51" s="65">
        <f>IF('NEGD Small Com Win'!B51&gt;40,40*(Rates!$J$9+Rates!$J$14)+('NEGD Small Com Win'!B51-40)*(Rates!$J$9+Rates!$J$17),'NEGD Small Com Win'!B51*(Rates!$J$9+Rates!$J$14))+Rates!$J$19+Rates!$J$22+Rates!$J$23</f>
        <v>352.04783894793604</v>
      </c>
      <c r="E51" s="66">
        <f t="shared" si="0"/>
        <v>7.4370000000000118</v>
      </c>
      <c r="F51" s="67">
        <f t="shared" si="1"/>
        <v>2.1580865020683803E-2</v>
      </c>
      <c r="G51" s="71">
        <f>'NEGD Commercial'!F49</f>
        <v>493</v>
      </c>
      <c r="H51" s="68">
        <f t="shared" si="2"/>
        <v>9.6689417117753196E-3</v>
      </c>
      <c r="I51" s="68">
        <f t="shared" si="3"/>
        <v>0.8580450302031849</v>
      </c>
    </row>
    <row r="52" spans="2:9" x14ac:dyDescent="0.2">
      <c r="B52" s="71">
        <f>'NEGD Commercial'!D50</f>
        <v>559</v>
      </c>
      <c r="C52" s="65">
        <f>IF('NEGD Small Com Win'!B52&gt;40,40*(Rates!$I$9+Rates!$I$14)+('NEGD Small Com Win'!B52-40)*(Rates!$I$9+Rates!$I$17),'NEGD Small Com Win'!B52*(Rates!$I$9+Rates!$I$14))+Rates!$I$19+SUM(Rates!$I$21:$I$27)</f>
        <v>355.75417248960343</v>
      </c>
      <c r="D52" s="65">
        <f>IF('NEGD Small Com Win'!B52&gt;40,40*(Rates!$J$9+Rates!$J$14)+('NEGD Small Com Win'!B52-40)*(Rates!$J$9+Rates!$J$17),'NEGD Small Com Win'!B52*(Rates!$J$9+Rates!$J$14))+Rates!$J$19+Rates!$J$22+Rates!$J$23</f>
        <v>363.5151724896034</v>
      </c>
      <c r="E52" s="66">
        <f t="shared" si="0"/>
        <v>7.7609999999999673</v>
      </c>
      <c r="F52" s="67">
        <f t="shared" si="1"/>
        <v>2.1815626070349956E-2</v>
      </c>
      <c r="G52" s="71">
        <f>'NEGD Commercial'!F50</f>
        <v>494</v>
      </c>
      <c r="H52" s="68">
        <f t="shared" si="2"/>
        <v>9.6885541696085358E-3</v>
      </c>
      <c r="I52" s="68">
        <f t="shared" si="3"/>
        <v>0.86773358437279347</v>
      </c>
    </row>
    <row r="53" spans="2:9" x14ac:dyDescent="0.2">
      <c r="B53" s="71">
        <f>'NEGD Commercial'!D51</f>
        <v>579</v>
      </c>
      <c r="C53" s="65">
        <f>IF('NEGD Small Com Win'!B53&gt;40,40*(Rates!$I$9+Rates!$I$14)+('NEGD Small Com Win'!B53-40)*(Rates!$I$9+Rates!$I$17),'NEGD Small Com Win'!B53*(Rates!$I$9+Rates!$I$14))+Rates!$I$19+SUM(Rates!$I$21:$I$27)</f>
        <v>366.89750603127084</v>
      </c>
      <c r="D53" s="65">
        <f>IF('NEGD Small Com Win'!B53&gt;40,40*(Rates!$J$9+Rates!$J$14)+('NEGD Small Com Win'!B53-40)*(Rates!$J$9+Rates!$J$17),'NEGD Small Com Win'!B53*(Rates!$J$9+Rates!$J$14))+Rates!$J$19+Rates!$J$22+Rates!$J$23</f>
        <v>374.98250603127076</v>
      </c>
      <c r="E53" s="66">
        <f t="shared" si="0"/>
        <v>8.0849999999999227</v>
      </c>
      <c r="F53" s="67">
        <f t="shared" si="1"/>
        <v>2.2036126894007382E-2</v>
      </c>
      <c r="G53" s="71">
        <f>'NEGD Commercial'!F51</f>
        <v>407</v>
      </c>
      <c r="H53" s="68">
        <f t="shared" si="2"/>
        <v>7.9822703381187722E-3</v>
      </c>
      <c r="I53" s="68">
        <f t="shared" si="3"/>
        <v>0.87571585471091229</v>
      </c>
    </row>
    <row r="54" spans="2:9" x14ac:dyDescent="0.2">
      <c r="B54" s="71">
        <f>'NEGD Commercial'!D52</f>
        <v>599</v>
      </c>
      <c r="C54" s="65">
        <f>IF('NEGD Small Com Win'!B54&gt;40,40*(Rates!$I$9+Rates!$I$14)+('NEGD Small Com Win'!B54-40)*(Rates!$I$9+Rates!$I$17),'NEGD Small Com Win'!B54*(Rates!$I$9+Rates!$I$14))+Rates!$I$19+SUM(Rates!$I$21:$I$27)</f>
        <v>378.04083957293818</v>
      </c>
      <c r="D54" s="65">
        <f>IF('NEGD Small Com Win'!B54&gt;40,40*(Rates!$J$9+Rates!$J$14)+('NEGD Small Com Win'!B54-40)*(Rates!$J$9+Rates!$J$17),'NEGD Small Com Win'!B54*(Rates!$J$9+Rates!$J$14))+Rates!$J$19+Rates!$J$22+Rates!$J$23</f>
        <v>386.44983957293823</v>
      </c>
      <c r="E54" s="66">
        <f t="shared" si="0"/>
        <v>8.4090000000000487</v>
      </c>
      <c r="F54" s="67">
        <f t="shared" si="1"/>
        <v>2.2243628517753408E-2</v>
      </c>
      <c r="G54" s="71">
        <f>'NEGD Commercial'!F52</f>
        <v>382</v>
      </c>
      <c r="H54" s="68">
        <f t="shared" si="2"/>
        <v>7.4919588922883812E-3</v>
      </c>
      <c r="I54" s="68">
        <f t="shared" si="3"/>
        <v>0.88320781360320066</v>
      </c>
    </row>
    <row r="55" spans="2:9" x14ac:dyDescent="0.2">
      <c r="B55" s="71">
        <f>'NEGD Commercial'!D53</f>
        <v>619</v>
      </c>
      <c r="C55" s="65">
        <f>IF('NEGD Small Com Win'!B55&gt;40,40*(Rates!$I$9+Rates!$I$14)+('NEGD Small Com Win'!B55-40)*(Rates!$I$9+Rates!$I$17),'NEGD Small Com Win'!B55*(Rates!$I$9+Rates!$I$14))+Rates!$I$19+SUM(Rates!$I$21:$I$27)</f>
        <v>389.18417311460558</v>
      </c>
      <c r="D55" s="65">
        <f>IF('NEGD Small Com Win'!B55&gt;40,40*(Rates!$J$9+Rates!$J$14)+('NEGD Small Com Win'!B55-40)*(Rates!$J$9+Rates!$J$17),'NEGD Small Com Win'!B55*(Rates!$J$9+Rates!$J$14))+Rates!$J$19+Rates!$J$22+Rates!$J$23</f>
        <v>397.91717311460559</v>
      </c>
      <c r="E55" s="66">
        <f t="shared" si="0"/>
        <v>8.7330000000000041</v>
      </c>
      <c r="F55" s="67">
        <f t="shared" si="1"/>
        <v>2.2439247542135637E-2</v>
      </c>
      <c r="G55" s="71">
        <f>'NEGD Commercial'!F53</f>
        <v>345</v>
      </c>
      <c r="H55" s="68">
        <f t="shared" si="2"/>
        <v>6.7662979524594023E-3</v>
      </c>
      <c r="I55" s="68">
        <f t="shared" si="3"/>
        <v>0.88997411155566009</v>
      </c>
    </row>
    <row r="56" spans="2:9" x14ac:dyDescent="0.2">
      <c r="B56" s="71">
        <f>'NEGD Commercial'!D54</f>
        <v>639</v>
      </c>
      <c r="C56" s="65">
        <f>IF('NEGD Small Com Win'!B56&gt;40,40*(Rates!$I$9+Rates!$I$14)+('NEGD Small Com Win'!B56-40)*(Rates!$I$9+Rates!$I$17),'NEGD Small Com Win'!B56*(Rates!$I$9+Rates!$I$14))+Rates!$I$19+SUM(Rates!$I$21:$I$27)</f>
        <v>400.32750665627299</v>
      </c>
      <c r="D56" s="65">
        <f>IF('NEGD Small Com Win'!B56&gt;40,40*(Rates!$J$9+Rates!$J$14)+('NEGD Small Com Win'!B56-40)*(Rates!$J$9+Rates!$J$17),'NEGD Small Com Win'!B56*(Rates!$J$9+Rates!$J$14))+Rates!$J$19+Rates!$J$22+Rates!$J$23</f>
        <v>409.38450665627295</v>
      </c>
      <c r="E56" s="66">
        <f t="shared" si="0"/>
        <v>9.0569999999999595</v>
      </c>
      <c r="F56" s="67">
        <f t="shared" si="1"/>
        <v>2.2623976242972559E-2</v>
      </c>
      <c r="G56" s="71">
        <f>'NEGD Commercial'!F54</f>
        <v>347</v>
      </c>
      <c r="H56" s="68">
        <f t="shared" si="2"/>
        <v>6.8055228681258339E-3</v>
      </c>
      <c r="I56" s="68">
        <f t="shared" si="3"/>
        <v>0.89677963442378594</v>
      </c>
    </row>
    <row r="57" spans="2:9" x14ac:dyDescent="0.2">
      <c r="B57" s="71">
        <f>'NEGD Commercial'!D55</f>
        <v>659</v>
      </c>
      <c r="C57" s="65">
        <f>IF('NEGD Small Com Win'!B57&gt;40,40*(Rates!$I$9+Rates!$I$14)+('NEGD Small Com Win'!B57-40)*(Rates!$I$9+Rates!$I$17),'NEGD Small Com Win'!B57*(Rates!$I$9+Rates!$I$14))+Rates!$I$19+SUM(Rates!$I$21:$I$27)</f>
        <v>411.47084019794033</v>
      </c>
      <c r="D57" s="65">
        <f>IF('NEGD Small Com Win'!B57&gt;40,40*(Rates!$J$9+Rates!$J$14)+('NEGD Small Com Win'!B57-40)*(Rates!$J$9+Rates!$J$17),'NEGD Small Com Win'!B57*(Rates!$J$9+Rates!$J$14))+Rates!$J$19+Rates!$J$22+Rates!$J$23</f>
        <v>420.85184019794031</v>
      </c>
      <c r="E57" s="66">
        <f t="shared" si="0"/>
        <v>9.3809999999999718</v>
      </c>
      <c r="F57" s="67">
        <f t="shared" si="1"/>
        <v>2.279869940598267E-2</v>
      </c>
      <c r="G57" s="71">
        <f>'NEGD Commercial'!F55</f>
        <v>330</v>
      </c>
      <c r="H57" s="68">
        <f t="shared" si="2"/>
        <v>6.4721110849611675E-3</v>
      </c>
      <c r="I57" s="68">
        <f t="shared" si="3"/>
        <v>0.90325174550874709</v>
      </c>
    </row>
    <row r="58" spans="2:9" x14ac:dyDescent="0.2">
      <c r="B58" s="71">
        <f>'NEGD Commercial'!D56</f>
        <v>679</v>
      </c>
      <c r="C58" s="65">
        <f>IF('NEGD Small Com Win'!B58&gt;40,40*(Rates!$I$9+Rates!$I$14)+('NEGD Small Com Win'!B58-40)*(Rates!$I$9+Rates!$I$17),'NEGD Small Com Win'!B58*(Rates!$I$9+Rates!$I$14))+Rates!$I$19+SUM(Rates!$I$21:$I$27)</f>
        <v>422.61417373960774</v>
      </c>
      <c r="D58" s="65">
        <f>IF('NEGD Small Com Win'!B58&gt;40,40*(Rates!$J$9+Rates!$J$14)+('NEGD Small Com Win'!B58-40)*(Rates!$J$9+Rates!$J$17),'NEGD Small Com Win'!B58*(Rates!$J$9+Rates!$J$14))+Rates!$J$19+Rates!$J$22+Rates!$J$23</f>
        <v>432.31917373960778</v>
      </c>
      <c r="E58" s="66">
        <f t="shared" si="0"/>
        <v>9.7050000000000409</v>
      </c>
      <c r="F58" s="67">
        <f t="shared" si="1"/>
        <v>2.2964208498079723E-2</v>
      </c>
      <c r="G58" s="71">
        <f>'NEGD Commercial'!F56</f>
        <v>294</v>
      </c>
      <c r="H58" s="68">
        <f t="shared" si="2"/>
        <v>5.7660626029654039E-3</v>
      </c>
      <c r="I58" s="68">
        <f t="shared" si="3"/>
        <v>0.90901780811171251</v>
      </c>
    </row>
    <row r="59" spans="2:9" x14ac:dyDescent="0.2">
      <c r="B59" s="71">
        <f>'NEGD Commercial'!D57</f>
        <v>699</v>
      </c>
      <c r="C59" s="65">
        <f>IF('NEGD Small Com Win'!B59&gt;40,40*(Rates!$I$9+Rates!$I$14)+('NEGD Small Com Win'!B59-40)*(Rates!$I$9+Rates!$I$17),'NEGD Small Com Win'!B59*(Rates!$I$9+Rates!$I$14))+Rates!$I$19+SUM(Rates!$I$21:$I$27)</f>
        <v>433.75750728127514</v>
      </c>
      <c r="D59" s="65">
        <f>IF('NEGD Small Com Win'!B59&gt;40,40*(Rates!$J$9+Rates!$J$14)+('NEGD Small Com Win'!B59-40)*(Rates!$J$9+Rates!$J$17),'NEGD Small Com Win'!B59*(Rates!$J$9+Rates!$J$14))+Rates!$J$19+Rates!$J$22+Rates!$J$23</f>
        <v>443.78650728127514</v>
      </c>
      <c r="E59" s="66">
        <f t="shared" si="0"/>
        <v>10.028999999999996</v>
      </c>
      <c r="F59" s="67">
        <f t="shared" si="1"/>
        <v>2.3121213654283969E-2</v>
      </c>
      <c r="G59" s="71">
        <f>'NEGD Commercial'!F57</f>
        <v>295</v>
      </c>
      <c r="H59" s="68">
        <f t="shared" si="2"/>
        <v>5.7856750607986193E-3</v>
      </c>
      <c r="I59" s="68">
        <f t="shared" si="3"/>
        <v>0.91480348317251114</v>
      </c>
    </row>
    <row r="60" spans="2:9" x14ac:dyDescent="0.2">
      <c r="B60" s="71">
        <f>'NEGD Commercial'!D58</f>
        <v>719</v>
      </c>
      <c r="C60" s="65">
        <f>IF('NEGD Small Com Win'!B60&gt;40,40*(Rates!$I$9+Rates!$I$14)+('NEGD Small Com Win'!B60-40)*(Rates!$I$9+Rates!$I$17),'NEGD Small Com Win'!B60*(Rates!$I$9+Rates!$I$14))+Rates!$I$19+SUM(Rates!$I$21:$I$27)</f>
        <v>444.90084082294248</v>
      </c>
      <c r="D60" s="65">
        <f>IF('NEGD Small Com Win'!B60&gt;40,40*(Rates!$J$9+Rates!$J$14)+('NEGD Small Com Win'!B60-40)*(Rates!$J$9+Rates!$J$17),'NEGD Small Com Win'!B60*(Rates!$J$9+Rates!$J$14))+Rates!$J$19+Rates!$J$22+Rates!$J$23</f>
        <v>455.25384082294249</v>
      </c>
      <c r="E60" s="66">
        <f t="shared" si="0"/>
        <v>10.353000000000009</v>
      </c>
      <c r="F60" s="67">
        <f t="shared" si="1"/>
        <v>2.3270353863233537E-2</v>
      </c>
      <c r="G60" s="71">
        <f>'NEGD Commercial'!F58</f>
        <v>241</v>
      </c>
      <c r="H60" s="68">
        <f t="shared" si="2"/>
        <v>4.726602337804974E-3</v>
      </c>
      <c r="I60" s="68">
        <f t="shared" si="3"/>
        <v>0.91953008551031612</v>
      </c>
    </row>
    <row r="61" spans="2:9" x14ac:dyDescent="0.2">
      <c r="B61" s="71">
        <f>'NEGD Commercial'!D59</f>
        <v>739</v>
      </c>
      <c r="C61" s="65">
        <f>IF('NEGD Small Com Win'!B61&gt;40,40*(Rates!$I$9+Rates!$I$14)+('NEGD Small Com Win'!B61-40)*(Rates!$I$9+Rates!$I$17),'NEGD Small Com Win'!B61*(Rates!$I$9+Rates!$I$14))+Rates!$I$19+SUM(Rates!$I$21:$I$27)</f>
        <v>456.04417436460989</v>
      </c>
      <c r="D61" s="65">
        <f>IF('NEGD Small Com Win'!B61&gt;40,40*(Rates!$J$9+Rates!$J$14)+('NEGD Small Com Win'!B61-40)*(Rates!$J$9+Rates!$J$17),'NEGD Small Com Win'!B61*(Rates!$J$9+Rates!$J$14))+Rates!$J$19+Rates!$J$22+Rates!$J$23</f>
        <v>466.72117436460985</v>
      </c>
      <c r="E61" s="66">
        <f t="shared" si="0"/>
        <v>10.676999999999964</v>
      </c>
      <c r="F61" s="67">
        <f t="shared" si="1"/>
        <v>2.3412205659409744E-2</v>
      </c>
      <c r="G61" s="71">
        <f>'NEGD Commercial'!F59</f>
        <v>249</v>
      </c>
      <c r="H61" s="68">
        <f t="shared" si="2"/>
        <v>4.8835020004706986E-3</v>
      </c>
      <c r="I61" s="68">
        <f t="shared" si="3"/>
        <v>0.92441358751078684</v>
      </c>
    </row>
    <row r="62" spans="2:9" x14ac:dyDescent="0.2">
      <c r="B62" s="71">
        <f>'NEGD Commercial'!D60</f>
        <v>759</v>
      </c>
      <c r="C62" s="65">
        <f>IF('NEGD Small Com Win'!B62&gt;40,40*(Rates!$I$9+Rates!$I$14)+('NEGD Small Com Win'!B62-40)*(Rates!$I$9+Rates!$I$17),'NEGD Small Com Win'!B62*(Rates!$I$9+Rates!$I$14))+Rates!$I$19+SUM(Rates!$I$21:$I$27)</f>
        <v>467.18750790627729</v>
      </c>
      <c r="D62" s="65">
        <f>IF('NEGD Small Com Win'!B62&gt;40,40*(Rates!$J$9+Rates!$J$14)+('NEGD Small Com Win'!B62-40)*(Rates!$J$9+Rates!$J$17),'NEGD Small Com Win'!B62*(Rates!$J$9+Rates!$J$14))+Rates!$J$19+Rates!$J$22+Rates!$J$23</f>
        <v>478.18850790627721</v>
      </c>
      <c r="E62" s="66">
        <f t="shared" si="0"/>
        <v>11.00099999999992</v>
      </c>
      <c r="F62" s="67">
        <f t="shared" si="1"/>
        <v>2.3547290571405508E-2</v>
      </c>
      <c r="G62" s="71">
        <f>'NEGD Commercial'!F60</f>
        <v>196</v>
      </c>
      <c r="H62" s="68">
        <f t="shared" si="2"/>
        <v>3.8440417353102691E-3</v>
      </c>
      <c r="I62" s="68">
        <f t="shared" si="3"/>
        <v>0.92825762924609712</v>
      </c>
    </row>
    <row r="63" spans="2:9" x14ac:dyDescent="0.2">
      <c r="B63" s="71">
        <f>'NEGD Commercial'!D61</f>
        <v>779</v>
      </c>
      <c r="C63" s="65">
        <f>IF('NEGD Small Com Win'!B63&gt;40,40*(Rates!$I$9+Rates!$I$14)+('NEGD Small Com Win'!B63-40)*(Rates!$I$9+Rates!$I$17),'NEGD Small Com Win'!B63*(Rates!$I$9+Rates!$I$14))+Rates!$I$19+SUM(Rates!$I$21:$I$27)</f>
        <v>478.33084144794469</v>
      </c>
      <c r="D63" s="65">
        <f>IF('NEGD Small Com Win'!B63&gt;40,40*(Rates!$J$9+Rates!$J$14)+('NEGD Small Com Win'!B63-40)*(Rates!$J$9+Rates!$J$17),'NEGD Small Com Win'!B63*(Rates!$J$9+Rates!$J$14))+Rates!$J$19+Rates!$J$22+Rates!$J$23</f>
        <v>489.65584144794468</v>
      </c>
      <c r="E63" s="66">
        <f t="shared" si="0"/>
        <v>11.324999999999989</v>
      </c>
      <c r="F63" s="67">
        <f t="shared" si="1"/>
        <v>2.3676081529090478E-2</v>
      </c>
      <c r="G63" s="71">
        <f>'NEGD Commercial'!F61</f>
        <v>178</v>
      </c>
      <c r="H63" s="68">
        <f t="shared" si="2"/>
        <v>3.4910174943123874E-3</v>
      </c>
      <c r="I63" s="68">
        <f t="shared" si="3"/>
        <v>0.93174864674040947</v>
      </c>
    </row>
    <row r="64" spans="2:9" x14ac:dyDescent="0.2">
      <c r="B64" s="71">
        <f>'NEGD Commercial'!D62</f>
        <v>799</v>
      </c>
      <c r="C64" s="65">
        <f>IF('NEGD Small Com Win'!B64&gt;40,40*(Rates!$I$9+Rates!$I$14)+('NEGD Small Com Win'!B64-40)*(Rates!$I$9+Rates!$I$17),'NEGD Small Com Win'!B64*(Rates!$I$9+Rates!$I$14))+Rates!$I$19+SUM(Rates!$I$21:$I$27)</f>
        <v>489.47417498961204</v>
      </c>
      <c r="D64" s="65">
        <f>IF('NEGD Small Com Win'!B64&gt;40,40*(Rates!$J$9+Rates!$J$14)+('NEGD Small Com Win'!B64-40)*(Rates!$J$9+Rates!$J$17),'NEGD Small Com Win'!B64*(Rates!$J$9+Rates!$J$14))+Rates!$J$19+Rates!$J$22+Rates!$J$23</f>
        <v>501.12317498961204</v>
      </c>
      <c r="E64" s="66">
        <f t="shared" si="0"/>
        <v>11.649000000000001</v>
      </c>
      <c r="F64" s="67">
        <f t="shared" si="1"/>
        <v>2.3799008395585373E-2</v>
      </c>
      <c r="G64" s="71">
        <f>'NEGD Commercial'!F62</f>
        <v>199</v>
      </c>
      <c r="H64" s="68">
        <f t="shared" si="2"/>
        <v>3.9028791088099161E-3</v>
      </c>
      <c r="I64" s="68">
        <f t="shared" si="3"/>
        <v>0.9356515258492194</v>
      </c>
    </row>
    <row r="65" spans="2:9" x14ac:dyDescent="0.2">
      <c r="B65" s="71">
        <f>'NEGD Commercial'!D63</f>
        <v>819</v>
      </c>
      <c r="C65" s="65">
        <f>IF('NEGD Small Com Win'!B65&gt;40,40*(Rates!$I$9+Rates!$I$14)+('NEGD Small Com Win'!B65-40)*(Rates!$I$9+Rates!$I$17),'NEGD Small Com Win'!B65*(Rates!$I$9+Rates!$I$14))+Rates!$I$19+SUM(Rates!$I$21:$I$27)</f>
        <v>500.61750853127944</v>
      </c>
      <c r="D65" s="65">
        <f>IF('NEGD Small Com Win'!B65&gt;40,40*(Rates!$J$9+Rates!$J$14)+('NEGD Small Com Win'!B65-40)*(Rates!$J$9+Rates!$J$17),'NEGD Small Com Win'!B65*(Rates!$J$9+Rates!$J$14))+Rates!$J$19+Rates!$J$22+Rates!$J$23</f>
        <v>512.5905085312794</v>
      </c>
      <c r="E65" s="66">
        <f t="shared" si="0"/>
        <v>11.972999999999956</v>
      </c>
      <c r="F65" s="67">
        <f t="shared" si="1"/>
        <v>2.3916462760414748E-2</v>
      </c>
      <c r="G65" s="71">
        <f>'NEGD Commercial'!F63</f>
        <v>215</v>
      </c>
      <c r="H65" s="68">
        <f t="shared" si="2"/>
        <v>4.2166784341413667E-3</v>
      </c>
      <c r="I65" s="68">
        <f t="shared" si="3"/>
        <v>0.93986820428336082</v>
      </c>
    </row>
    <row r="66" spans="2:9" x14ac:dyDescent="0.2">
      <c r="B66" s="71">
        <f>'NEGD Commercial'!D64</f>
        <v>839</v>
      </c>
      <c r="C66" s="65">
        <f>IF('NEGD Small Com Win'!B66&gt;40,40*(Rates!$I$9+Rates!$I$14)+('NEGD Small Com Win'!B66-40)*(Rates!$I$9+Rates!$I$17),'NEGD Small Com Win'!B66*(Rates!$I$9+Rates!$I$14))+Rates!$I$19+SUM(Rates!$I$21:$I$27)</f>
        <v>511.76084207294684</v>
      </c>
      <c r="D66" s="65">
        <f>IF('NEGD Small Com Win'!B66&gt;40,40*(Rates!$J$9+Rates!$J$14)+('NEGD Small Com Win'!B66-40)*(Rates!$J$9+Rates!$J$17),'NEGD Small Com Win'!B66*(Rates!$J$9+Rates!$J$14))+Rates!$J$19+Rates!$J$22+Rates!$J$23</f>
        <v>524.05784207294676</v>
      </c>
      <c r="E66" s="66">
        <f t="shared" si="0"/>
        <v>12.296999999999912</v>
      </c>
      <c r="F66" s="67">
        <f t="shared" si="1"/>
        <v>2.4028802106447773E-2</v>
      </c>
      <c r="G66" s="71">
        <f>'NEGD Commercial'!F64</f>
        <v>175</v>
      </c>
      <c r="H66" s="68">
        <f t="shared" si="2"/>
        <v>3.4321801208127404E-3</v>
      </c>
      <c r="I66" s="68">
        <f t="shared" si="3"/>
        <v>0.94330038440417352</v>
      </c>
    </row>
    <row r="67" spans="2:9" x14ac:dyDescent="0.2">
      <c r="B67" s="71">
        <f>'NEGD Commercial'!D65</f>
        <v>859</v>
      </c>
      <c r="C67" s="65">
        <f>IF('NEGD Small Com Win'!B67&gt;40,40*(Rates!$I$9+Rates!$I$14)+('NEGD Small Com Win'!B67-40)*(Rates!$I$9+Rates!$I$17),'NEGD Small Com Win'!B67*(Rates!$I$9+Rates!$I$14))+Rates!$I$19+SUM(Rates!$I$21:$I$27)</f>
        <v>522.90417561461425</v>
      </c>
      <c r="D67" s="65">
        <f>IF('NEGD Small Com Win'!B67&gt;40,40*(Rates!$J$9+Rates!$J$14)+('NEGD Small Com Win'!B67-40)*(Rates!$J$9+Rates!$J$17),'NEGD Small Com Win'!B67*(Rates!$J$9+Rates!$J$14))+Rates!$J$19+Rates!$J$22+Rates!$J$23</f>
        <v>535.52517561461423</v>
      </c>
      <c r="E67" s="66">
        <f t="shared" si="0"/>
        <v>12.620999999999981</v>
      </c>
      <c r="F67" s="67">
        <f t="shared" si="1"/>
        <v>2.4136353444042465E-2</v>
      </c>
      <c r="G67" s="71">
        <f>'NEGD Commercial'!F65</f>
        <v>168</v>
      </c>
      <c r="H67" s="68">
        <f t="shared" si="2"/>
        <v>3.2948929159802307E-3</v>
      </c>
      <c r="I67" s="68">
        <f t="shared" si="3"/>
        <v>0.94659527732015381</v>
      </c>
    </row>
    <row r="68" spans="2:9" x14ac:dyDescent="0.2">
      <c r="B68" s="71">
        <f>'NEGD Commercial'!D66</f>
        <v>879</v>
      </c>
      <c r="C68" s="65">
        <f>IF('NEGD Small Com Win'!B68&gt;40,40*(Rates!$I$9+Rates!$I$14)+('NEGD Small Com Win'!B68-40)*(Rates!$I$9+Rates!$I$17),'NEGD Small Com Win'!B68*(Rates!$I$9+Rates!$I$14))+Rates!$I$19+SUM(Rates!$I$21:$I$27)</f>
        <v>534.04750915628165</v>
      </c>
      <c r="D68" s="65">
        <f>IF('NEGD Small Com Win'!B68&gt;40,40*(Rates!$J$9+Rates!$J$14)+('NEGD Small Com Win'!B68-40)*(Rates!$J$9+Rates!$J$17),'NEGD Small Com Win'!B68*(Rates!$J$9+Rates!$J$14))+Rates!$J$19+Rates!$J$22+Rates!$J$23</f>
        <v>546.99250915628159</v>
      </c>
      <c r="E68" s="66">
        <f t="shared" si="0"/>
        <v>12.944999999999936</v>
      </c>
      <c r="F68" s="67">
        <f t="shared" si="1"/>
        <v>2.4239416490212971E-2</v>
      </c>
      <c r="G68" s="71">
        <f>'NEGD Commercial'!F66</f>
        <v>158</v>
      </c>
      <c r="H68" s="68">
        <f t="shared" si="2"/>
        <v>3.098768337648074E-3</v>
      </c>
      <c r="I68" s="68">
        <f t="shared" si="3"/>
        <v>0.94969404565780191</v>
      </c>
    </row>
    <row r="69" spans="2:9" x14ac:dyDescent="0.2">
      <c r="B69" s="71">
        <f>'NEGD Commercial'!D67</f>
        <v>899</v>
      </c>
      <c r="C69" s="65">
        <f>IF('NEGD Small Com Win'!B69&gt;40,40*(Rates!$I$9+Rates!$I$14)+('NEGD Small Com Win'!B69-40)*(Rates!$I$9+Rates!$I$17),'NEGD Small Com Win'!B69*(Rates!$I$9+Rates!$I$14))+Rates!$I$19+SUM(Rates!$I$21:$I$27)</f>
        <v>545.19084269794905</v>
      </c>
      <c r="D69" s="65">
        <f>IF('NEGD Small Com Win'!B69&gt;40,40*(Rates!$J$9+Rates!$J$14)+('NEGD Small Com Win'!B69-40)*(Rates!$J$9+Rates!$J$17),'NEGD Small Com Win'!B69*(Rates!$J$9+Rates!$J$14))+Rates!$J$19+Rates!$J$22+Rates!$J$23</f>
        <v>558.45984269794894</v>
      </c>
      <c r="E69" s="66">
        <f t="shared" si="0"/>
        <v>13.268999999999892</v>
      </c>
      <c r="F69" s="67">
        <f t="shared" si="1"/>
        <v>2.4338266457918641E-2</v>
      </c>
      <c r="G69" s="71">
        <f>'NEGD Commercial'!F67</f>
        <v>149</v>
      </c>
      <c r="H69" s="68">
        <f t="shared" si="2"/>
        <v>2.9222562171491331E-3</v>
      </c>
      <c r="I69" s="68">
        <f t="shared" si="3"/>
        <v>0.95261630187495105</v>
      </c>
    </row>
    <row r="70" spans="2:9" x14ac:dyDescent="0.2">
      <c r="B70" s="71">
        <f>'NEGD Commercial'!D68</f>
        <v>919</v>
      </c>
      <c r="C70" s="65">
        <f>IF('NEGD Small Com Win'!B70&gt;40,40*(Rates!$I$9+Rates!$I$14)+('NEGD Small Com Win'!B70-40)*(Rates!$I$9+Rates!$I$17),'NEGD Small Com Win'!B70*(Rates!$I$9+Rates!$I$14))+Rates!$I$19+SUM(Rates!$I$21:$I$27)</f>
        <v>556.33417623961645</v>
      </c>
      <c r="D70" s="65">
        <f>IF('NEGD Small Com Win'!B70&gt;40,40*(Rates!$J$9+Rates!$J$14)+('NEGD Small Com Win'!B70-40)*(Rates!$J$9+Rates!$J$17),'NEGD Small Com Win'!B70*(Rates!$J$9+Rates!$J$14))+Rates!$J$19+Rates!$J$22+Rates!$J$23</f>
        <v>569.9271762396163</v>
      </c>
      <c r="E70" s="66">
        <f t="shared" si="0"/>
        <v>13.592999999999847</v>
      </c>
      <c r="F70" s="67">
        <f t="shared" si="1"/>
        <v>2.4433156510135487E-2</v>
      </c>
      <c r="G70" s="71">
        <f>'NEGD Commercial'!F68</f>
        <v>131</v>
      </c>
      <c r="H70" s="68">
        <f t="shared" si="2"/>
        <v>2.5692319761512514E-3</v>
      </c>
      <c r="I70" s="68">
        <f t="shared" si="3"/>
        <v>0.95518553385110228</v>
      </c>
    </row>
    <row r="71" spans="2:9" x14ac:dyDescent="0.2">
      <c r="B71" s="71">
        <f>'NEGD Commercial'!D69</f>
        <v>939</v>
      </c>
      <c r="C71" s="65">
        <f>IF('NEGD Small Com Win'!B71&gt;40,40*(Rates!$I$9+Rates!$I$14)+('NEGD Small Com Win'!B71-40)*(Rates!$I$9+Rates!$I$17),'NEGD Small Com Win'!B71*(Rates!$I$9+Rates!$I$14))+Rates!$I$19+SUM(Rates!$I$21:$I$27)</f>
        <v>567.47750978128386</v>
      </c>
      <c r="D71" s="65">
        <f>IF('NEGD Small Com Win'!B71&gt;40,40*(Rates!$J$9+Rates!$J$14)+('NEGD Small Com Win'!B71-40)*(Rates!$J$9+Rates!$J$17),'NEGD Small Com Win'!B71*(Rates!$J$9+Rates!$J$14))+Rates!$J$19+Rates!$J$22+Rates!$J$23</f>
        <v>581.39450978128366</v>
      </c>
      <c r="E71" s="66">
        <f t="shared" ref="E71:E134" si="4">D71-C71</f>
        <v>13.916999999999803</v>
      </c>
      <c r="F71" s="67">
        <f t="shared" ref="F71:F134" si="5">E71/C71</f>
        <v>2.4524319924790795E-2</v>
      </c>
      <c r="G71" s="71">
        <f>'NEGD Commercial'!F69</f>
        <v>102</v>
      </c>
      <c r="H71" s="68">
        <f t="shared" si="2"/>
        <v>2.0004706989879971E-3</v>
      </c>
      <c r="I71" s="68">
        <f t="shared" si="3"/>
        <v>0.95718600455009029</v>
      </c>
    </row>
    <row r="72" spans="2:9" x14ac:dyDescent="0.2">
      <c r="B72" s="71">
        <f>'NEGD Commercial'!D70</f>
        <v>959</v>
      </c>
      <c r="C72" s="65">
        <f>IF('NEGD Small Com Win'!B72&gt;40,40*(Rates!$I$9+Rates!$I$14)+('NEGD Small Com Win'!B72-40)*(Rates!$I$9+Rates!$I$17),'NEGD Small Com Win'!B72*(Rates!$I$9+Rates!$I$14))+Rates!$I$19+SUM(Rates!$I$21:$I$27)</f>
        <v>578.62084332295126</v>
      </c>
      <c r="D72" s="65">
        <f>IF('NEGD Small Com Win'!B72&gt;40,40*(Rates!$J$9+Rates!$J$14)+('NEGD Small Com Win'!B72-40)*(Rates!$J$9+Rates!$J$17),'NEGD Small Com Win'!B72*(Rates!$J$9+Rates!$J$14))+Rates!$J$19+Rates!$J$22+Rates!$J$23</f>
        <v>592.86184332295113</v>
      </c>
      <c r="E72" s="66">
        <f t="shared" si="4"/>
        <v>14.240999999999872</v>
      </c>
      <c r="F72" s="67">
        <f t="shared" si="5"/>
        <v>2.4611972009538213E-2</v>
      </c>
      <c r="G72" s="71">
        <f>'NEGD Commercial'!F70</f>
        <v>118</v>
      </c>
      <c r="H72" s="68">
        <f t="shared" ref="H72:H135" si="6">G72/SUM($G$6:$G$289)</f>
        <v>2.3142700243194477E-3</v>
      </c>
      <c r="I72" s="68">
        <f t="shared" ref="I72:I135" si="7">H72+I71</f>
        <v>0.95950027457440978</v>
      </c>
    </row>
    <row r="73" spans="2:9" x14ac:dyDescent="0.2">
      <c r="B73" s="71">
        <f>'NEGD Commercial'!D71</f>
        <v>979</v>
      </c>
      <c r="C73" s="65">
        <f>IF('NEGD Small Com Win'!B73&gt;40,40*(Rates!$I$9+Rates!$I$14)+('NEGD Small Com Win'!B73-40)*(Rates!$I$9+Rates!$I$17),'NEGD Small Com Win'!B73*(Rates!$I$9+Rates!$I$14))+Rates!$I$19+SUM(Rates!$I$21:$I$27)</f>
        <v>589.76417686461855</v>
      </c>
      <c r="D73" s="65">
        <f>IF('NEGD Small Com Win'!B73&gt;40,40*(Rates!$J$9+Rates!$J$14)+('NEGD Small Com Win'!B73-40)*(Rates!$J$9+Rates!$J$17),'NEGD Small Com Win'!B73*(Rates!$J$9+Rates!$J$14))+Rates!$J$19+Rates!$J$22+Rates!$J$23</f>
        <v>604.32917686461849</v>
      </c>
      <c r="E73" s="66">
        <f t="shared" si="4"/>
        <v>14.564999999999941</v>
      </c>
      <c r="F73" s="67">
        <f t="shared" si="5"/>
        <v>2.4696311799459063E-2</v>
      </c>
      <c r="G73" s="71">
        <f>'NEGD Commercial'!F71</f>
        <v>100</v>
      </c>
      <c r="H73" s="68">
        <f t="shared" si="6"/>
        <v>1.9612457833215659E-3</v>
      </c>
      <c r="I73" s="68">
        <f t="shared" si="7"/>
        <v>0.96146152035773136</v>
      </c>
    </row>
    <row r="74" spans="2:9" x14ac:dyDescent="0.2">
      <c r="B74" s="71">
        <f>'NEGD Commercial'!D72</f>
        <v>999</v>
      </c>
      <c r="C74" s="65">
        <f>IF('NEGD Small Com Win'!B74&gt;40,40*(Rates!$I$9+Rates!$I$14)+('NEGD Small Com Win'!B74-40)*(Rates!$I$9+Rates!$I$17),'NEGD Small Com Win'!B74*(Rates!$I$9+Rates!$I$14))+Rates!$I$19+SUM(Rates!$I$21:$I$27)</f>
        <v>600.90751040628595</v>
      </c>
      <c r="D74" s="65">
        <f>IF('NEGD Small Com Win'!B74&gt;40,40*(Rates!$J$9+Rates!$J$14)+('NEGD Small Com Win'!B74-40)*(Rates!$J$9+Rates!$J$17),'NEGD Small Com Win'!B74*(Rates!$J$9+Rates!$J$14))+Rates!$J$19+Rates!$J$22+Rates!$J$23</f>
        <v>615.79651040628585</v>
      </c>
      <c r="E74" s="66">
        <f t="shared" si="4"/>
        <v>14.888999999999896</v>
      </c>
      <c r="F74" s="67">
        <f t="shared" si="5"/>
        <v>2.4777523565869791E-2</v>
      </c>
      <c r="G74" s="71">
        <f>'NEGD Commercial'!F72</f>
        <v>110</v>
      </c>
      <c r="H74" s="68">
        <f t="shared" si="6"/>
        <v>2.1573703616537226E-3</v>
      </c>
      <c r="I74" s="68">
        <f t="shared" si="7"/>
        <v>0.96361889071938511</v>
      </c>
    </row>
    <row r="75" spans="2:9" x14ac:dyDescent="0.2">
      <c r="B75" s="71">
        <f>'NEGD Commercial'!D73</f>
        <v>1019</v>
      </c>
      <c r="C75" s="65">
        <f>IF('NEGD Small Com Win'!B75&gt;40,40*(Rates!$I$9+Rates!$I$14)+('NEGD Small Com Win'!B75-40)*(Rates!$I$9+Rates!$I$17),'NEGD Small Com Win'!B75*(Rates!$I$9+Rates!$I$14))+Rates!$I$19+SUM(Rates!$I$21:$I$27)</f>
        <v>612.05084394795335</v>
      </c>
      <c r="D75" s="65">
        <f>IF('NEGD Small Com Win'!B75&gt;40,40*(Rates!$J$9+Rates!$J$14)+('NEGD Small Com Win'!B75-40)*(Rates!$J$9+Rates!$J$17),'NEGD Small Com Win'!B75*(Rates!$J$9+Rates!$J$14))+Rates!$J$19+Rates!$J$22+Rates!$J$23</f>
        <v>627.26384394795321</v>
      </c>
      <c r="E75" s="66">
        <f t="shared" si="4"/>
        <v>15.212999999999852</v>
      </c>
      <c r="F75" s="67">
        <f t="shared" si="5"/>
        <v>2.485577816030838E-2</v>
      </c>
      <c r="G75" s="71">
        <f>'NEGD Commercial'!F73</f>
        <v>111</v>
      </c>
      <c r="H75" s="68">
        <f t="shared" si="6"/>
        <v>2.176982819486938E-3</v>
      </c>
      <c r="I75" s="68">
        <f t="shared" si="7"/>
        <v>0.96579587353887209</v>
      </c>
    </row>
    <row r="76" spans="2:9" x14ac:dyDescent="0.2">
      <c r="B76" s="71">
        <f>'NEGD Commercial'!D74</f>
        <v>1039</v>
      </c>
      <c r="C76" s="65">
        <f>IF('NEGD Small Com Win'!B76&gt;40,40*(Rates!$I$9+Rates!$I$14)+('NEGD Small Com Win'!B76-40)*(Rates!$I$9+Rates!$I$17),'NEGD Small Com Win'!B76*(Rates!$I$9+Rates!$I$14))+Rates!$I$19+SUM(Rates!$I$21:$I$27)</f>
        <v>623.19417748962076</v>
      </c>
      <c r="D76" s="65">
        <f>IF('NEGD Small Com Win'!B76&gt;40,40*(Rates!$J$9+Rates!$J$14)+('NEGD Small Com Win'!B76-40)*(Rates!$J$9+Rates!$J$17),'NEGD Small Com Win'!B76*(Rates!$J$9+Rates!$J$14))+Rates!$J$19+Rates!$J$22+Rates!$J$23</f>
        <v>638.73117748962068</v>
      </c>
      <c r="E76" s="66">
        <f t="shared" si="4"/>
        <v>15.536999999999921</v>
      </c>
      <c r="F76" s="67">
        <f t="shared" si="5"/>
        <v>2.493123421432911E-2</v>
      </c>
      <c r="G76" s="71">
        <f>'NEGD Commercial'!F74</f>
        <v>87</v>
      </c>
      <c r="H76" s="68">
        <f t="shared" si="6"/>
        <v>1.7062838314897623E-3</v>
      </c>
      <c r="I76" s="68">
        <f t="shared" si="7"/>
        <v>0.96750215737036183</v>
      </c>
    </row>
    <row r="77" spans="2:9" x14ac:dyDescent="0.2">
      <c r="B77" s="71">
        <f>'NEGD Commercial'!D75</f>
        <v>1059</v>
      </c>
      <c r="C77" s="65">
        <f>IF('NEGD Small Com Win'!B77&gt;40,40*(Rates!$I$9+Rates!$I$14)+('NEGD Small Com Win'!B77-40)*(Rates!$I$9+Rates!$I$17),'NEGD Small Com Win'!B77*(Rates!$I$9+Rates!$I$14))+Rates!$I$19+SUM(Rates!$I$21:$I$27)</f>
        <v>634.33751103128816</v>
      </c>
      <c r="D77" s="65">
        <f>IF('NEGD Small Com Win'!B77&gt;40,40*(Rates!$J$9+Rates!$J$14)+('NEGD Small Com Win'!B77-40)*(Rates!$J$9+Rates!$J$17),'NEGD Small Com Win'!B77*(Rates!$J$9+Rates!$J$14))+Rates!$J$19+Rates!$J$22+Rates!$J$23</f>
        <v>650.19851103128804</v>
      </c>
      <c r="E77" s="66">
        <f t="shared" si="4"/>
        <v>15.860999999999876</v>
      </c>
      <c r="F77" s="67">
        <f t="shared" si="5"/>
        <v>2.5004039212837195E-2</v>
      </c>
      <c r="G77" s="71">
        <f>'NEGD Commercial'!F75</f>
        <v>78</v>
      </c>
      <c r="H77" s="68">
        <f t="shared" si="6"/>
        <v>1.5297717109908214E-3</v>
      </c>
      <c r="I77" s="68">
        <f t="shared" si="7"/>
        <v>0.96903192908135261</v>
      </c>
    </row>
    <row r="78" spans="2:9" x14ac:dyDescent="0.2">
      <c r="B78" s="71">
        <f>'NEGD Commercial'!D76</f>
        <v>1079</v>
      </c>
      <c r="C78" s="65">
        <f>IF('NEGD Small Com Win'!B78&gt;40,40*(Rates!$I$9+Rates!$I$14)+('NEGD Small Com Win'!B78-40)*(Rates!$I$9+Rates!$I$17),'NEGD Small Com Win'!B78*(Rates!$I$9+Rates!$I$14))+Rates!$I$19+SUM(Rates!$I$21:$I$27)</f>
        <v>645.48084457295556</v>
      </c>
      <c r="D78" s="65">
        <f>IF('NEGD Small Com Win'!B78&gt;40,40*(Rates!$J$9+Rates!$J$14)+('NEGD Small Com Win'!B78-40)*(Rates!$J$9+Rates!$J$17),'NEGD Small Com Win'!B78*(Rates!$J$9+Rates!$J$14))+Rates!$J$19+Rates!$J$22+Rates!$J$23</f>
        <v>661.66584457295539</v>
      </c>
      <c r="E78" s="66">
        <f t="shared" si="4"/>
        <v>16.184999999999832</v>
      </c>
      <c r="F78" s="67">
        <f t="shared" si="5"/>
        <v>2.5074330456247212E-2</v>
      </c>
      <c r="G78" s="71">
        <f>'NEGD Commercial'!F76</f>
        <v>73</v>
      </c>
      <c r="H78" s="68">
        <f t="shared" si="6"/>
        <v>1.4317094218247431E-3</v>
      </c>
      <c r="I78" s="68">
        <f t="shared" si="7"/>
        <v>0.97046363850317729</v>
      </c>
    </row>
    <row r="79" spans="2:9" x14ac:dyDescent="0.2">
      <c r="B79" s="71">
        <f>'NEGD Commercial'!D77</f>
        <v>1099</v>
      </c>
      <c r="C79" s="65">
        <f>IF('NEGD Small Com Win'!B79&gt;40,40*(Rates!$I$9+Rates!$I$14)+('NEGD Small Com Win'!B79-40)*(Rates!$I$9+Rates!$I$17),'NEGD Small Com Win'!B79*(Rates!$I$9+Rates!$I$14))+Rates!$I$19+SUM(Rates!$I$21:$I$27)</f>
        <v>656.62417811462285</v>
      </c>
      <c r="D79" s="65">
        <f>IF('NEGD Small Com Win'!B79&gt;40,40*(Rates!$J$9+Rates!$J$14)+('NEGD Small Com Win'!B79-40)*(Rates!$J$9+Rates!$J$17),'NEGD Small Com Win'!B79*(Rates!$J$9+Rates!$J$14))+Rates!$J$19+Rates!$J$22+Rates!$J$23</f>
        <v>673.13317811462275</v>
      </c>
      <c r="E79" s="66">
        <f t="shared" si="4"/>
        <v>16.508999999999901</v>
      </c>
      <c r="F79" s="67">
        <f t="shared" si="5"/>
        <v>2.5142235924669264E-2</v>
      </c>
      <c r="G79" s="71">
        <f>'NEGD Commercial'!F77</f>
        <v>75</v>
      </c>
      <c r="H79" s="68">
        <f t="shared" si="6"/>
        <v>1.4709343374911745E-3</v>
      </c>
      <c r="I79" s="68">
        <f t="shared" si="7"/>
        <v>0.97193457284066842</v>
      </c>
    </row>
    <row r="80" spans="2:9" x14ac:dyDescent="0.2">
      <c r="B80" s="71">
        <f>'NEGD Commercial'!D78</f>
        <v>1119</v>
      </c>
      <c r="C80" s="65">
        <f>IF('NEGD Small Com Win'!B80&gt;40,40*(Rates!$I$9+Rates!$I$14)+('NEGD Small Com Win'!B80-40)*(Rates!$I$9+Rates!$I$17),'NEGD Small Com Win'!B80*(Rates!$I$9+Rates!$I$14))+Rates!$I$19+SUM(Rates!$I$21:$I$27)</f>
        <v>667.76751165629025</v>
      </c>
      <c r="D80" s="65">
        <f>IF('NEGD Small Com Win'!B80&gt;40,40*(Rates!$J$9+Rates!$J$14)+('NEGD Small Com Win'!B80-40)*(Rates!$J$9+Rates!$J$17),'NEGD Small Com Win'!B80*(Rates!$J$9+Rates!$J$14))+Rates!$J$19+Rates!$J$22+Rates!$J$23</f>
        <v>684.60051165629022</v>
      </c>
      <c r="E80" s="66">
        <f t="shared" si="4"/>
        <v>16.83299999999997</v>
      </c>
      <c r="F80" s="67">
        <f t="shared" si="5"/>
        <v>2.5207875055568985E-2</v>
      </c>
      <c r="G80" s="71">
        <f>'NEGD Commercial'!F78</f>
        <v>71</v>
      </c>
      <c r="H80" s="68">
        <f t="shared" si="6"/>
        <v>1.3924845061583117E-3</v>
      </c>
      <c r="I80" s="68">
        <f t="shared" si="7"/>
        <v>0.97332705734682679</v>
      </c>
    </row>
    <row r="81" spans="2:9" x14ac:dyDescent="0.2">
      <c r="B81" s="71">
        <f>'NEGD Commercial'!D79</f>
        <v>1139</v>
      </c>
      <c r="C81" s="65">
        <f>IF('NEGD Small Com Win'!B81&gt;40,40*(Rates!$I$9+Rates!$I$14)+('NEGD Small Com Win'!B81-40)*(Rates!$I$9+Rates!$I$17),'NEGD Small Com Win'!B81*(Rates!$I$9+Rates!$I$14))+Rates!$I$19+SUM(Rates!$I$21:$I$27)</f>
        <v>678.91084519795766</v>
      </c>
      <c r="D81" s="65">
        <f>IF('NEGD Small Com Win'!B81&gt;40,40*(Rates!$J$9+Rates!$J$14)+('NEGD Small Com Win'!B81-40)*(Rates!$J$9+Rates!$J$17),'NEGD Small Com Win'!B81*(Rates!$J$9+Rates!$J$14))+Rates!$J$19+Rates!$J$22+Rates!$J$23</f>
        <v>696.06784519795758</v>
      </c>
      <c r="E81" s="66">
        <f t="shared" si="4"/>
        <v>17.156999999999925</v>
      </c>
      <c r="F81" s="67">
        <f t="shared" si="5"/>
        <v>2.5271359444843256E-2</v>
      </c>
      <c r="G81" s="71">
        <f>'NEGD Commercial'!F79</f>
        <v>64</v>
      </c>
      <c r="H81" s="68">
        <f t="shared" si="6"/>
        <v>1.2551973013258022E-3</v>
      </c>
      <c r="I81" s="68">
        <f t="shared" si="7"/>
        <v>0.97458225464815262</v>
      </c>
    </row>
    <row r="82" spans="2:9" x14ac:dyDescent="0.2">
      <c r="B82" s="71">
        <f>'NEGD Commercial'!D80</f>
        <v>1159</v>
      </c>
      <c r="C82" s="65">
        <f>IF('NEGD Small Com Win'!B82&gt;40,40*(Rates!$I$9+Rates!$I$14)+('NEGD Small Com Win'!B82-40)*(Rates!$I$9+Rates!$I$17),'NEGD Small Com Win'!B82*(Rates!$I$9+Rates!$I$14))+Rates!$I$19+SUM(Rates!$I$21:$I$27)</f>
        <v>690.05417873962506</v>
      </c>
      <c r="D82" s="65">
        <f>IF('NEGD Small Com Win'!B82&gt;40,40*(Rates!$J$9+Rates!$J$14)+('NEGD Small Com Win'!B82-40)*(Rates!$J$9+Rates!$J$17),'NEGD Small Com Win'!B82*(Rates!$J$9+Rates!$J$14))+Rates!$J$19+Rates!$J$22+Rates!$J$23</f>
        <v>707.53517873962494</v>
      </c>
      <c r="E82" s="66">
        <f t="shared" si="4"/>
        <v>17.480999999999881</v>
      </c>
      <c r="F82" s="67">
        <f t="shared" si="5"/>
        <v>2.5332793479968051E-2</v>
      </c>
      <c r="G82" s="71">
        <f>'NEGD Commercial'!F80</f>
        <v>80</v>
      </c>
      <c r="H82" s="68">
        <f t="shared" si="6"/>
        <v>1.5689966266572526E-3</v>
      </c>
      <c r="I82" s="68">
        <f t="shared" si="7"/>
        <v>0.97615125127480984</v>
      </c>
    </row>
    <row r="83" spans="2:9" x14ac:dyDescent="0.2">
      <c r="B83" s="71">
        <f>'NEGD Commercial'!D81</f>
        <v>1179</v>
      </c>
      <c r="C83" s="65">
        <f>IF('NEGD Small Com Win'!B83&gt;40,40*(Rates!$I$9+Rates!$I$14)+('NEGD Small Com Win'!B83-40)*(Rates!$I$9+Rates!$I$17),'NEGD Small Com Win'!B83*(Rates!$I$9+Rates!$I$14))+Rates!$I$19+SUM(Rates!$I$21:$I$27)</f>
        <v>701.19751228129246</v>
      </c>
      <c r="D83" s="65">
        <f>IF('NEGD Small Com Win'!B83&gt;40,40*(Rates!$J$9+Rates!$J$14)+('NEGD Small Com Win'!B83-40)*(Rates!$J$9+Rates!$J$17),'NEGD Small Com Win'!B83*(Rates!$J$9+Rates!$J$14))+Rates!$J$19+Rates!$J$22+Rates!$J$23</f>
        <v>719.0025122812923</v>
      </c>
      <c r="E83" s="66">
        <f t="shared" si="4"/>
        <v>17.804999999999836</v>
      </c>
      <c r="F83" s="67">
        <f t="shared" si="5"/>
        <v>2.539227491277405E-2</v>
      </c>
      <c r="G83" s="71">
        <f>'NEGD Commercial'!F81</f>
        <v>53</v>
      </c>
      <c r="H83" s="68">
        <f t="shared" si="6"/>
        <v>1.0394602651604299E-3</v>
      </c>
      <c r="I83" s="68">
        <f t="shared" si="7"/>
        <v>0.97719071153997028</v>
      </c>
    </row>
    <row r="84" spans="2:9" x14ac:dyDescent="0.2">
      <c r="B84" s="71">
        <f>'NEGD Commercial'!D82</f>
        <v>1199</v>
      </c>
      <c r="C84" s="65">
        <f>IF('NEGD Small Com Win'!B84&gt;40,40*(Rates!$I$9+Rates!$I$14)+('NEGD Small Com Win'!B84-40)*(Rates!$I$9+Rates!$I$17),'NEGD Small Com Win'!B84*(Rates!$I$9+Rates!$I$14))+Rates!$I$19+SUM(Rates!$I$21:$I$27)</f>
        <v>712.34084582295986</v>
      </c>
      <c r="D84" s="65">
        <f>IF('NEGD Small Com Win'!B84&gt;40,40*(Rates!$J$9+Rates!$J$14)+('NEGD Small Com Win'!B84-40)*(Rates!$J$9+Rates!$J$17),'NEGD Small Com Win'!B84*(Rates!$J$9+Rates!$J$14))+Rates!$J$19+Rates!$J$22+Rates!$J$23</f>
        <v>730.46984582295977</v>
      </c>
      <c r="E84" s="66">
        <f t="shared" si="4"/>
        <v>18.128999999999905</v>
      </c>
      <c r="F84" s="67">
        <f t="shared" si="5"/>
        <v>2.5449895378462626E-2</v>
      </c>
      <c r="G84" s="71">
        <f>'NEGD Commercial'!F82</f>
        <v>45</v>
      </c>
      <c r="H84" s="68">
        <f t="shared" si="6"/>
        <v>8.8256060249470463E-4</v>
      </c>
      <c r="I84" s="68">
        <f t="shared" si="7"/>
        <v>0.97807327214246498</v>
      </c>
    </row>
    <row r="85" spans="2:9" x14ac:dyDescent="0.2">
      <c r="B85" s="71">
        <f>'NEGD Commercial'!D83</f>
        <v>1219</v>
      </c>
      <c r="C85" s="65">
        <f>IF('NEGD Small Com Win'!B85&gt;40,40*(Rates!$I$9+Rates!$I$14)+('NEGD Small Com Win'!B85-40)*(Rates!$I$9+Rates!$I$17),'NEGD Small Com Win'!B85*(Rates!$I$9+Rates!$I$14))+Rates!$I$19+SUM(Rates!$I$21:$I$27)</f>
        <v>723.48417936462727</v>
      </c>
      <c r="D85" s="65">
        <f>IF('NEGD Small Com Win'!B85&gt;40,40*(Rates!$J$9+Rates!$J$14)+('NEGD Small Com Win'!B85-40)*(Rates!$J$9+Rates!$J$17),'NEGD Small Com Win'!B85*(Rates!$J$9+Rates!$J$14))+Rates!$J$19+Rates!$J$22+Rates!$J$23</f>
        <v>741.93717936462713</v>
      </c>
      <c r="E85" s="66">
        <f t="shared" si="4"/>
        <v>18.452999999999861</v>
      </c>
      <c r="F85" s="67">
        <f t="shared" si="5"/>
        <v>2.5505740866656565E-2</v>
      </c>
      <c r="G85" s="71">
        <f>'NEGD Commercial'!F83</f>
        <v>53</v>
      </c>
      <c r="H85" s="68">
        <f t="shared" si="6"/>
        <v>1.0394602651604299E-3</v>
      </c>
      <c r="I85" s="68">
        <f t="shared" si="7"/>
        <v>0.97911273240762542</v>
      </c>
    </row>
    <row r="86" spans="2:9" x14ac:dyDescent="0.2">
      <c r="B86" s="71">
        <f>'NEGD Commercial'!D84</f>
        <v>1239</v>
      </c>
      <c r="C86" s="65">
        <f>IF('NEGD Small Com Win'!B86&gt;40,40*(Rates!$I$9+Rates!$I$14)+('NEGD Small Com Win'!B86-40)*(Rates!$I$9+Rates!$I$17),'NEGD Small Com Win'!B86*(Rates!$I$9+Rates!$I$14))+Rates!$I$19+SUM(Rates!$I$21:$I$27)</f>
        <v>734.62751290629456</v>
      </c>
      <c r="D86" s="65">
        <f>IF('NEGD Small Com Win'!B86&gt;40,40*(Rates!$J$9+Rates!$J$14)+('NEGD Small Com Win'!B86-40)*(Rates!$J$9+Rates!$J$17),'NEGD Small Com Win'!B86*(Rates!$J$9+Rates!$J$14))+Rates!$J$19+Rates!$J$22+Rates!$J$23</f>
        <v>753.40451290629449</v>
      </c>
      <c r="E86" s="66">
        <f t="shared" si="4"/>
        <v>18.77699999999993</v>
      </c>
      <c r="F86" s="67">
        <f t="shared" si="5"/>
        <v>2.5559892149581161E-2</v>
      </c>
      <c r="G86" s="71">
        <f>'NEGD Commercial'!F84</f>
        <v>32</v>
      </c>
      <c r="H86" s="68">
        <f t="shared" si="6"/>
        <v>6.275986506629011E-4</v>
      </c>
      <c r="I86" s="68">
        <f t="shared" si="7"/>
        <v>0.97974033105828828</v>
      </c>
    </row>
    <row r="87" spans="2:9" x14ac:dyDescent="0.2">
      <c r="B87" s="71">
        <f>'NEGD Commercial'!D85</f>
        <v>1259</v>
      </c>
      <c r="C87" s="65">
        <f>IF('NEGD Small Com Win'!B87&gt;40,40*(Rates!$I$9+Rates!$I$14)+('NEGD Small Com Win'!B87-40)*(Rates!$I$9+Rates!$I$17),'NEGD Small Com Win'!B87*(Rates!$I$9+Rates!$I$14))+Rates!$I$19+SUM(Rates!$I$21:$I$27)</f>
        <v>745.77084644796196</v>
      </c>
      <c r="D87" s="65">
        <f>IF('NEGD Small Com Win'!B87&gt;40,40*(Rates!$J$9+Rates!$J$14)+('NEGD Small Com Win'!B87-40)*(Rates!$J$9+Rates!$J$17),'NEGD Small Com Win'!B87*(Rates!$J$9+Rates!$J$14))+Rates!$J$19+Rates!$J$22+Rates!$J$23</f>
        <v>764.87184644796184</v>
      </c>
      <c r="E87" s="66">
        <f t="shared" si="4"/>
        <v>19.100999999999885</v>
      </c>
      <c r="F87" s="67">
        <f t="shared" si="5"/>
        <v>2.5612425171855663E-2</v>
      </c>
      <c r="G87" s="71">
        <f>'NEGD Commercial'!F85</f>
        <v>47</v>
      </c>
      <c r="H87" s="68">
        <f t="shared" si="6"/>
        <v>9.217855181611359E-4</v>
      </c>
      <c r="I87" s="68">
        <f t="shared" si="7"/>
        <v>0.98066211657644942</v>
      </c>
    </row>
    <row r="88" spans="2:9" x14ac:dyDescent="0.2">
      <c r="B88" s="71">
        <f>'NEGD Commercial'!D86</f>
        <v>1279</v>
      </c>
      <c r="C88" s="65">
        <f>IF('NEGD Small Com Win'!B88&gt;40,40*(Rates!$I$9+Rates!$I$14)+('NEGD Small Com Win'!B88-40)*(Rates!$I$9+Rates!$I$17),'NEGD Small Com Win'!B88*(Rates!$I$9+Rates!$I$14))+Rates!$I$19+SUM(Rates!$I$21:$I$27)</f>
        <v>756.91417998962936</v>
      </c>
      <c r="D88" s="65">
        <f>IF('NEGD Small Com Win'!B88&gt;40,40*(Rates!$J$9+Rates!$J$14)+('NEGD Small Com Win'!B88-40)*(Rates!$J$9+Rates!$J$17),'NEGD Small Com Win'!B88*(Rates!$J$9+Rates!$J$14))+Rates!$J$19+Rates!$J$22+Rates!$J$23</f>
        <v>776.33917998962932</v>
      </c>
      <c r="E88" s="66">
        <f t="shared" si="4"/>
        <v>19.424999999999955</v>
      </c>
      <c r="F88" s="67">
        <f t="shared" si="5"/>
        <v>2.5663411405855947E-2</v>
      </c>
      <c r="G88" s="71">
        <f>'NEGD Commercial'!F86</f>
        <v>44</v>
      </c>
      <c r="H88" s="68">
        <f t="shared" si="6"/>
        <v>8.6294814466148894E-4</v>
      </c>
      <c r="I88" s="68">
        <f t="shared" si="7"/>
        <v>0.9815250647211109</v>
      </c>
    </row>
    <row r="89" spans="2:9" x14ac:dyDescent="0.2">
      <c r="B89" s="71">
        <f>'NEGD Commercial'!D87</f>
        <v>1299</v>
      </c>
      <c r="C89" s="65">
        <f>IF('NEGD Small Com Win'!B89&gt;40,40*(Rates!$I$9+Rates!$I$14)+('NEGD Small Com Win'!B89-40)*(Rates!$I$9+Rates!$I$17),'NEGD Small Com Win'!B89*(Rates!$I$9+Rates!$I$14))+Rates!$I$19+SUM(Rates!$I$21:$I$27)</f>
        <v>768.05751353129676</v>
      </c>
      <c r="D89" s="65">
        <f>IF('NEGD Small Com Win'!B89&gt;40,40*(Rates!$J$9+Rates!$J$14)+('NEGD Small Com Win'!B89-40)*(Rates!$J$9+Rates!$J$17),'NEGD Small Com Win'!B89*(Rates!$J$9+Rates!$J$14))+Rates!$J$19+Rates!$J$22+Rates!$J$23</f>
        <v>787.80651353129667</v>
      </c>
      <c r="E89" s="66">
        <f t="shared" si="4"/>
        <v>19.74899999999991</v>
      </c>
      <c r="F89" s="67">
        <f t="shared" si="5"/>
        <v>2.5712918176140177E-2</v>
      </c>
      <c r="G89" s="71">
        <f>'NEGD Commercial'!F87</f>
        <v>26</v>
      </c>
      <c r="H89" s="68">
        <f t="shared" si="6"/>
        <v>5.0992390366360718E-4</v>
      </c>
      <c r="I89" s="68">
        <f t="shared" si="7"/>
        <v>0.98203498862477445</v>
      </c>
    </row>
    <row r="90" spans="2:9" x14ac:dyDescent="0.2">
      <c r="B90" s="71">
        <f>'NEGD Commercial'!D88</f>
        <v>1319</v>
      </c>
      <c r="C90" s="65">
        <f>IF('NEGD Small Com Win'!B90&gt;40,40*(Rates!$I$9+Rates!$I$14)+('NEGD Small Com Win'!B90-40)*(Rates!$I$9+Rates!$I$17),'NEGD Small Com Win'!B90*(Rates!$I$9+Rates!$I$14))+Rates!$I$19+SUM(Rates!$I$21:$I$27)</f>
        <v>779.20084707296417</v>
      </c>
      <c r="D90" s="65">
        <f>IF('NEGD Small Com Win'!B90&gt;40,40*(Rates!$J$9+Rates!$J$14)+('NEGD Small Com Win'!B90-40)*(Rates!$J$9+Rates!$J$17),'NEGD Small Com Win'!B90*(Rates!$J$9+Rates!$J$14))+Rates!$J$19+Rates!$J$22+Rates!$J$23</f>
        <v>799.27384707296403</v>
      </c>
      <c r="E90" s="66">
        <f t="shared" si="4"/>
        <v>20.072999999999865</v>
      </c>
      <c r="F90" s="67">
        <f t="shared" si="5"/>
        <v>2.5761008956039076E-2</v>
      </c>
      <c r="G90" s="71">
        <f>'NEGD Commercial'!F88</f>
        <v>45</v>
      </c>
      <c r="H90" s="68">
        <f t="shared" si="6"/>
        <v>8.8256060249470463E-4</v>
      </c>
      <c r="I90" s="68">
        <f t="shared" si="7"/>
        <v>0.98291754922726915</v>
      </c>
    </row>
    <row r="91" spans="2:9" x14ac:dyDescent="0.2">
      <c r="B91" s="71">
        <f>'NEGD Commercial'!D89</f>
        <v>1339</v>
      </c>
      <c r="C91" s="65">
        <f>IF('NEGD Small Com Win'!B91&gt;40,40*(Rates!$I$9+Rates!$I$14)+('NEGD Small Com Win'!B91-40)*(Rates!$I$9+Rates!$I$17),'NEGD Small Com Win'!B91*(Rates!$I$9+Rates!$I$14))+Rates!$I$19+SUM(Rates!$I$21:$I$27)</f>
        <v>790.34418061463157</v>
      </c>
      <c r="D91" s="65">
        <f>IF('NEGD Small Com Win'!B91&gt;40,40*(Rates!$J$9+Rates!$J$14)+('NEGD Small Com Win'!B91-40)*(Rates!$J$9+Rates!$J$17),'NEGD Small Com Win'!B91*(Rates!$J$9+Rates!$J$14))+Rates!$J$19+Rates!$J$22+Rates!$J$23</f>
        <v>810.74118061463139</v>
      </c>
      <c r="E91" s="66">
        <f t="shared" si="4"/>
        <v>20.396999999999821</v>
      </c>
      <c r="F91" s="67">
        <f t="shared" si="5"/>
        <v>2.5807743639154231E-2</v>
      </c>
      <c r="G91" s="71">
        <f>'NEGD Commercial'!F89</f>
        <v>31</v>
      </c>
      <c r="H91" s="68">
        <f t="shared" si="6"/>
        <v>6.0798619282968541E-4</v>
      </c>
      <c r="I91" s="68">
        <f t="shared" si="7"/>
        <v>0.9835255354200988</v>
      </c>
    </row>
    <row r="92" spans="2:9" x14ac:dyDescent="0.2">
      <c r="B92" s="71">
        <f>'NEGD Commercial'!D90</f>
        <v>1359</v>
      </c>
      <c r="C92" s="65">
        <f>IF('NEGD Small Com Win'!B92&gt;40,40*(Rates!$I$9+Rates!$I$14)+('NEGD Small Com Win'!B92-40)*(Rates!$I$9+Rates!$I$17),'NEGD Small Com Win'!B92*(Rates!$I$9+Rates!$I$14))+Rates!$I$19+SUM(Rates!$I$21:$I$27)</f>
        <v>801.48751415629897</v>
      </c>
      <c r="D92" s="65">
        <f>IF('NEGD Small Com Win'!B92&gt;40,40*(Rates!$J$9+Rates!$J$14)+('NEGD Small Com Win'!B92-40)*(Rates!$J$9+Rates!$J$17),'NEGD Small Com Win'!B92*(Rates!$J$9+Rates!$J$14))+Rates!$J$19+Rates!$J$22+Rates!$J$23</f>
        <v>822.20851415629886</v>
      </c>
      <c r="E92" s="66">
        <f t="shared" si="4"/>
        <v>20.72099999999989</v>
      </c>
      <c r="F92" s="67">
        <f t="shared" si="5"/>
        <v>2.5853178788208878E-2</v>
      </c>
      <c r="G92" s="71">
        <f>'NEGD Commercial'!F90</f>
        <v>28</v>
      </c>
      <c r="H92" s="68">
        <f t="shared" si="6"/>
        <v>5.4914881933003845E-4</v>
      </c>
      <c r="I92" s="68">
        <f t="shared" si="7"/>
        <v>0.98407468423942879</v>
      </c>
    </row>
    <row r="93" spans="2:9" x14ac:dyDescent="0.2">
      <c r="B93" s="71">
        <f>'NEGD Commercial'!D91</f>
        <v>1379</v>
      </c>
      <c r="C93" s="65">
        <f>IF('NEGD Small Com Win'!B93&gt;40,40*(Rates!$I$9+Rates!$I$14)+('NEGD Small Com Win'!B93-40)*(Rates!$I$9+Rates!$I$17),'NEGD Small Com Win'!B93*(Rates!$I$9+Rates!$I$14))+Rates!$I$19+SUM(Rates!$I$21:$I$27)</f>
        <v>812.63084769796626</v>
      </c>
      <c r="D93" s="65">
        <f>IF('NEGD Small Com Win'!B93&gt;40,40*(Rates!$J$9+Rates!$J$14)+('NEGD Small Com Win'!B93-40)*(Rates!$J$9+Rates!$J$17),'NEGD Small Com Win'!B93*(Rates!$J$9+Rates!$J$14))+Rates!$J$19+Rates!$J$22+Rates!$J$23</f>
        <v>833.67584769796622</v>
      </c>
      <c r="E93" s="66">
        <f t="shared" si="4"/>
        <v>21.044999999999959</v>
      </c>
      <c r="F93" s="67">
        <f t="shared" si="5"/>
        <v>2.5897367863423563E-2</v>
      </c>
      <c r="G93" s="71">
        <f>'NEGD Commercial'!F91</f>
        <v>32</v>
      </c>
      <c r="H93" s="68">
        <f t="shared" si="6"/>
        <v>6.275986506629011E-4</v>
      </c>
      <c r="I93" s="68">
        <f t="shared" si="7"/>
        <v>0.98470228289009165</v>
      </c>
    </row>
    <row r="94" spans="2:9" x14ac:dyDescent="0.2">
      <c r="B94" s="71">
        <f>'NEGD Commercial'!D92</f>
        <v>1399</v>
      </c>
      <c r="C94" s="65">
        <f>IF('NEGD Small Com Win'!B94&gt;40,40*(Rates!$I$9+Rates!$I$14)+('NEGD Small Com Win'!B94-40)*(Rates!$I$9+Rates!$I$17),'NEGD Small Com Win'!B94*(Rates!$I$9+Rates!$I$14))+Rates!$I$19+SUM(Rates!$I$21:$I$27)</f>
        <v>823.77418123963366</v>
      </c>
      <c r="D94" s="65">
        <f>IF('NEGD Small Com Win'!B94&gt;40,40*(Rates!$J$9+Rates!$J$14)+('NEGD Small Com Win'!B94-40)*(Rates!$J$9+Rates!$J$17),'NEGD Small Com Win'!B94*(Rates!$J$9+Rates!$J$14))+Rates!$J$19+Rates!$J$22+Rates!$J$23</f>
        <v>845.14318123963358</v>
      </c>
      <c r="E94" s="66">
        <f t="shared" si="4"/>
        <v>21.368999999999915</v>
      </c>
      <c r="F94" s="67">
        <f t="shared" si="5"/>
        <v>2.5940361432356826E-2</v>
      </c>
      <c r="G94" s="71">
        <f>'NEGD Commercial'!F92</f>
        <v>34</v>
      </c>
      <c r="H94" s="68">
        <f t="shared" si="6"/>
        <v>6.6682356632933237E-4</v>
      </c>
      <c r="I94" s="68">
        <f t="shared" si="7"/>
        <v>0.98536910645642095</v>
      </c>
    </row>
    <row r="95" spans="2:9" x14ac:dyDescent="0.2">
      <c r="B95" s="71">
        <f>'NEGD Commercial'!D93</f>
        <v>1419</v>
      </c>
      <c r="C95" s="65">
        <f>IF('NEGD Small Com Win'!B95&gt;40,40*(Rates!$I$9+Rates!$I$14)+('NEGD Small Com Win'!B95-40)*(Rates!$I$9+Rates!$I$17),'NEGD Small Com Win'!B95*(Rates!$I$9+Rates!$I$14))+Rates!$I$19+SUM(Rates!$I$21:$I$27)</f>
        <v>834.91751478130107</v>
      </c>
      <c r="D95" s="65">
        <f>IF('NEGD Small Com Win'!B95&gt;40,40*(Rates!$J$9+Rates!$J$14)+('NEGD Small Com Win'!B95-40)*(Rates!$J$9+Rates!$J$17),'NEGD Small Com Win'!B95*(Rates!$J$9+Rates!$J$14))+Rates!$J$19+Rates!$J$22+Rates!$J$23</f>
        <v>856.61051478130094</v>
      </c>
      <c r="E95" s="66">
        <f t="shared" si="4"/>
        <v>21.69299999999987</v>
      </c>
      <c r="F95" s="67">
        <f t="shared" si="5"/>
        <v>2.5982207362941896E-2</v>
      </c>
      <c r="G95" s="71">
        <f>'NEGD Commercial'!F93</f>
        <v>29</v>
      </c>
      <c r="H95" s="68">
        <f t="shared" si="6"/>
        <v>5.6876127716325414E-4</v>
      </c>
      <c r="I95" s="68">
        <f t="shared" si="7"/>
        <v>0.98593786773358416</v>
      </c>
    </row>
    <row r="96" spans="2:9" x14ac:dyDescent="0.2">
      <c r="B96" s="71">
        <f>'NEGD Commercial'!D94</f>
        <v>1439</v>
      </c>
      <c r="C96" s="65">
        <f>IF('NEGD Small Com Win'!B96&gt;40,40*(Rates!$I$9+Rates!$I$14)+('NEGD Small Com Win'!B96-40)*(Rates!$I$9+Rates!$I$17),'NEGD Small Com Win'!B96*(Rates!$I$9+Rates!$I$14))+Rates!$I$19+SUM(Rates!$I$21:$I$27)</f>
        <v>846.06084832296847</v>
      </c>
      <c r="D96" s="65">
        <f>IF('NEGD Small Com Win'!B96&gt;40,40*(Rates!$J$9+Rates!$J$14)+('NEGD Small Com Win'!B96-40)*(Rates!$J$9+Rates!$J$17),'NEGD Small Com Win'!B96*(Rates!$J$9+Rates!$J$14))+Rates!$J$19+Rates!$J$22+Rates!$J$23</f>
        <v>868.07784832296841</v>
      </c>
      <c r="E96" s="66">
        <f t="shared" si="4"/>
        <v>22.016999999999939</v>
      </c>
      <c r="F96" s="67">
        <f t="shared" si="5"/>
        <v>2.602295100126811E-2</v>
      </c>
      <c r="G96" s="71">
        <f>'NEGD Commercial'!F94</f>
        <v>26</v>
      </c>
      <c r="H96" s="68">
        <f t="shared" si="6"/>
        <v>5.0992390366360718E-4</v>
      </c>
      <c r="I96" s="68">
        <f t="shared" si="7"/>
        <v>0.98644779163724772</v>
      </c>
    </row>
    <row r="97" spans="2:9" x14ac:dyDescent="0.2">
      <c r="B97" s="71">
        <f>'NEGD Commercial'!D95</f>
        <v>1459</v>
      </c>
      <c r="C97" s="65">
        <f>IF('NEGD Small Com Win'!B97&gt;40,40*(Rates!$I$9+Rates!$I$14)+('NEGD Small Com Win'!B97-40)*(Rates!$I$9+Rates!$I$17),'NEGD Small Com Win'!B97*(Rates!$I$9+Rates!$I$14))+Rates!$I$19+SUM(Rates!$I$21:$I$27)</f>
        <v>857.20418186463587</v>
      </c>
      <c r="D97" s="65">
        <f>IF('NEGD Small Com Win'!B97&gt;40,40*(Rates!$J$9+Rates!$J$14)+('NEGD Small Com Win'!B97-40)*(Rates!$J$9+Rates!$J$17),'NEGD Small Com Win'!B97*(Rates!$J$9+Rates!$J$14))+Rates!$J$19+Rates!$J$22+Rates!$J$23</f>
        <v>879.54518186463577</v>
      </c>
      <c r="E97" s="66">
        <f t="shared" si="4"/>
        <v>22.340999999999894</v>
      </c>
      <c r="F97" s="67">
        <f t="shared" si="5"/>
        <v>2.6062635335495646E-2</v>
      </c>
      <c r="G97" s="71">
        <f>'NEGD Commercial'!F95</f>
        <v>21</v>
      </c>
      <c r="H97" s="68">
        <f t="shared" si="6"/>
        <v>4.1186161449752884E-4</v>
      </c>
      <c r="I97" s="68">
        <f t="shared" si="7"/>
        <v>0.98685965325174529</v>
      </c>
    </row>
    <row r="98" spans="2:9" x14ac:dyDescent="0.2">
      <c r="B98" s="71">
        <f>'NEGD Commercial'!D96</f>
        <v>1479</v>
      </c>
      <c r="C98" s="65">
        <f>IF('NEGD Small Com Win'!B98&gt;40,40*(Rates!$I$9+Rates!$I$14)+('NEGD Small Com Win'!B98-40)*(Rates!$I$9+Rates!$I$17),'NEGD Small Com Win'!B98*(Rates!$I$9+Rates!$I$14))+Rates!$I$19+SUM(Rates!$I$21:$I$27)</f>
        <v>868.34751540630327</v>
      </c>
      <c r="D98" s="65">
        <f>IF('NEGD Small Com Win'!B98&gt;40,40*(Rates!$J$9+Rates!$J$14)+('NEGD Small Com Win'!B98-40)*(Rates!$J$9+Rates!$J$17),'NEGD Small Com Win'!B98*(Rates!$J$9+Rates!$J$14))+Rates!$J$19+Rates!$J$22+Rates!$J$23</f>
        <v>891.01251540630312</v>
      </c>
      <c r="E98" s="66">
        <f t="shared" si="4"/>
        <v>22.66499999999985</v>
      </c>
      <c r="F98" s="67">
        <f t="shared" si="5"/>
        <v>2.6101301147150521E-2</v>
      </c>
      <c r="G98" s="71">
        <f>'NEGD Commercial'!F96</f>
        <v>19</v>
      </c>
      <c r="H98" s="68">
        <f t="shared" si="6"/>
        <v>3.7263669883109751E-4</v>
      </c>
      <c r="I98" s="68">
        <f t="shared" si="7"/>
        <v>0.98723228995057644</v>
      </c>
    </row>
    <row r="99" spans="2:9" x14ac:dyDescent="0.2">
      <c r="B99" s="71">
        <f>'NEGD Commercial'!D97</f>
        <v>1499</v>
      </c>
      <c r="C99" s="65">
        <f>IF('NEGD Small Com Win'!B99&gt;40,40*(Rates!$I$9+Rates!$I$14)+('NEGD Small Com Win'!B99-40)*(Rates!$I$9+Rates!$I$17),'NEGD Small Com Win'!B99*(Rates!$I$9+Rates!$I$14))+Rates!$I$19+SUM(Rates!$I$21:$I$27)</f>
        <v>879.49084894797068</v>
      </c>
      <c r="D99" s="65">
        <f>IF('NEGD Small Com Win'!B99&gt;40,40*(Rates!$J$9+Rates!$J$14)+('NEGD Small Com Win'!B99-40)*(Rates!$J$9+Rates!$J$17),'NEGD Small Com Win'!B99*(Rates!$J$9+Rates!$J$14))+Rates!$J$19+Rates!$J$22+Rates!$J$23</f>
        <v>902.47984894797048</v>
      </c>
      <c r="E99" s="66">
        <f t="shared" si="4"/>
        <v>22.988999999999805</v>
      </c>
      <c r="F99" s="67">
        <f t="shared" si="5"/>
        <v>2.6138987150916677E-2</v>
      </c>
      <c r="G99" s="71">
        <f>'NEGD Commercial'!F97</f>
        <v>23</v>
      </c>
      <c r="H99" s="68">
        <f t="shared" si="6"/>
        <v>4.5108653016396016E-4</v>
      </c>
      <c r="I99" s="68">
        <f t="shared" si="7"/>
        <v>0.98768337648074045</v>
      </c>
    </row>
    <row r="100" spans="2:9" x14ac:dyDescent="0.2">
      <c r="B100" s="71">
        <f>'NEGD Commercial'!D98</f>
        <v>1519</v>
      </c>
      <c r="C100" s="65">
        <f>IF('NEGD Small Com Win'!B100&gt;40,40*(Rates!$I$9+Rates!$I$14)+('NEGD Small Com Win'!B100-40)*(Rates!$I$9+Rates!$I$17),'NEGD Small Com Win'!B100*(Rates!$I$9+Rates!$I$14))+Rates!$I$19+SUM(Rates!$I$21:$I$27)</f>
        <v>890.63418248963796</v>
      </c>
      <c r="D100" s="65">
        <f>IF('NEGD Small Com Win'!B100&gt;40,40*(Rates!$J$9+Rates!$J$14)+('NEGD Small Com Win'!B100-40)*(Rates!$J$9+Rates!$J$17),'NEGD Small Com Win'!B100*(Rates!$J$9+Rates!$J$14))+Rates!$J$19+Rates!$J$22+Rates!$J$23</f>
        <v>913.94718248963795</v>
      </c>
      <c r="E100" s="66">
        <f t="shared" si="4"/>
        <v>23.312999999999988</v>
      </c>
      <c r="F100" s="67">
        <f t="shared" si="5"/>
        <v>2.6175730123934718E-2</v>
      </c>
      <c r="G100" s="71">
        <f>'NEGD Commercial'!F98</f>
        <v>17</v>
      </c>
      <c r="H100" s="68">
        <f t="shared" si="6"/>
        <v>3.3341178316466618E-4</v>
      </c>
      <c r="I100" s="68">
        <f t="shared" si="7"/>
        <v>0.98801678826390515</v>
      </c>
    </row>
    <row r="101" spans="2:9" x14ac:dyDescent="0.2">
      <c r="B101" s="71">
        <f>'NEGD Commercial'!D99</f>
        <v>1539</v>
      </c>
      <c r="C101" s="65">
        <f>IF('NEGD Small Com Win'!B101&gt;40,40*(Rates!$I$9+Rates!$I$14)+('NEGD Small Com Win'!B101-40)*(Rates!$I$9+Rates!$I$17),'NEGD Small Com Win'!B101*(Rates!$I$9+Rates!$I$14))+Rates!$I$19+SUM(Rates!$I$21:$I$27)</f>
        <v>901.77751603130537</v>
      </c>
      <c r="D101" s="65">
        <f>IF('NEGD Small Com Win'!B101&gt;40,40*(Rates!$J$9+Rates!$J$14)+('NEGD Small Com Win'!B101-40)*(Rates!$J$9+Rates!$J$17),'NEGD Small Com Win'!B101*(Rates!$J$9+Rates!$J$14))+Rates!$J$19+Rates!$J$22+Rates!$J$23</f>
        <v>925.41451603130531</v>
      </c>
      <c r="E101" s="66">
        <f t="shared" si="4"/>
        <v>23.636999999999944</v>
      </c>
      <c r="F101" s="67">
        <f t="shared" si="5"/>
        <v>2.6211565025512768E-2</v>
      </c>
      <c r="G101" s="71">
        <f>'NEGD Commercial'!F99</f>
        <v>14</v>
      </c>
      <c r="H101" s="68">
        <f t="shared" si="6"/>
        <v>2.7457440966501922E-4</v>
      </c>
      <c r="I101" s="68">
        <f t="shared" si="7"/>
        <v>0.98829136267357021</v>
      </c>
    </row>
    <row r="102" spans="2:9" x14ac:dyDescent="0.2">
      <c r="B102" s="71">
        <f>'NEGD Commercial'!D100</f>
        <v>1559</v>
      </c>
      <c r="C102" s="65">
        <f>IF('NEGD Small Com Win'!B102&gt;40,40*(Rates!$I$9+Rates!$I$14)+('NEGD Small Com Win'!B102-40)*(Rates!$I$9+Rates!$I$17),'NEGD Small Com Win'!B102*(Rates!$I$9+Rates!$I$14))+Rates!$I$19+SUM(Rates!$I$21:$I$27)</f>
        <v>912.92084957297277</v>
      </c>
      <c r="D102" s="65">
        <f>IF('NEGD Small Com Win'!B102&gt;40,40*(Rates!$J$9+Rates!$J$14)+('NEGD Small Com Win'!B102-40)*(Rates!$J$9+Rates!$J$17),'NEGD Small Com Win'!B102*(Rates!$J$9+Rates!$J$14))+Rates!$J$19+Rates!$J$22+Rates!$J$23</f>
        <v>936.88184957297267</v>
      </c>
      <c r="E102" s="66">
        <f t="shared" si="4"/>
        <v>23.960999999999899</v>
      </c>
      <c r="F102" s="67">
        <f t="shared" si="5"/>
        <v>2.6246525108072492E-2</v>
      </c>
      <c r="G102" s="71">
        <f>'NEGD Commercial'!F100</f>
        <v>13</v>
      </c>
      <c r="H102" s="68">
        <f t="shared" si="6"/>
        <v>2.5496195183180359E-4</v>
      </c>
      <c r="I102" s="68">
        <f t="shared" si="7"/>
        <v>0.98854632462540204</v>
      </c>
    </row>
    <row r="103" spans="2:9" x14ac:dyDescent="0.2">
      <c r="B103" s="71">
        <f>'NEGD Commercial'!D101</f>
        <v>1579</v>
      </c>
      <c r="C103" s="65">
        <f>IF('NEGD Small Com Win'!B103&gt;40,40*(Rates!$I$9+Rates!$I$14)+('NEGD Small Com Win'!B103-40)*(Rates!$I$9+Rates!$I$17),'NEGD Small Com Win'!B103*(Rates!$I$9+Rates!$I$14))+Rates!$I$19+SUM(Rates!$I$21:$I$27)</f>
        <v>924.06418311464017</v>
      </c>
      <c r="D103" s="65">
        <f>IF('NEGD Small Com Win'!B103&gt;40,40*(Rates!$J$9+Rates!$J$14)+('NEGD Small Com Win'!B103-40)*(Rates!$J$9+Rates!$J$17),'NEGD Small Com Win'!B103*(Rates!$J$9+Rates!$J$14))+Rates!$J$19+Rates!$J$22+Rates!$J$23</f>
        <v>948.34918311464003</v>
      </c>
      <c r="E103" s="66">
        <f t="shared" si="4"/>
        <v>24.284999999999854</v>
      </c>
      <c r="F103" s="67">
        <f t="shared" si="5"/>
        <v>2.628064202006522E-2</v>
      </c>
      <c r="G103" s="71">
        <f>'NEGD Commercial'!F101</f>
        <v>13</v>
      </c>
      <c r="H103" s="68">
        <f t="shared" si="6"/>
        <v>2.5496195183180359E-4</v>
      </c>
      <c r="I103" s="68">
        <f t="shared" si="7"/>
        <v>0.98880128657723387</v>
      </c>
    </row>
    <row r="104" spans="2:9" x14ac:dyDescent="0.2">
      <c r="B104" s="71">
        <f>'NEGD Commercial'!D102</f>
        <v>1599</v>
      </c>
      <c r="C104" s="65">
        <f>IF('NEGD Small Com Win'!B104&gt;40,40*(Rates!$I$9+Rates!$I$14)+('NEGD Small Com Win'!B104-40)*(Rates!$I$9+Rates!$I$17),'NEGD Small Com Win'!B104*(Rates!$I$9+Rates!$I$14))+Rates!$I$19+SUM(Rates!$I$21:$I$27)</f>
        <v>935.20751665630758</v>
      </c>
      <c r="D104" s="65">
        <f>IF('NEGD Small Com Win'!B104&gt;40,40*(Rates!$J$9+Rates!$J$14)+('NEGD Small Com Win'!B104-40)*(Rates!$J$9+Rates!$J$17),'NEGD Small Com Win'!B104*(Rates!$J$9+Rates!$J$14))+Rates!$J$19+Rates!$J$22+Rates!$J$23</f>
        <v>959.8165166563075</v>
      </c>
      <c r="E104" s="66">
        <f t="shared" si="4"/>
        <v>24.608999999999924</v>
      </c>
      <c r="F104" s="67">
        <f t="shared" si="5"/>
        <v>2.6313945901531743E-2</v>
      </c>
      <c r="G104" s="71">
        <f>'NEGD Commercial'!F102</f>
        <v>14</v>
      </c>
      <c r="H104" s="68">
        <f t="shared" si="6"/>
        <v>2.7457440966501922E-4</v>
      </c>
      <c r="I104" s="68">
        <f t="shared" si="7"/>
        <v>0.98907586098689892</v>
      </c>
    </row>
    <row r="105" spans="2:9" x14ac:dyDescent="0.2">
      <c r="B105" s="71">
        <f>'NEGD Commercial'!D103</f>
        <v>1619</v>
      </c>
      <c r="C105" s="65">
        <f>IF('NEGD Small Com Win'!B105&gt;40,40*(Rates!$I$9+Rates!$I$14)+('NEGD Small Com Win'!B105-40)*(Rates!$I$9+Rates!$I$17),'NEGD Small Com Win'!B105*(Rates!$I$9+Rates!$I$14))+Rates!$I$19+SUM(Rates!$I$21:$I$27)</f>
        <v>946.35085019797498</v>
      </c>
      <c r="D105" s="65">
        <f>IF('NEGD Small Com Win'!B105&gt;40,40*(Rates!$J$9+Rates!$J$14)+('NEGD Small Com Win'!B105-40)*(Rates!$J$9+Rates!$J$17),'NEGD Small Com Win'!B105*(Rates!$J$9+Rates!$J$14))+Rates!$J$19+Rates!$J$22+Rates!$J$23</f>
        <v>971.28385019797486</v>
      </c>
      <c r="E105" s="66">
        <f t="shared" si="4"/>
        <v>24.932999999999879</v>
      </c>
      <c r="F105" s="67">
        <f t="shared" si="5"/>
        <v>2.6346465472909902E-2</v>
      </c>
      <c r="G105" s="71">
        <f>'NEGD Commercial'!F103</f>
        <v>14</v>
      </c>
      <c r="H105" s="68">
        <f t="shared" si="6"/>
        <v>2.7457440966501922E-4</v>
      </c>
      <c r="I105" s="68">
        <f t="shared" si="7"/>
        <v>0.98935043539656398</v>
      </c>
    </row>
    <row r="106" spans="2:9" x14ac:dyDescent="0.2">
      <c r="B106" s="71">
        <f>'NEGD Commercial'!D104</f>
        <v>1639</v>
      </c>
      <c r="C106" s="65">
        <f>IF('NEGD Small Com Win'!B106&gt;40,40*(Rates!$I$9+Rates!$I$14)+('NEGD Small Com Win'!B106-40)*(Rates!$I$9+Rates!$I$17),'NEGD Small Com Win'!B106*(Rates!$I$9+Rates!$I$14))+Rates!$I$19+SUM(Rates!$I$21:$I$27)</f>
        <v>957.49418373964238</v>
      </c>
      <c r="D106" s="65">
        <f>IF('NEGD Small Com Win'!B106&gt;40,40*(Rates!$J$9+Rates!$J$14)+('NEGD Small Com Win'!B106-40)*(Rates!$J$9+Rates!$J$17),'NEGD Small Com Win'!B106*(Rates!$J$9+Rates!$J$14))+Rates!$J$19+Rates!$J$22+Rates!$J$23</f>
        <v>982.75118373964222</v>
      </c>
      <c r="E106" s="66">
        <f t="shared" si="4"/>
        <v>25.256999999999834</v>
      </c>
      <c r="F106" s="67">
        <f t="shared" si="5"/>
        <v>2.6378228117642129E-2</v>
      </c>
      <c r="G106" s="71">
        <f>'NEGD Commercial'!F104</f>
        <v>23</v>
      </c>
      <c r="H106" s="68">
        <f t="shared" si="6"/>
        <v>4.5108653016396016E-4</v>
      </c>
      <c r="I106" s="68">
        <f t="shared" si="7"/>
        <v>0.98980152192672799</v>
      </c>
    </row>
    <row r="107" spans="2:9" x14ac:dyDescent="0.2">
      <c r="B107" s="71">
        <f>'NEGD Commercial'!D105</f>
        <v>1659</v>
      </c>
      <c r="C107" s="65">
        <f>IF('NEGD Small Com Win'!B107&gt;40,40*(Rates!$I$9+Rates!$I$14)+('NEGD Small Com Win'!B107-40)*(Rates!$I$9+Rates!$I$17),'NEGD Small Com Win'!B107*(Rates!$I$9+Rates!$I$14))+Rates!$I$19+SUM(Rates!$I$21:$I$27)</f>
        <v>968.63751728130967</v>
      </c>
      <c r="D107" s="65">
        <f>IF('NEGD Small Com Win'!B107&gt;40,40*(Rates!$J$9+Rates!$J$14)+('NEGD Small Com Win'!B107-40)*(Rates!$J$9+Rates!$J$17),'NEGD Small Com Win'!B107*(Rates!$J$9+Rates!$J$14))+Rates!$J$19+Rates!$J$22+Rates!$J$23</f>
        <v>994.21851728130957</v>
      </c>
      <c r="E107" s="66">
        <f t="shared" si="4"/>
        <v>25.580999999999904</v>
      </c>
      <c r="F107" s="67">
        <f t="shared" si="5"/>
        <v>2.6409259959079948E-2</v>
      </c>
      <c r="G107" s="71">
        <f>'NEGD Commercial'!F105</f>
        <v>16</v>
      </c>
      <c r="H107" s="68">
        <f t="shared" si="6"/>
        <v>3.1379932533145055E-4</v>
      </c>
      <c r="I107" s="68">
        <f t="shared" si="7"/>
        <v>0.99011532125205948</v>
      </c>
    </row>
    <row r="108" spans="2:9" x14ac:dyDescent="0.2">
      <c r="B108" s="71">
        <f>'NEGD Commercial'!D106</f>
        <v>1679</v>
      </c>
      <c r="C108" s="65">
        <f>IF('NEGD Small Com Win'!B108&gt;40,40*(Rates!$I$9+Rates!$I$14)+('NEGD Small Com Win'!B108-40)*(Rates!$I$9+Rates!$I$17),'NEGD Small Com Win'!B108*(Rates!$I$9+Rates!$I$14))+Rates!$I$19+SUM(Rates!$I$21:$I$27)</f>
        <v>979.78085082297707</v>
      </c>
      <c r="D108" s="65">
        <f>IF('NEGD Small Com Win'!B108&gt;40,40*(Rates!$J$9+Rates!$J$14)+('NEGD Small Com Win'!B108-40)*(Rates!$J$9+Rates!$J$17),'NEGD Small Com Win'!B108*(Rates!$J$9+Rates!$J$14))+Rates!$J$19+Rates!$J$22+Rates!$J$23</f>
        <v>1005.685850822977</v>
      </c>
      <c r="E108" s="66">
        <f t="shared" si="4"/>
        <v>25.904999999999973</v>
      </c>
      <c r="F108" s="67">
        <f t="shared" si="5"/>
        <v>2.6439585932140641E-2</v>
      </c>
      <c r="G108" s="71">
        <f>'NEGD Commercial'!F106</f>
        <v>6</v>
      </c>
      <c r="H108" s="68">
        <f t="shared" si="6"/>
        <v>1.1767474699929395E-4</v>
      </c>
      <c r="I108" s="68">
        <f t="shared" si="7"/>
        <v>0.99023299599905878</v>
      </c>
    </row>
    <row r="109" spans="2:9" x14ac:dyDescent="0.2">
      <c r="B109" s="71">
        <f>'NEGD Commercial'!D107</f>
        <v>1699</v>
      </c>
      <c r="C109" s="65">
        <f>IF('NEGD Small Com Win'!B109&gt;40,40*(Rates!$I$9+Rates!$I$14)+('NEGD Small Com Win'!B109-40)*(Rates!$I$9+Rates!$I$17),'NEGD Small Com Win'!B109*(Rates!$I$9+Rates!$I$14))+Rates!$I$19+SUM(Rates!$I$21:$I$27)</f>
        <v>990.92418436464447</v>
      </c>
      <c r="D109" s="65">
        <f>IF('NEGD Small Com Win'!B109&gt;40,40*(Rates!$J$9+Rates!$J$14)+('NEGD Small Com Win'!B109-40)*(Rates!$J$9+Rates!$J$17),'NEGD Small Com Win'!B109*(Rates!$J$9+Rates!$J$14))+Rates!$J$19+Rates!$J$22+Rates!$J$23</f>
        <v>1017.1531843646444</v>
      </c>
      <c r="E109" s="66">
        <f t="shared" si="4"/>
        <v>26.228999999999928</v>
      </c>
      <c r="F109" s="67">
        <f t="shared" si="5"/>
        <v>2.6469229850129554E-2</v>
      </c>
      <c r="G109" s="71">
        <f>'NEGD Commercial'!F107</f>
        <v>15</v>
      </c>
      <c r="H109" s="68">
        <f t="shared" si="6"/>
        <v>2.9418686749823486E-4</v>
      </c>
      <c r="I109" s="68">
        <f t="shared" si="7"/>
        <v>0.99052718286655705</v>
      </c>
    </row>
    <row r="110" spans="2:9" x14ac:dyDescent="0.2">
      <c r="B110" s="71">
        <f>'NEGD Commercial'!D108</f>
        <v>1719</v>
      </c>
      <c r="C110" s="65">
        <f>IF('NEGD Small Com Win'!B110&gt;40,40*(Rates!$I$9+Rates!$I$14)+('NEGD Small Com Win'!B110-40)*(Rates!$I$9+Rates!$I$17),'NEGD Small Com Win'!B110*(Rates!$I$9+Rates!$I$14))+Rates!$I$19+SUM(Rates!$I$21:$I$27)</f>
        <v>1002.0675179063119</v>
      </c>
      <c r="D110" s="65">
        <f>IF('NEGD Small Com Win'!B110&gt;40,40*(Rates!$J$9+Rates!$J$14)+('NEGD Small Com Win'!B110-40)*(Rates!$J$9+Rates!$J$17),'NEGD Small Com Win'!B110*(Rates!$J$9+Rates!$J$14))+Rates!$J$19+Rates!$J$22+Rates!$J$23</f>
        <v>1028.6205179063118</v>
      </c>
      <c r="E110" s="66">
        <f t="shared" si="4"/>
        <v>26.552999999999884</v>
      </c>
      <c r="F110" s="67">
        <f t="shared" si="5"/>
        <v>2.6498214467103855E-2</v>
      </c>
      <c r="G110" s="71">
        <f>'NEGD Commercial'!F108</f>
        <v>18</v>
      </c>
      <c r="H110" s="68">
        <f t="shared" si="6"/>
        <v>3.5302424099788187E-4</v>
      </c>
      <c r="I110" s="68">
        <f t="shared" si="7"/>
        <v>0.99088020710755498</v>
      </c>
    </row>
    <row r="111" spans="2:9" x14ac:dyDescent="0.2">
      <c r="B111" s="71">
        <f>'NEGD Commercial'!D109</f>
        <v>1739</v>
      </c>
      <c r="C111" s="65">
        <f>IF('NEGD Small Com Win'!B111&gt;40,40*(Rates!$I$9+Rates!$I$14)+('NEGD Small Com Win'!B111-40)*(Rates!$I$9+Rates!$I$17),'NEGD Small Com Win'!B111*(Rates!$I$9+Rates!$I$14))+Rates!$I$19+SUM(Rates!$I$21:$I$27)</f>
        <v>1013.2108514479793</v>
      </c>
      <c r="D111" s="65">
        <f>IF('NEGD Small Com Win'!B111&gt;40,40*(Rates!$J$9+Rates!$J$14)+('NEGD Small Com Win'!B111-40)*(Rates!$J$9+Rates!$J$17),'NEGD Small Com Win'!B111*(Rates!$J$9+Rates!$J$14))+Rates!$J$19+Rates!$J$22+Rates!$J$23</f>
        <v>1040.0878514479791</v>
      </c>
      <c r="E111" s="66">
        <f t="shared" si="4"/>
        <v>26.876999999999839</v>
      </c>
      <c r="F111" s="67">
        <f t="shared" si="5"/>
        <v>2.6526561536120472E-2</v>
      </c>
      <c r="G111" s="71">
        <f>'NEGD Commercial'!F109</f>
        <v>9</v>
      </c>
      <c r="H111" s="68">
        <f t="shared" si="6"/>
        <v>1.7651212049894094E-4</v>
      </c>
      <c r="I111" s="68">
        <f t="shared" si="7"/>
        <v>0.99105671922805394</v>
      </c>
    </row>
    <row r="112" spans="2:9" x14ac:dyDescent="0.2">
      <c r="B112" s="71">
        <f>'NEGD Commercial'!D110</f>
        <v>1759</v>
      </c>
      <c r="C112" s="65">
        <f>IF('NEGD Small Com Win'!B112&gt;40,40*(Rates!$I$9+Rates!$I$14)+('NEGD Small Com Win'!B112-40)*(Rates!$I$9+Rates!$I$17),'NEGD Small Com Win'!B112*(Rates!$I$9+Rates!$I$14))+Rates!$I$19+SUM(Rates!$I$21:$I$27)</f>
        <v>1024.3541849896467</v>
      </c>
      <c r="D112" s="65">
        <f>IF('NEGD Small Com Win'!B112&gt;40,40*(Rates!$J$9+Rates!$J$14)+('NEGD Small Com Win'!B112-40)*(Rates!$J$9+Rates!$J$17),'NEGD Small Com Win'!B112*(Rates!$J$9+Rates!$J$14))+Rates!$J$19+Rates!$J$22+Rates!$J$23</f>
        <v>1051.5551849896467</v>
      </c>
      <c r="E112" s="66">
        <f t="shared" si="4"/>
        <v>27.201000000000022</v>
      </c>
      <c r="F112" s="67">
        <f t="shared" si="5"/>
        <v>2.655429186368282E-2</v>
      </c>
      <c r="G112" s="71">
        <f>'NEGD Commercial'!F110</f>
        <v>10</v>
      </c>
      <c r="H112" s="68">
        <f t="shared" si="6"/>
        <v>1.9612457833215657E-4</v>
      </c>
      <c r="I112" s="68">
        <f t="shared" si="7"/>
        <v>0.99125284380638612</v>
      </c>
    </row>
    <row r="113" spans="2:9" x14ac:dyDescent="0.2">
      <c r="B113" s="71">
        <f>'NEGD Commercial'!D111</f>
        <v>1779</v>
      </c>
      <c r="C113" s="65">
        <f>IF('NEGD Small Com Win'!B113&gt;40,40*(Rates!$I$9+Rates!$I$14)+('NEGD Small Com Win'!B113-40)*(Rates!$I$9+Rates!$I$17),'NEGD Small Com Win'!B113*(Rates!$I$9+Rates!$I$14))+Rates!$I$19+SUM(Rates!$I$21:$I$27)</f>
        <v>1035.497518531314</v>
      </c>
      <c r="D113" s="65">
        <f>IF('NEGD Small Com Win'!B113&gt;40,40*(Rates!$J$9+Rates!$J$14)+('NEGD Small Com Win'!B113-40)*(Rates!$J$9+Rates!$J$17),'NEGD Small Com Win'!B113*(Rates!$J$9+Rates!$J$14))+Rates!$J$19+Rates!$J$22+Rates!$J$23</f>
        <v>1063.0225185313141</v>
      </c>
      <c r="E113" s="66">
        <f t="shared" si="4"/>
        <v>27.525000000000091</v>
      </c>
      <c r="F113" s="67">
        <f t="shared" si="5"/>
        <v>2.6581425360670936E-2</v>
      </c>
      <c r="G113" s="71">
        <f>'NEGD Commercial'!F111</f>
        <v>11</v>
      </c>
      <c r="H113" s="68">
        <f t="shared" si="6"/>
        <v>2.1573703616537224E-4</v>
      </c>
      <c r="I113" s="68">
        <f t="shared" si="7"/>
        <v>0.99146858084255152</v>
      </c>
    </row>
    <row r="114" spans="2:9" x14ac:dyDescent="0.2">
      <c r="B114" s="71">
        <f>'NEGD Commercial'!D112</f>
        <v>1799</v>
      </c>
      <c r="C114" s="65">
        <f>IF('NEGD Small Com Win'!B114&gt;40,40*(Rates!$I$9+Rates!$I$14)+('NEGD Small Com Win'!B114-40)*(Rates!$I$9+Rates!$I$17),'NEGD Small Com Win'!B114*(Rates!$I$9+Rates!$I$14))+Rates!$I$19+SUM(Rates!$I$21:$I$27)</f>
        <v>1046.6408520729813</v>
      </c>
      <c r="D114" s="65">
        <f>IF('NEGD Small Com Win'!B114&gt;40,40*(Rates!$J$9+Rates!$J$14)+('NEGD Small Com Win'!B114-40)*(Rates!$J$9+Rates!$J$17),'NEGD Small Com Win'!B114*(Rates!$J$9+Rates!$J$14))+Rates!$J$19+Rates!$J$22+Rates!$J$23</f>
        <v>1074.4898520729814</v>
      </c>
      <c r="E114" s="66">
        <f t="shared" si="4"/>
        <v>27.84900000000016</v>
      </c>
      <c r="F114" s="67">
        <f t="shared" si="5"/>
        <v>2.6607981090019862E-2</v>
      </c>
      <c r="G114" s="71">
        <f>'NEGD Commercial'!F112</f>
        <v>7</v>
      </c>
      <c r="H114" s="68">
        <f t="shared" si="6"/>
        <v>1.3728720483250961E-4</v>
      </c>
      <c r="I114" s="68">
        <f t="shared" si="7"/>
        <v>0.99160586804738404</v>
      </c>
    </row>
    <row r="115" spans="2:9" x14ac:dyDescent="0.2">
      <c r="B115" s="71">
        <f>'NEGD Commercial'!D113</f>
        <v>1819</v>
      </c>
      <c r="C115" s="65">
        <f>IF('NEGD Small Com Win'!B115&gt;40,40*(Rates!$I$9+Rates!$I$14)+('NEGD Small Com Win'!B115-40)*(Rates!$I$9+Rates!$I$17),'NEGD Small Com Win'!B115*(Rates!$I$9+Rates!$I$14))+Rates!$I$19+SUM(Rates!$I$21:$I$27)</f>
        <v>1057.7841856146488</v>
      </c>
      <c r="D115" s="65">
        <f>IF('NEGD Small Com Win'!B115&gt;40,40*(Rates!$J$9+Rates!$J$14)+('NEGD Small Com Win'!B115-40)*(Rates!$J$9+Rates!$J$17),'NEGD Small Com Win'!B115*(Rates!$J$9+Rates!$J$14))+Rates!$J$19+Rates!$J$22+Rates!$J$23</f>
        <v>1085.9571856146488</v>
      </c>
      <c r="E115" s="66">
        <f t="shared" si="4"/>
        <v>28.173000000000002</v>
      </c>
      <c r="F115" s="67">
        <f t="shared" si="5"/>
        <v>2.6633977311382718E-2</v>
      </c>
      <c r="G115" s="71">
        <f>'NEGD Commercial'!F113</f>
        <v>7</v>
      </c>
      <c r="H115" s="68">
        <f t="shared" si="6"/>
        <v>1.3728720483250961E-4</v>
      </c>
      <c r="I115" s="68">
        <f t="shared" si="7"/>
        <v>0.99174315525221657</v>
      </c>
    </row>
    <row r="116" spans="2:9" x14ac:dyDescent="0.2">
      <c r="B116" s="71">
        <f>'NEGD Commercial'!D114</f>
        <v>1839</v>
      </c>
      <c r="C116" s="65">
        <f>IF('NEGD Small Com Win'!B116&gt;40,40*(Rates!$I$9+Rates!$I$14)+('NEGD Small Com Win'!B116-40)*(Rates!$I$9+Rates!$I$17),'NEGD Small Com Win'!B116*(Rates!$I$9+Rates!$I$14))+Rates!$I$19+SUM(Rates!$I$21:$I$27)</f>
        <v>1068.9275191563163</v>
      </c>
      <c r="D116" s="65">
        <f>IF('NEGD Small Com Win'!B116&gt;40,40*(Rates!$J$9+Rates!$J$14)+('NEGD Small Com Win'!B116-40)*(Rates!$J$9+Rates!$J$17),'NEGD Small Com Win'!B116*(Rates!$J$9+Rates!$J$14))+Rates!$J$19+Rates!$J$22+Rates!$J$23</f>
        <v>1097.4245191563161</v>
      </c>
      <c r="E116" s="66">
        <f t="shared" si="4"/>
        <v>28.496999999999844</v>
      </c>
      <c r="F116" s="67">
        <f t="shared" si="5"/>
        <v>2.6659431523001646E-2</v>
      </c>
      <c r="G116" s="71">
        <f>'NEGD Commercial'!F114</f>
        <v>7</v>
      </c>
      <c r="H116" s="68">
        <f t="shared" si="6"/>
        <v>1.3728720483250961E-4</v>
      </c>
      <c r="I116" s="68">
        <f t="shared" si="7"/>
        <v>0.99188044245704909</v>
      </c>
    </row>
    <row r="117" spans="2:9" x14ac:dyDescent="0.2">
      <c r="B117" s="71">
        <f>'NEGD Commercial'!D115</f>
        <v>1859</v>
      </c>
      <c r="C117" s="65">
        <f>IF('NEGD Small Com Win'!B117&gt;40,40*(Rates!$I$9+Rates!$I$14)+('NEGD Small Com Win'!B117-40)*(Rates!$I$9+Rates!$I$17),'NEGD Small Com Win'!B117*(Rates!$I$9+Rates!$I$14))+Rates!$I$19+SUM(Rates!$I$21:$I$27)</f>
        <v>1080.0708526979836</v>
      </c>
      <c r="D117" s="65">
        <f>IF('NEGD Small Com Win'!B117&gt;40,40*(Rates!$J$9+Rates!$J$14)+('NEGD Small Com Win'!B117-40)*(Rates!$J$9+Rates!$J$17),'NEGD Small Com Win'!B117*(Rates!$J$9+Rates!$J$14))+Rates!$J$19+Rates!$J$22+Rates!$J$23</f>
        <v>1108.8918526979835</v>
      </c>
      <c r="E117" s="66">
        <f t="shared" si="4"/>
        <v>28.820999999999913</v>
      </c>
      <c r="F117" s="67">
        <f t="shared" si="5"/>
        <v>2.6684360500985604E-2</v>
      </c>
      <c r="G117" s="71">
        <f>'NEGD Commercial'!F115</f>
        <v>7</v>
      </c>
      <c r="H117" s="68">
        <f t="shared" si="6"/>
        <v>1.3728720483250961E-4</v>
      </c>
      <c r="I117" s="68">
        <f t="shared" si="7"/>
        <v>0.99201772966188162</v>
      </c>
    </row>
    <row r="118" spans="2:9" x14ac:dyDescent="0.2">
      <c r="B118" s="71">
        <f>'NEGD Commercial'!D116</f>
        <v>1879</v>
      </c>
      <c r="C118" s="65">
        <f>IF('NEGD Small Com Win'!B118&gt;40,40*(Rates!$I$9+Rates!$I$14)+('NEGD Small Com Win'!B118-40)*(Rates!$I$9+Rates!$I$17),'NEGD Small Com Win'!B118*(Rates!$I$9+Rates!$I$14))+Rates!$I$19+SUM(Rates!$I$21:$I$27)</f>
        <v>1091.2141862396509</v>
      </c>
      <c r="D118" s="65">
        <f>IF('NEGD Small Com Win'!B118&gt;40,40*(Rates!$J$9+Rates!$J$14)+('NEGD Small Com Win'!B118-40)*(Rates!$J$9+Rates!$J$17),'NEGD Small Com Win'!B118*(Rates!$J$9+Rates!$J$14))+Rates!$J$19+Rates!$J$22+Rates!$J$23</f>
        <v>1120.3591862396511</v>
      </c>
      <c r="E118" s="66">
        <f t="shared" si="4"/>
        <v>29.145000000000209</v>
      </c>
      <c r="F118" s="67">
        <f t="shared" si="5"/>
        <v>2.6708780336181799E-2</v>
      </c>
      <c r="G118" s="71">
        <f>'NEGD Commercial'!F116</f>
        <v>13</v>
      </c>
      <c r="H118" s="68">
        <f t="shared" si="6"/>
        <v>2.5496195183180359E-4</v>
      </c>
      <c r="I118" s="68">
        <f t="shared" si="7"/>
        <v>0.99227269161371345</v>
      </c>
    </row>
    <row r="119" spans="2:9" x14ac:dyDescent="0.2">
      <c r="B119" s="71">
        <f>'NEGD Commercial'!D117</f>
        <v>1899</v>
      </c>
      <c r="C119" s="65">
        <f>IF('NEGD Small Com Win'!B119&gt;40,40*(Rates!$I$9+Rates!$I$14)+('NEGD Small Com Win'!B119-40)*(Rates!$I$9+Rates!$I$17),'NEGD Small Com Win'!B119*(Rates!$I$9+Rates!$I$14))+Rates!$I$19+SUM(Rates!$I$21:$I$27)</f>
        <v>1102.3575197813184</v>
      </c>
      <c r="D119" s="65">
        <f>IF('NEGD Small Com Win'!B119&gt;40,40*(Rates!$J$9+Rates!$J$14)+('NEGD Small Com Win'!B119-40)*(Rates!$J$9+Rates!$J$17),'NEGD Small Com Win'!B119*(Rates!$J$9+Rates!$J$14))+Rates!$J$19+Rates!$J$22+Rates!$J$23</f>
        <v>1131.8265197813184</v>
      </c>
      <c r="E119" s="66">
        <f t="shared" si="4"/>
        <v>29.469000000000051</v>
      </c>
      <c r="F119" s="67">
        <f t="shared" si="5"/>
        <v>2.6732706468810593E-2</v>
      </c>
      <c r="G119" s="71">
        <f>'NEGD Commercial'!F117</f>
        <v>12</v>
      </c>
      <c r="H119" s="68">
        <f t="shared" si="6"/>
        <v>2.353494939985879E-4</v>
      </c>
      <c r="I119" s="68">
        <f t="shared" si="7"/>
        <v>0.99250804110771207</v>
      </c>
    </row>
    <row r="120" spans="2:9" x14ac:dyDescent="0.2">
      <c r="B120" s="71">
        <f>'NEGD Commercial'!D118</f>
        <v>1919</v>
      </c>
      <c r="C120" s="65">
        <f>IF('NEGD Small Com Win'!B120&gt;40,40*(Rates!$I$9+Rates!$I$14)+('NEGD Small Com Win'!B120-40)*(Rates!$I$9+Rates!$I$17),'NEGD Small Com Win'!B120*(Rates!$I$9+Rates!$I$14))+Rates!$I$19+SUM(Rates!$I$21:$I$27)</f>
        <v>1113.5008533229857</v>
      </c>
      <c r="D120" s="65">
        <f>IF('NEGD Small Com Win'!B120&gt;40,40*(Rates!$J$9+Rates!$J$14)+('NEGD Small Com Win'!B120-40)*(Rates!$J$9+Rates!$J$17),'NEGD Small Com Win'!B120*(Rates!$J$9+Rates!$J$14))+Rates!$J$19+Rates!$J$22+Rates!$J$23</f>
        <v>1143.2938533229858</v>
      </c>
      <c r="E120" s="66">
        <f t="shared" si="4"/>
        <v>29.79300000000012</v>
      </c>
      <c r="F120" s="67">
        <f t="shared" si="5"/>
        <v>2.6756153721023027E-2</v>
      </c>
      <c r="G120" s="71">
        <f>'NEGD Commercial'!F118</f>
        <v>11</v>
      </c>
      <c r="H120" s="68">
        <f t="shared" si="6"/>
        <v>2.1573703616537224E-4</v>
      </c>
      <c r="I120" s="68">
        <f t="shared" si="7"/>
        <v>0.99272377814387747</v>
      </c>
    </row>
    <row r="121" spans="2:9" x14ac:dyDescent="0.2">
      <c r="B121" s="71">
        <f>'NEGD Commercial'!D119</f>
        <v>1939</v>
      </c>
      <c r="C121" s="65">
        <f>IF('NEGD Small Com Win'!B121&gt;40,40*(Rates!$I$9+Rates!$I$14)+('NEGD Small Com Win'!B121-40)*(Rates!$I$9+Rates!$I$17),'NEGD Small Com Win'!B121*(Rates!$I$9+Rates!$I$14))+Rates!$I$19+SUM(Rates!$I$21:$I$27)</f>
        <v>1124.6441868646532</v>
      </c>
      <c r="D121" s="65">
        <f>IF('NEGD Small Com Win'!B121&gt;40,40*(Rates!$J$9+Rates!$J$14)+('NEGD Small Com Win'!B121-40)*(Rates!$J$9+Rates!$J$17),'NEGD Small Com Win'!B121*(Rates!$J$9+Rates!$J$14))+Rates!$J$19+Rates!$J$22+Rates!$J$23</f>
        <v>1154.7611868646532</v>
      </c>
      <c r="E121" s="66">
        <f t="shared" si="4"/>
        <v>30.116999999999962</v>
      </c>
      <c r="F121" s="67">
        <f t="shared" si="5"/>
        <v>2.6779136327518698E-2</v>
      </c>
      <c r="G121" s="71">
        <f>'NEGD Commercial'!F119</f>
        <v>12</v>
      </c>
      <c r="H121" s="68">
        <f t="shared" si="6"/>
        <v>2.353494939985879E-4</v>
      </c>
      <c r="I121" s="68">
        <f t="shared" si="7"/>
        <v>0.99295912763787608</v>
      </c>
    </row>
    <row r="122" spans="2:9" x14ac:dyDescent="0.2">
      <c r="B122" s="71">
        <f>'NEGD Commercial'!D120</f>
        <v>1959</v>
      </c>
      <c r="C122" s="65">
        <f>IF('NEGD Small Com Win'!B122&gt;40,40*(Rates!$I$9+Rates!$I$14)+('NEGD Small Com Win'!B122-40)*(Rates!$I$9+Rates!$I$17),'NEGD Small Com Win'!B122*(Rates!$I$9+Rates!$I$14))+Rates!$I$19+SUM(Rates!$I$21:$I$27)</f>
        <v>1135.7875204063205</v>
      </c>
      <c r="D122" s="65">
        <f>IF('NEGD Small Com Win'!B122&gt;40,40*(Rates!$J$9+Rates!$J$14)+('NEGD Small Com Win'!B122-40)*(Rates!$J$9+Rates!$J$17),'NEGD Small Com Win'!B122*(Rates!$J$9+Rates!$J$14))+Rates!$J$19+Rates!$J$22+Rates!$J$23</f>
        <v>1166.2285204063205</v>
      </c>
      <c r="E122" s="66">
        <f t="shared" si="4"/>
        <v>30.441000000000031</v>
      </c>
      <c r="F122" s="67">
        <f t="shared" si="5"/>
        <v>2.6801667964365346E-2</v>
      </c>
      <c r="G122" s="71">
        <f>'NEGD Commercial'!F120</f>
        <v>9</v>
      </c>
      <c r="H122" s="68">
        <f t="shared" si="6"/>
        <v>1.7651212049894094E-4</v>
      </c>
      <c r="I122" s="68">
        <f t="shared" si="7"/>
        <v>0.99313563975837504</v>
      </c>
    </row>
    <row r="123" spans="2:9" x14ac:dyDescent="0.2">
      <c r="B123" s="71">
        <f>'NEGD Commercial'!D121</f>
        <v>1979</v>
      </c>
      <c r="C123" s="65">
        <f>IF('NEGD Small Com Win'!B123&gt;40,40*(Rates!$I$9+Rates!$I$14)+('NEGD Small Com Win'!B123-40)*(Rates!$I$9+Rates!$I$17),'NEGD Small Com Win'!B123*(Rates!$I$9+Rates!$I$14))+Rates!$I$19+SUM(Rates!$I$21:$I$27)</f>
        <v>1146.930853947988</v>
      </c>
      <c r="D123" s="65">
        <f>IF('NEGD Small Com Win'!B123&gt;40,40*(Rates!$J$9+Rates!$J$14)+('NEGD Small Com Win'!B123-40)*(Rates!$J$9+Rates!$J$17),'NEGD Small Com Win'!B123*(Rates!$J$9+Rates!$J$14))+Rates!$J$19+Rates!$J$22+Rates!$J$23</f>
        <v>1177.6958539479879</v>
      </c>
      <c r="E123" s="66">
        <f t="shared" si="4"/>
        <v>30.764999999999873</v>
      </c>
      <c r="F123" s="67">
        <f t="shared" si="5"/>
        <v>2.6823761776134963E-2</v>
      </c>
      <c r="G123" s="71">
        <f>'NEGD Commercial'!F121</f>
        <v>9</v>
      </c>
      <c r="H123" s="68">
        <f t="shared" si="6"/>
        <v>1.7651212049894094E-4</v>
      </c>
      <c r="I123" s="68">
        <f t="shared" si="7"/>
        <v>0.99331215187887401</v>
      </c>
    </row>
    <row r="124" spans="2:9" x14ac:dyDescent="0.2">
      <c r="B124" s="71">
        <f>'NEGD Commercial'!D122</f>
        <v>1999</v>
      </c>
      <c r="C124" s="65">
        <f>IF('NEGD Small Com Win'!B124&gt;40,40*(Rates!$I$9+Rates!$I$14)+('NEGD Small Com Win'!B124-40)*(Rates!$I$9+Rates!$I$17),'NEGD Small Com Win'!B124*(Rates!$I$9+Rates!$I$14))+Rates!$I$19+SUM(Rates!$I$21:$I$27)</f>
        <v>1158.0741874896553</v>
      </c>
      <c r="D124" s="65">
        <f>IF('NEGD Small Com Win'!B124&gt;40,40*(Rates!$J$9+Rates!$J$14)+('NEGD Small Com Win'!B124-40)*(Rates!$J$9+Rates!$J$17),'NEGD Small Com Win'!B124*(Rates!$J$9+Rates!$J$14))+Rates!$J$19+Rates!$J$22+Rates!$J$23</f>
        <v>1189.1631874896552</v>
      </c>
      <c r="E124" s="66">
        <f t="shared" si="4"/>
        <v>31.088999999999942</v>
      </c>
      <c r="F124" s="67">
        <f t="shared" si="5"/>
        <v>2.684543040147646E-2</v>
      </c>
      <c r="G124" s="71">
        <f>'NEGD Commercial'!F122</f>
        <v>3</v>
      </c>
      <c r="H124" s="68">
        <f t="shared" si="6"/>
        <v>5.8837373499646975E-5</v>
      </c>
      <c r="I124" s="68">
        <f t="shared" si="7"/>
        <v>0.99337098925237366</v>
      </c>
    </row>
    <row r="125" spans="2:9" x14ac:dyDescent="0.2">
      <c r="B125" s="71">
        <f>'NEGD Commercial'!D123</f>
        <v>2019</v>
      </c>
      <c r="C125" s="65">
        <f>IF('NEGD Small Com Win'!B125&gt;40,40*(Rates!$I$9+Rates!$I$14)+('NEGD Small Com Win'!B125-40)*(Rates!$I$9+Rates!$I$17),'NEGD Small Com Win'!B125*(Rates!$I$9+Rates!$I$14))+Rates!$I$19+SUM(Rates!$I$21:$I$27)</f>
        <v>1169.2175210313226</v>
      </c>
      <c r="D125" s="65">
        <f>IF('NEGD Small Com Win'!B125&gt;40,40*(Rates!$J$9+Rates!$J$14)+('NEGD Small Com Win'!B125-40)*(Rates!$J$9+Rates!$J$17),'NEGD Small Com Win'!B125*(Rates!$J$9+Rates!$J$14))+Rates!$J$19+Rates!$J$22+Rates!$J$23</f>
        <v>1200.6305210313226</v>
      </c>
      <c r="E125" s="66">
        <f t="shared" si="4"/>
        <v>31.413000000000011</v>
      </c>
      <c r="F125" s="67">
        <f t="shared" si="5"/>
        <v>2.6866685997222989E-2</v>
      </c>
      <c r="G125" s="71">
        <f>'NEGD Commercial'!F123</f>
        <v>3</v>
      </c>
      <c r="H125" s="68">
        <f t="shared" si="6"/>
        <v>5.8837373499646975E-5</v>
      </c>
      <c r="I125" s="68">
        <f t="shared" si="7"/>
        <v>0.99342982662587331</v>
      </c>
    </row>
    <row r="126" spans="2:9" x14ac:dyDescent="0.2">
      <c r="B126" s="71">
        <f>'NEGD Commercial'!D124</f>
        <v>2039</v>
      </c>
      <c r="C126" s="65">
        <f>IF('NEGD Small Com Win'!B126&gt;40,40*(Rates!$I$9+Rates!$I$14)+('NEGD Small Com Win'!B126-40)*(Rates!$I$9+Rates!$I$17),'NEGD Small Com Win'!B126*(Rates!$I$9+Rates!$I$14))+Rates!$I$19+SUM(Rates!$I$21:$I$27)</f>
        <v>1180.3608545729901</v>
      </c>
      <c r="D126" s="65">
        <f>IF('NEGD Small Com Win'!B126&gt;40,40*(Rates!$J$9+Rates!$J$14)+('NEGD Small Com Win'!B126-40)*(Rates!$J$9+Rates!$J$17),'NEGD Small Com Win'!B126*(Rates!$J$9+Rates!$J$14))+Rates!$J$19+Rates!$J$22+Rates!$J$23</f>
        <v>1212.0978545729899</v>
      </c>
      <c r="E126" s="66">
        <f t="shared" si="4"/>
        <v>31.736999999999853</v>
      </c>
      <c r="F126" s="67">
        <f t="shared" si="5"/>
        <v>2.6887540261135736E-2</v>
      </c>
      <c r="G126" s="71">
        <f>'NEGD Commercial'!F124</f>
        <v>7</v>
      </c>
      <c r="H126" s="68">
        <f t="shared" si="6"/>
        <v>1.3728720483250961E-4</v>
      </c>
      <c r="I126" s="68">
        <f t="shared" si="7"/>
        <v>0.99356711383070584</v>
      </c>
    </row>
    <row r="127" spans="2:9" x14ac:dyDescent="0.2">
      <c r="B127" s="71">
        <f>'NEGD Commercial'!D125</f>
        <v>2059</v>
      </c>
      <c r="C127" s="65">
        <f>IF('NEGD Small Com Win'!B127&gt;40,40*(Rates!$I$9+Rates!$I$14)+('NEGD Small Com Win'!B127-40)*(Rates!$I$9+Rates!$I$17),'NEGD Small Com Win'!B127*(Rates!$I$9+Rates!$I$14))+Rates!$I$19+SUM(Rates!$I$21:$I$27)</f>
        <v>1191.5041881146574</v>
      </c>
      <c r="D127" s="65">
        <f>IF('NEGD Small Com Win'!B127&gt;40,40*(Rates!$J$9+Rates!$J$14)+('NEGD Small Com Win'!B127-40)*(Rates!$J$9+Rates!$J$17),'NEGD Small Com Win'!B127*(Rates!$J$9+Rates!$J$14))+Rates!$J$19+Rates!$J$22+Rates!$J$23</f>
        <v>1223.5651881146575</v>
      </c>
      <c r="E127" s="66">
        <f t="shared" si="4"/>
        <v>32.061000000000149</v>
      </c>
      <c r="F127" s="67">
        <f t="shared" si="5"/>
        <v>2.6908004453371631E-2</v>
      </c>
      <c r="G127" s="71">
        <f>'NEGD Commercial'!F125</f>
        <v>2</v>
      </c>
      <c r="H127" s="68">
        <f t="shared" si="6"/>
        <v>3.9224915666431319E-5</v>
      </c>
      <c r="I127" s="68">
        <f t="shared" si="7"/>
        <v>0.99360633874637228</v>
      </c>
    </row>
    <row r="128" spans="2:9" x14ac:dyDescent="0.2">
      <c r="B128" s="71">
        <f>'NEGD Commercial'!D126</f>
        <v>2079</v>
      </c>
      <c r="C128" s="65">
        <f>IF('NEGD Small Com Win'!B128&gt;40,40*(Rates!$I$9+Rates!$I$14)+('NEGD Small Com Win'!B128-40)*(Rates!$I$9+Rates!$I$17),'NEGD Small Com Win'!B128*(Rates!$I$9+Rates!$I$14))+Rates!$I$19+SUM(Rates!$I$21:$I$27)</f>
        <v>1202.6475216563249</v>
      </c>
      <c r="D128" s="65">
        <f>IF('NEGD Small Com Win'!B128&gt;40,40*(Rates!$J$9+Rates!$J$14)+('NEGD Small Com Win'!B128-40)*(Rates!$J$9+Rates!$J$17),'NEGD Small Com Win'!B128*(Rates!$J$9+Rates!$J$14))+Rates!$J$19+Rates!$J$22+Rates!$J$23</f>
        <v>1235.0325216563249</v>
      </c>
      <c r="E128" s="66">
        <f t="shared" si="4"/>
        <v>32.384999999999991</v>
      </c>
      <c r="F128" s="67">
        <f t="shared" si="5"/>
        <v>2.6928089416754734E-2</v>
      </c>
      <c r="G128" s="71">
        <f>'NEGD Commercial'!F126</f>
        <v>4</v>
      </c>
      <c r="H128" s="68">
        <f t="shared" si="6"/>
        <v>7.8449831332862637E-5</v>
      </c>
      <c r="I128" s="68">
        <f t="shared" si="7"/>
        <v>0.99368478857770515</v>
      </c>
    </row>
    <row r="129" spans="2:9" x14ac:dyDescent="0.2">
      <c r="B129" s="71">
        <f>'NEGD Commercial'!D127</f>
        <v>2099</v>
      </c>
      <c r="C129" s="65">
        <f>IF('NEGD Small Com Win'!B129&gt;40,40*(Rates!$I$9+Rates!$I$14)+('NEGD Small Com Win'!B129-40)*(Rates!$I$9+Rates!$I$17),'NEGD Small Com Win'!B129*(Rates!$I$9+Rates!$I$14))+Rates!$I$19+SUM(Rates!$I$21:$I$27)</f>
        <v>1213.7908551979922</v>
      </c>
      <c r="D129" s="65">
        <f>IF('NEGD Small Com Win'!B129&gt;40,40*(Rates!$J$9+Rates!$J$14)+('NEGD Small Com Win'!B129-40)*(Rates!$J$9+Rates!$J$17),'NEGD Small Com Win'!B129*(Rates!$J$9+Rates!$J$14))+Rates!$J$19+Rates!$J$22+Rates!$J$23</f>
        <v>1246.4998551979922</v>
      </c>
      <c r="E129" s="66">
        <f t="shared" si="4"/>
        <v>32.70900000000006</v>
      </c>
      <c r="F129" s="67">
        <f t="shared" si="5"/>
        <v>2.6947805595935723E-2</v>
      </c>
      <c r="G129" s="71">
        <f>'NEGD Commercial'!F127</f>
        <v>4</v>
      </c>
      <c r="H129" s="68">
        <f t="shared" si="6"/>
        <v>7.8449831332862637E-5</v>
      </c>
      <c r="I129" s="68">
        <f t="shared" si="7"/>
        <v>0.99376323840903802</v>
      </c>
    </row>
    <row r="130" spans="2:9" x14ac:dyDescent="0.2">
      <c r="B130" s="71">
        <f>'NEGD Commercial'!D128</f>
        <v>2119</v>
      </c>
      <c r="C130" s="65">
        <f>IF('NEGD Small Com Win'!B130&gt;40,40*(Rates!$I$9+Rates!$I$14)+('NEGD Small Com Win'!B130-40)*(Rates!$I$9+Rates!$I$17),'NEGD Small Com Win'!B130*(Rates!$I$9+Rates!$I$14))+Rates!$I$19+SUM(Rates!$I$21:$I$27)</f>
        <v>1224.9341887396597</v>
      </c>
      <c r="D130" s="65">
        <f>IF('NEGD Small Com Win'!B130&gt;40,40*(Rates!$J$9+Rates!$J$14)+('NEGD Small Com Win'!B130-40)*(Rates!$J$9+Rates!$J$17),'NEGD Small Com Win'!B130*(Rates!$J$9+Rates!$J$14))+Rates!$J$19+Rates!$J$22+Rates!$J$23</f>
        <v>1257.9671887396596</v>
      </c>
      <c r="E130" s="66">
        <f t="shared" si="4"/>
        <v>33.032999999999902</v>
      </c>
      <c r="F130" s="67">
        <f t="shared" si="5"/>
        <v>2.6967163055500724E-2</v>
      </c>
      <c r="G130" s="71">
        <f>'NEGD Commercial'!F128</f>
        <v>5</v>
      </c>
      <c r="H130" s="68">
        <f t="shared" si="6"/>
        <v>9.8062289166078287E-5</v>
      </c>
      <c r="I130" s="68">
        <f t="shared" si="7"/>
        <v>0.99386130069820411</v>
      </c>
    </row>
    <row r="131" spans="2:9" x14ac:dyDescent="0.2">
      <c r="B131" s="71">
        <f>'NEGD Commercial'!D129</f>
        <v>2139</v>
      </c>
      <c r="C131" s="65">
        <f>IF('NEGD Small Com Win'!B131&gt;40,40*(Rates!$I$9+Rates!$I$14)+('NEGD Small Com Win'!B131-40)*(Rates!$I$9+Rates!$I$17),'NEGD Small Com Win'!B131*(Rates!$I$9+Rates!$I$14))+Rates!$I$19+SUM(Rates!$I$21:$I$27)</f>
        <v>1236.077522281327</v>
      </c>
      <c r="D131" s="65">
        <f>IF('NEGD Small Com Win'!B131&gt;40,40*(Rates!$J$9+Rates!$J$14)+('NEGD Small Com Win'!B131-40)*(Rates!$J$9+Rates!$J$17),'NEGD Small Com Win'!B131*(Rates!$J$9+Rates!$J$14))+Rates!$J$19+Rates!$J$22+Rates!$J$23</f>
        <v>1269.434522281327</v>
      </c>
      <c r="E131" s="66">
        <f t="shared" si="4"/>
        <v>33.356999999999971</v>
      </c>
      <c r="F131" s="67">
        <f t="shared" si="5"/>
        <v>2.6986171497104559E-2</v>
      </c>
      <c r="G131" s="71">
        <f>'NEGD Commercial'!F129</f>
        <v>6</v>
      </c>
      <c r="H131" s="68">
        <f t="shared" si="6"/>
        <v>1.1767474699929395E-4</v>
      </c>
      <c r="I131" s="68">
        <f t="shared" si="7"/>
        <v>0.99397897544520342</v>
      </c>
    </row>
    <row r="132" spans="2:9" x14ac:dyDescent="0.2">
      <c r="B132" s="71">
        <f>'NEGD Commercial'!D130</f>
        <v>2159</v>
      </c>
      <c r="C132" s="65">
        <f>IF('NEGD Small Com Win'!B132&gt;40,40*(Rates!$I$9+Rates!$I$14)+('NEGD Small Com Win'!B132-40)*(Rates!$I$9+Rates!$I$17),'NEGD Small Com Win'!B132*(Rates!$I$9+Rates!$I$14))+Rates!$I$19+SUM(Rates!$I$21:$I$27)</f>
        <v>1247.2208558229943</v>
      </c>
      <c r="D132" s="65">
        <f>IF('NEGD Small Com Win'!B132&gt;40,40*(Rates!$J$9+Rates!$J$14)+('NEGD Small Com Win'!B132-40)*(Rates!$J$9+Rates!$J$17),'NEGD Small Com Win'!B132*(Rates!$J$9+Rates!$J$14))+Rates!$J$19+Rates!$J$22+Rates!$J$23</f>
        <v>1280.9018558229943</v>
      </c>
      <c r="E132" s="66">
        <f t="shared" si="4"/>
        <v>33.68100000000004</v>
      </c>
      <c r="F132" s="67">
        <f t="shared" si="5"/>
        <v>2.7004840275682538E-2</v>
      </c>
      <c r="G132" s="71">
        <f>'NEGD Commercial'!F130</f>
        <v>7</v>
      </c>
      <c r="H132" s="68">
        <f t="shared" si="6"/>
        <v>1.3728720483250961E-4</v>
      </c>
      <c r="I132" s="68">
        <f t="shared" si="7"/>
        <v>0.99411626265003594</v>
      </c>
    </row>
    <row r="133" spans="2:9" x14ac:dyDescent="0.2">
      <c r="B133" s="71">
        <f>'NEGD Commercial'!D131</f>
        <v>2179</v>
      </c>
      <c r="C133" s="65">
        <f>IF('NEGD Small Com Win'!B133&gt;40,40*(Rates!$I$9+Rates!$I$14)+('NEGD Small Com Win'!B133-40)*(Rates!$I$9+Rates!$I$17),'NEGD Small Com Win'!B133*(Rates!$I$9+Rates!$I$14))+Rates!$I$19+SUM(Rates!$I$21:$I$27)</f>
        <v>1258.3641893646618</v>
      </c>
      <c r="D133" s="65">
        <f>IF('NEGD Small Com Win'!B133&gt;40,40*(Rates!$J$9+Rates!$J$14)+('NEGD Small Com Win'!B133-40)*(Rates!$J$9+Rates!$J$17),'NEGD Small Com Win'!B133*(Rates!$J$9+Rates!$J$14))+Rates!$J$19+Rates!$J$22+Rates!$J$23</f>
        <v>1292.3691893646617</v>
      </c>
      <c r="E133" s="66">
        <f t="shared" si="4"/>
        <v>34.004999999999882</v>
      </c>
      <c r="F133" s="67">
        <f t="shared" si="5"/>
        <v>2.7023178414802743E-2</v>
      </c>
      <c r="G133" s="71">
        <f>'NEGD Commercial'!F131</f>
        <v>3</v>
      </c>
      <c r="H133" s="68">
        <f t="shared" si="6"/>
        <v>5.8837373499646975E-5</v>
      </c>
      <c r="I133" s="68">
        <f t="shared" si="7"/>
        <v>0.9941751000235356</v>
      </c>
    </row>
    <row r="134" spans="2:9" x14ac:dyDescent="0.2">
      <c r="B134" s="71">
        <f>'NEGD Commercial'!D132</f>
        <v>2199</v>
      </c>
      <c r="C134" s="65">
        <f>IF('NEGD Small Com Win'!B134&gt;40,40*(Rates!$I$9+Rates!$I$14)+('NEGD Small Com Win'!B134-40)*(Rates!$I$9+Rates!$I$17),'NEGD Small Com Win'!B134*(Rates!$I$9+Rates!$I$14))+Rates!$I$19+SUM(Rates!$I$21:$I$27)</f>
        <v>1269.5075229063291</v>
      </c>
      <c r="D134" s="65">
        <f>IF('NEGD Small Com Win'!B134&gt;40,40*(Rates!$J$9+Rates!$J$14)+('NEGD Small Com Win'!B134-40)*(Rates!$J$9+Rates!$J$17),'NEGD Small Com Win'!B134*(Rates!$J$9+Rates!$J$14))+Rates!$J$19+Rates!$J$22+Rates!$J$23</f>
        <v>1303.836522906329</v>
      </c>
      <c r="E134" s="66">
        <f t="shared" si="4"/>
        <v>34.328999999999951</v>
      </c>
      <c r="F134" s="67">
        <f t="shared" si="5"/>
        <v>2.7041194621209758E-2</v>
      </c>
      <c r="G134" s="71">
        <f>'NEGD Commercial'!F132</f>
        <v>4</v>
      </c>
      <c r="H134" s="68">
        <f t="shared" si="6"/>
        <v>7.8449831332862637E-5</v>
      </c>
      <c r="I134" s="68">
        <f t="shared" si="7"/>
        <v>0.99425354985486847</v>
      </c>
    </row>
    <row r="135" spans="2:9" x14ac:dyDescent="0.2">
      <c r="B135" s="71">
        <f>'NEGD Commercial'!D133</f>
        <v>2219</v>
      </c>
      <c r="C135" s="65">
        <f>IF('NEGD Small Com Win'!B135&gt;40,40*(Rates!$I$9+Rates!$I$14)+('NEGD Small Com Win'!B135-40)*(Rates!$I$9+Rates!$I$17),'NEGD Small Com Win'!B135*(Rates!$I$9+Rates!$I$14))+Rates!$I$19+SUM(Rates!$I$21:$I$27)</f>
        <v>1280.6508564479966</v>
      </c>
      <c r="D135" s="65">
        <f>IF('NEGD Small Com Win'!B135&gt;40,40*(Rates!$J$9+Rates!$J$14)+('NEGD Small Com Win'!B135-40)*(Rates!$J$9+Rates!$J$17),'NEGD Small Com Win'!B135*(Rates!$J$9+Rates!$J$14))+Rates!$J$19+Rates!$J$22+Rates!$J$23</f>
        <v>1315.3038564479966</v>
      </c>
      <c r="E135" s="66">
        <f t="shared" ref="E135:E198" si="8">D135-C135</f>
        <v>34.65300000000002</v>
      </c>
      <c r="F135" s="67">
        <f t="shared" ref="F135:F198" si="9">E135/C135</f>
        <v>2.7058897298607457E-2</v>
      </c>
      <c r="G135" s="71">
        <f>'NEGD Commercial'!F133</f>
        <v>4</v>
      </c>
      <c r="H135" s="68">
        <f t="shared" si="6"/>
        <v>7.8449831332862637E-5</v>
      </c>
      <c r="I135" s="68">
        <f t="shared" si="7"/>
        <v>0.99433199968620134</v>
      </c>
    </row>
    <row r="136" spans="2:9" x14ac:dyDescent="0.2">
      <c r="B136" s="71">
        <f>'NEGD Commercial'!D134</f>
        <v>2239</v>
      </c>
      <c r="C136" s="65">
        <f>IF('NEGD Small Com Win'!B136&gt;40,40*(Rates!$I$9+Rates!$I$14)+('NEGD Small Com Win'!B136-40)*(Rates!$I$9+Rates!$I$17),'NEGD Small Com Win'!B136*(Rates!$I$9+Rates!$I$14))+Rates!$I$19+SUM(Rates!$I$21:$I$27)</f>
        <v>1291.7941899896639</v>
      </c>
      <c r="D136" s="65">
        <f>IF('NEGD Small Com Win'!B136&gt;40,40*(Rates!$J$9+Rates!$J$14)+('NEGD Small Com Win'!B136-40)*(Rates!$J$9+Rates!$J$17),'NEGD Small Com Win'!B136*(Rates!$J$9+Rates!$J$14))+Rates!$J$19+Rates!$J$22+Rates!$J$23</f>
        <v>1326.771189989664</v>
      </c>
      <c r="E136" s="66">
        <f t="shared" si="8"/>
        <v>34.977000000000089</v>
      </c>
      <c r="F136" s="67">
        <f t="shared" si="9"/>
        <v>2.7076294560730262E-2</v>
      </c>
      <c r="G136" s="71">
        <f>'NEGD Commercial'!F134</f>
        <v>10</v>
      </c>
      <c r="H136" s="68">
        <f t="shared" ref="H136:H199" si="10">G136/SUM($G$6:$G$289)</f>
        <v>1.9612457833215657E-4</v>
      </c>
      <c r="I136" s="68">
        <f t="shared" ref="I136:I199" si="11">H136+I135</f>
        <v>0.99452812426453352</v>
      </c>
    </row>
    <row r="137" spans="2:9" x14ac:dyDescent="0.2">
      <c r="B137" s="71">
        <f>'NEGD Commercial'!D135</f>
        <v>2259</v>
      </c>
      <c r="C137" s="65">
        <f>IF('NEGD Small Com Win'!B137&gt;40,40*(Rates!$I$9+Rates!$I$14)+('NEGD Small Com Win'!B137-40)*(Rates!$I$9+Rates!$I$17),'NEGD Small Com Win'!B137*(Rates!$I$9+Rates!$I$14))+Rates!$I$19+SUM(Rates!$I$21:$I$27)</f>
        <v>1302.9375235313314</v>
      </c>
      <c r="D137" s="65">
        <f>IF('NEGD Small Com Win'!B137&gt;40,40*(Rates!$J$9+Rates!$J$14)+('NEGD Small Com Win'!B137-40)*(Rates!$J$9+Rates!$J$17),'NEGD Small Com Win'!B137*(Rates!$J$9+Rates!$J$14))+Rates!$J$19+Rates!$J$22+Rates!$J$23</f>
        <v>1338.2385235313313</v>
      </c>
      <c r="E137" s="66">
        <f t="shared" si="8"/>
        <v>35.300999999999931</v>
      </c>
      <c r="F137" s="67">
        <f t="shared" si="9"/>
        <v>2.7093394243742536E-2</v>
      </c>
      <c r="G137" s="71">
        <f>'NEGD Commercial'!F135</f>
        <v>2</v>
      </c>
      <c r="H137" s="68">
        <f t="shared" si="10"/>
        <v>3.9224915666431319E-5</v>
      </c>
      <c r="I137" s="68">
        <f t="shared" si="11"/>
        <v>0.99456734918019996</v>
      </c>
    </row>
    <row r="138" spans="2:9" x14ac:dyDescent="0.2">
      <c r="B138" s="71">
        <f>'NEGD Commercial'!D136</f>
        <v>2279</v>
      </c>
      <c r="C138" s="65">
        <f>IF('NEGD Small Com Win'!B138&gt;40,40*(Rates!$I$9+Rates!$I$14)+('NEGD Small Com Win'!B138-40)*(Rates!$I$9+Rates!$I$17),'NEGD Small Com Win'!B138*(Rates!$I$9+Rates!$I$14))+Rates!$I$19+SUM(Rates!$I$21:$I$27)</f>
        <v>1314.0808570729987</v>
      </c>
      <c r="D138" s="65">
        <f>IF('NEGD Small Com Win'!B138&gt;40,40*(Rates!$J$9+Rates!$J$14)+('NEGD Small Com Win'!B138-40)*(Rates!$J$9+Rates!$J$17),'NEGD Small Com Win'!B138*(Rates!$J$9+Rates!$J$14))+Rates!$J$19+Rates!$J$22+Rates!$J$23</f>
        <v>1349.7058570729987</v>
      </c>
      <c r="E138" s="66">
        <f t="shared" si="8"/>
        <v>35.625</v>
      </c>
      <c r="F138" s="67">
        <f t="shared" si="9"/>
        <v>2.7110203918008214E-2</v>
      </c>
      <c r="G138" s="71">
        <f>'NEGD Commercial'!F136</f>
        <v>5</v>
      </c>
      <c r="H138" s="68">
        <f t="shared" si="10"/>
        <v>9.8062289166078287E-5</v>
      </c>
      <c r="I138" s="68">
        <f t="shared" si="11"/>
        <v>0.99466541146936605</v>
      </c>
    </row>
    <row r="139" spans="2:9" x14ac:dyDescent="0.2">
      <c r="B139" s="71">
        <f>'NEGD Commercial'!D137</f>
        <v>2299</v>
      </c>
      <c r="C139" s="65">
        <f>IF('NEGD Small Com Win'!B139&gt;40,40*(Rates!$I$9+Rates!$I$14)+('NEGD Small Com Win'!B139-40)*(Rates!$I$9+Rates!$I$17),'NEGD Small Com Win'!B139*(Rates!$I$9+Rates!$I$14))+Rates!$I$19+SUM(Rates!$I$21:$I$27)</f>
        <v>1325.224190614666</v>
      </c>
      <c r="D139" s="65">
        <f>IF('NEGD Small Com Win'!B139&gt;40,40*(Rates!$J$9+Rates!$J$14)+('NEGD Small Com Win'!B139-40)*(Rates!$J$9+Rates!$J$17),'NEGD Small Com Win'!B139*(Rates!$J$9+Rates!$J$14))+Rates!$J$19+Rates!$J$22+Rates!$J$23</f>
        <v>1361.1731906146661</v>
      </c>
      <c r="E139" s="66">
        <f t="shared" si="8"/>
        <v>35.949000000000069</v>
      </c>
      <c r="F139" s="67">
        <f t="shared" si="9"/>
        <v>2.7126730899264817E-2</v>
      </c>
      <c r="G139" s="71">
        <f>'NEGD Commercial'!F137</f>
        <v>3</v>
      </c>
      <c r="H139" s="68">
        <f t="shared" si="10"/>
        <v>5.8837373499646975E-5</v>
      </c>
      <c r="I139" s="68">
        <f t="shared" si="11"/>
        <v>0.9947242488428657</v>
      </c>
    </row>
    <row r="140" spans="2:9" x14ac:dyDescent="0.2">
      <c r="B140" s="71">
        <f>'NEGD Commercial'!D138</f>
        <v>2319</v>
      </c>
      <c r="C140" s="65">
        <f>IF('NEGD Small Com Win'!B140&gt;40,40*(Rates!$I$9+Rates!$I$14)+('NEGD Small Com Win'!B140-40)*(Rates!$I$9+Rates!$I$17),'NEGD Small Com Win'!B140*(Rates!$I$9+Rates!$I$14))+Rates!$I$19+SUM(Rates!$I$21:$I$27)</f>
        <v>1336.3675241563335</v>
      </c>
      <c r="D140" s="65">
        <f>IF('NEGD Small Com Win'!B140&gt;40,40*(Rates!$J$9+Rates!$J$14)+('NEGD Small Com Win'!B140-40)*(Rates!$J$9+Rates!$J$17),'NEGD Small Com Win'!B140*(Rates!$J$9+Rates!$J$14))+Rates!$J$19+Rates!$J$22+Rates!$J$23</f>
        <v>1372.6405241563334</v>
      </c>
      <c r="E140" s="66">
        <f t="shared" si="8"/>
        <v>36.272999999999911</v>
      </c>
      <c r="F140" s="67">
        <f t="shared" si="9"/>
        <v>2.7142982259240053E-2</v>
      </c>
      <c r="G140" s="71">
        <f>'NEGD Commercial'!F138</f>
        <v>6</v>
      </c>
      <c r="H140" s="68">
        <f t="shared" si="10"/>
        <v>1.1767474699929395E-4</v>
      </c>
      <c r="I140" s="68">
        <f t="shared" si="11"/>
        <v>0.99484192358986501</v>
      </c>
    </row>
    <row r="141" spans="2:9" x14ac:dyDescent="0.2">
      <c r="B141" s="71">
        <f>'NEGD Commercial'!D139</f>
        <v>2339</v>
      </c>
      <c r="C141" s="65">
        <f>IF('NEGD Small Com Win'!B141&gt;40,40*(Rates!$I$9+Rates!$I$14)+('NEGD Small Com Win'!B141-40)*(Rates!$I$9+Rates!$I$17),'NEGD Small Com Win'!B141*(Rates!$I$9+Rates!$I$14))+Rates!$I$19+SUM(Rates!$I$21:$I$27)</f>
        <v>1347.5108576980008</v>
      </c>
      <c r="D141" s="65">
        <f>IF('NEGD Small Com Win'!B141&gt;40,40*(Rates!$J$9+Rates!$J$14)+('NEGD Small Com Win'!B141-40)*(Rates!$J$9+Rates!$J$17),'NEGD Small Com Win'!B141*(Rates!$J$9+Rates!$J$14))+Rates!$J$19+Rates!$J$22+Rates!$J$23</f>
        <v>1384.1078576980008</v>
      </c>
      <c r="E141" s="66">
        <f t="shared" si="8"/>
        <v>36.59699999999998</v>
      </c>
      <c r="F141" s="67">
        <f t="shared" si="9"/>
        <v>2.7158964835741581E-2</v>
      </c>
      <c r="G141" s="71">
        <f>'NEGD Commercial'!F139</f>
        <v>6</v>
      </c>
      <c r="H141" s="68">
        <f t="shared" si="10"/>
        <v>1.1767474699929395E-4</v>
      </c>
      <c r="I141" s="68">
        <f t="shared" si="11"/>
        <v>0.99495959833686431</v>
      </c>
    </row>
    <row r="142" spans="2:9" x14ac:dyDescent="0.2">
      <c r="B142" s="71">
        <f>'NEGD Commercial'!D140</f>
        <v>2359</v>
      </c>
      <c r="C142" s="65">
        <f>IF('NEGD Small Com Win'!B142&gt;40,40*(Rates!$I$9+Rates!$I$14)+('NEGD Small Com Win'!B142-40)*(Rates!$I$9+Rates!$I$17),'NEGD Small Com Win'!B142*(Rates!$I$9+Rates!$I$14))+Rates!$I$19+SUM(Rates!$I$21:$I$27)</f>
        <v>1358.6541912396683</v>
      </c>
      <c r="D142" s="65">
        <f>IF('NEGD Small Com Win'!B142&gt;40,40*(Rates!$J$9+Rates!$J$14)+('NEGD Small Com Win'!B142-40)*(Rates!$J$9+Rates!$J$17),'NEGD Small Com Win'!B142*(Rates!$J$9+Rates!$J$14))+Rates!$J$19+Rates!$J$22+Rates!$J$23</f>
        <v>1395.5751912396681</v>
      </c>
      <c r="E142" s="66">
        <f t="shared" si="8"/>
        <v>36.920999999999822</v>
      </c>
      <c r="F142" s="67">
        <f t="shared" si="9"/>
        <v>2.71746852422486E-2</v>
      </c>
      <c r="G142" s="71">
        <f>'NEGD Commercial'!F140</f>
        <v>1</v>
      </c>
      <c r="H142" s="68">
        <f t="shared" si="10"/>
        <v>1.9612457833215659E-5</v>
      </c>
      <c r="I142" s="68">
        <f t="shared" si="11"/>
        <v>0.99497921079469753</v>
      </c>
    </row>
    <row r="143" spans="2:9" x14ac:dyDescent="0.2">
      <c r="B143" s="71">
        <f>'NEGD Commercial'!D141</f>
        <v>2379</v>
      </c>
      <c r="C143" s="65">
        <f>IF('NEGD Small Com Win'!B143&gt;40,40*(Rates!$I$9+Rates!$I$14)+('NEGD Small Com Win'!B143-40)*(Rates!$I$9+Rates!$I$17),'NEGD Small Com Win'!B143*(Rates!$I$9+Rates!$I$14))+Rates!$I$19+SUM(Rates!$I$21:$I$27)</f>
        <v>1369.7975247813356</v>
      </c>
      <c r="D143" s="65">
        <f>IF('NEGD Small Com Win'!B143&gt;40,40*(Rates!$J$9+Rates!$J$14)+('NEGD Small Com Win'!B143-40)*(Rates!$J$9+Rates!$J$17),'NEGD Small Com Win'!B143*(Rates!$J$9+Rates!$J$14))+Rates!$J$19+Rates!$J$22+Rates!$J$23</f>
        <v>1407.0425247813357</v>
      </c>
      <c r="E143" s="66">
        <f t="shared" si="8"/>
        <v>37.245000000000118</v>
      </c>
      <c r="F143" s="67">
        <f t="shared" si="9"/>
        <v>2.7190149877037949E-2</v>
      </c>
      <c r="G143" s="71">
        <f>'NEGD Commercial'!F141</f>
        <v>2</v>
      </c>
      <c r="H143" s="68">
        <f t="shared" si="10"/>
        <v>3.9224915666431319E-5</v>
      </c>
      <c r="I143" s="68">
        <f t="shared" si="11"/>
        <v>0.99501843571036397</v>
      </c>
    </row>
    <row r="144" spans="2:9" x14ac:dyDescent="0.2">
      <c r="B144" s="71">
        <f>'NEGD Commercial'!D142</f>
        <v>2399</v>
      </c>
      <c r="C144" s="65">
        <f>IF('NEGD Small Com Win'!B144&gt;40,40*(Rates!$I$9+Rates!$I$14)+('NEGD Small Com Win'!B144-40)*(Rates!$I$9+Rates!$I$17),'NEGD Small Com Win'!B144*(Rates!$I$9+Rates!$I$14))+Rates!$I$19+SUM(Rates!$I$21:$I$27)</f>
        <v>1380.9408583230031</v>
      </c>
      <c r="D144" s="65">
        <f>IF('NEGD Small Com Win'!B144&gt;40,40*(Rates!$J$9+Rates!$J$14)+('NEGD Small Com Win'!B144-40)*(Rates!$J$9+Rates!$J$17),'NEGD Small Com Win'!B144*(Rates!$J$9+Rates!$J$14))+Rates!$J$19+Rates!$J$22+Rates!$J$23</f>
        <v>1418.5098583230031</v>
      </c>
      <c r="E144" s="66">
        <f t="shared" si="8"/>
        <v>37.56899999999996</v>
      </c>
      <c r="F144" s="67">
        <f t="shared" si="9"/>
        <v>2.7205364931864838E-2</v>
      </c>
      <c r="G144" s="71">
        <f>'NEGD Commercial'!F142</f>
        <v>4</v>
      </c>
      <c r="H144" s="68">
        <f t="shared" si="10"/>
        <v>7.8449831332862637E-5</v>
      </c>
      <c r="I144" s="68">
        <f t="shared" si="11"/>
        <v>0.99509688554169684</v>
      </c>
    </row>
    <row r="145" spans="2:9" x14ac:dyDescent="0.2">
      <c r="B145" s="71">
        <f>'NEGD Commercial'!D143</f>
        <v>2419</v>
      </c>
      <c r="C145" s="65">
        <f>IF('NEGD Small Com Win'!B145&gt;40,40*(Rates!$I$9+Rates!$I$14)+('NEGD Small Com Win'!B145-40)*(Rates!$I$9+Rates!$I$17),'NEGD Small Com Win'!B145*(Rates!$I$9+Rates!$I$14))+Rates!$I$19+SUM(Rates!$I$21:$I$27)</f>
        <v>1392.0841918646704</v>
      </c>
      <c r="D145" s="65">
        <f>IF('NEGD Small Com Win'!B145&gt;40,40*(Rates!$J$9+Rates!$J$14)+('NEGD Small Com Win'!B145-40)*(Rates!$J$9+Rates!$J$17),'NEGD Small Com Win'!B145*(Rates!$J$9+Rates!$J$14))+Rates!$J$19+Rates!$J$22+Rates!$J$23</f>
        <v>1429.9771918646704</v>
      </c>
      <c r="E145" s="66">
        <f t="shared" si="8"/>
        <v>37.893000000000029</v>
      </c>
      <c r="F145" s="67">
        <f t="shared" si="9"/>
        <v>2.7220336400230988E-2</v>
      </c>
      <c r="G145" s="71">
        <f>'NEGD Commercial'!F143</f>
        <v>5</v>
      </c>
      <c r="H145" s="68">
        <f t="shared" si="10"/>
        <v>9.8062289166078287E-5</v>
      </c>
      <c r="I145" s="68">
        <f t="shared" si="11"/>
        <v>0.99519494783086293</v>
      </c>
    </row>
    <row r="146" spans="2:9" x14ac:dyDescent="0.2">
      <c r="B146" s="71">
        <f>'NEGD Commercial'!D144</f>
        <v>2439</v>
      </c>
      <c r="C146" s="65">
        <f>IF('NEGD Small Com Win'!B146&gt;40,40*(Rates!$I$9+Rates!$I$14)+('NEGD Small Com Win'!B146-40)*(Rates!$I$9+Rates!$I$17),'NEGD Small Com Win'!B146*(Rates!$I$9+Rates!$I$14))+Rates!$I$19+SUM(Rates!$I$21:$I$27)</f>
        <v>1403.2275254063377</v>
      </c>
      <c r="D146" s="65">
        <f>IF('NEGD Small Com Win'!B146&gt;40,40*(Rates!$J$9+Rates!$J$14)+('NEGD Small Com Win'!B146-40)*(Rates!$J$9+Rates!$J$17),'NEGD Small Com Win'!B146*(Rates!$J$9+Rates!$J$14))+Rates!$J$19+Rates!$J$22+Rates!$J$23</f>
        <v>1441.4445254063378</v>
      </c>
      <c r="E146" s="66">
        <f t="shared" si="8"/>
        <v>38.217000000000098</v>
      </c>
      <c r="F146" s="67">
        <f t="shared" si="9"/>
        <v>2.7235070085254678E-2</v>
      </c>
      <c r="G146" s="71">
        <f>'NEGD Commercial'!F144</f>
        <v>4</v>
      </c>
      <c r="H146" s="68">
        <f t="shared" si="10"/>
        <v>7.8449831332862637E-5</v>
      </c>
      <c r="I146" s="68">
        <f t="shared" si="11"/>
        <v>0.9952733976621958</v>
      </c>
    </row>
    <row r="147" spans="2:9" x14ac:dyDescent="0.2">
      <c r="B147" s="71">
        <f>'NEGD Commercial'!D145</f>
        <v>2459</v>
      </c>
      <c r="C147" s="65">
        <f>IF('NEGD Small Com Win'!B147&gt;40,40*(Rates!$I$9+Rates!$I$14)+('NEGD Small Com Win'!B147-40)*(Rates!$I$9+Rates!$I$17),'NEGD Small Com Win'!B147*(Rates!$I$9+Rates!$I$14))+Rates!$I$19+SUM(Rates!$I$21:$I$27)</f>
        <v>1414.3708589480052</v>
      </c>
      <c r="D147" s="65">
        <f>IF('NEGD Small Com Win'!B147&gt;40,40*(Rates!$J$9+Rates!$J$14)+('NEGD Small Com Win'!B147-40)*(Rates!$J$9+Rates!$J$17),'NEGD Small Com Win'!B147*(Rates!$J$9+Rates!$J$14))+Rates!$J$19+Rates!$J$22+Rates!$J$23</f>
        <v>1452.9118589480051</v>
      </c>
      <c r="E147" s="66">
        <f t="shared" si="8"/>
        <v>38.54099999999994</v>
      </c>
      <c r="F147" s="67">
        <f t="shared" si="9"/>
        <v>2.7249571607171223E-2</v>
      </c>
      <c r="G147" s="71">
        <f>'NEGD Commercial'!F145</f>
        <v>6</v>
      </c>
      <c r="H147" s="68">
        <f t="shared" si="10"/>
        <v>1.1767474699929395E-4</v>
      </c>
      <c r="I147" s="68">
        <f t="shared" si="11"/>
        <v>0.99539107240919511</v>
      </c>
    </row>
    <row r="148" spans="2:9" x14ac:dyDescent="0.2">
      <c r="B148" s="71">
        <f>'NEGD Commercial'!D146</f>
        <v>2479</v>
      </c>
      <c r="C148" s="65">
        <f>IF('NEGD Small Com Win'!B148&gt;40,40*(Rates!$I$9+Rates!$I$14)+('NEGD Small Com Win'!B148-40)*(Rates!$I$9+Rates!$I$17),'NEGD Small Com Win'!B148*(Rates!$I$9+Rates!$I$14))+Rates!$I$19+SUM(Rates!$I$21:$I$27)</f>
        <v>1425.5141924896725</v>
      </c>
      <c r="D148" s="65">
        <f>IF('NEGD Small Com Win'!B148&gt;40,40*(Rates!$J$9+Rates!$J$14)+('NEGD Small Com Win'!B148-40)*(Rates!$J$9+Rates!$J$17),'NEGD Small Com Win'!B148*(Rates!$J$9+Rates!$J$14))+Rates!$J$19+Rates!$J$22+Rates!$J$23</f>
        <v>1464.3791924896725</v>
      </c>
      <c r="E148" s="66">
        <f t="shared" si="8"/>
        <v>38.865000000000009</v>
      </c>
      <c r="F148" s="67">
        <f t="shared" si="9"/>
        <v>2.7263846410481511E-2</v>
      </c>
      <c r="G148" s="71">
        <f>'NEGD Commercial'!F146</f>
        <v>4</v>
      </c>
      <c r="H148" s="68">
        <f t="shared" si="10"/>
        <v>7.8449831332862637E-5</v>
      </c>
      <c r="I148" s="68">
        <f t="shared" si="11"/>
        <v>0.99546952224052798</v>
      </c>
    </row>
    <row r="149" spans="2:9" x14ac:dyDescent="0.2">
      <c r="B149" s="71">
        <f>'NEGD Commercial'!D147</f>
        <v>2499</v>
      </c>
      <c r="C149" s="65">
        <f>IF('NEGD Small Com Win'!B149&gt;40,40*(Rates!$I$9+Rates!$I$14)+('NEGD Small Com Win'!B149-40)*(Rates!$I$9+Rates!$I$17),'NEGD Small Com Win'!B149*(Rates!$I$9+Rates!$I$14))+Rates!$I$19+SUM(Rates!$I$21:$I$27)</f>
        <v>1436.65752603134</v>
      </c>
      <c r="D149" s="65">
        <f>IF('NEGD Small Com Win'!B149&gt;40,40*(Rates!$J$9+Rates!$J$14)+('NEGD Small Com Win'!B149-40)*(Rates!$J$9+Rates!$J$17),'NEGD Small Com Win'!B149*(Rates!$J$9+Rates!$J$14))+Rates!$J$19+Rates!$J$22+Rates!$J$23</f>
        <v>1475.8465260313399</v>
      </c>
      <c r="E149" s="66">
        <f t="shared" si="8"/>
        <v>39.188999999999851</v>
      </c>
      <c r="F149" s="67">
        <f t="shared" si="9"/>
        <v>2.7277899770766216E-2</v>
      </c>
      <c r="G149" s="71">
        <f>'NEGD Commercial'!F147</f>
        <v>3</v>
      </c>
      <c r="H149" s="68">
        <f t="shared" si="10"/>
        <v>5.8837373499646975E-5</v>
      </c>
      <c r="I149" s="68">
        <f t="shared" si="11"/>
        <v>0.99552835961402764</v>
      </c>
    </row>
    <row r="150" spans="2:9" x14ac:dyDescent="0.2">
      <c r="B150" s="71">
        <f>'NEGD Commercial'!D148</f>
        <v>2519</v>
      </c>
      <c r="C150" s="65">
        <f>IF('NEGD Small Com Win'!B150&gt;40,40*(Rates!$I$9+Rates!$I$14)+('NEGD Small Com Win'!B150-40)*(Rates!$I$9+Rates!$I$17),'NEGD Small Com Win'!B150*(Rates!$I$9+Rates!$I$14))+Rates!$I$19+SUM(Rates!$I$21:$I$27)</f>
        <v>1447.8008595730073</v>
      </c>
      <c r="D150" s="65">
        <f>IF('NEGD Small Com Win'!B150&gt;40,40*(Rates!$J$9+Rates!$J$14)+('NEGD Small Com Win'!B150-40)*(Rates!$J$9+Rates!$J$17),'NEGD Small Com Win'!B150*(Rates!$J$9+Rates!$J$14))+Rates!$J$19+Rates!$J$22+Rates!$J$23</f>
        <v>1487.3138595730072</v>
      </c>
      <c r="E150" s="66">
        <f t="shared" si="8"/>
        <v>39.51299999999992</v>
      </c>
      <c r="F150" s="67">
        <f t="shared" si="9"/>
        <v>2.7291736801187762E-2</v>
      </c>
      <c r="G150" s="71">
        <f>'NEGD Commercial'!F148</f>
        <v>3</v>
      </c>
      <c r="H150" s="68">
        <f t="shared" si="10"/>
        <v>5.8837373499646975E-5</v>
      </c>
      <c r="I150" s="68">
        <f t="shared" si="11"/>
        <v>0.99558719698752729</v>
      </c>
    </row>
    <row r="151" spans="2:9" x14ac:dyDescent="0.2">
      <c r="B151" s="71">
        <f>'NEGD Commercial'!D149</f>
        <v>2539</v>
      </c>
      <c r="C151" s="65">
        <f>IF('NEGD Small Com Win'!B151&gt;40,40*(Rates!$I$9+Rates!$I$14)+('NEGD Small Com Win'!B151-40)*(Rates!$I$9+Rates!$I$17),'NEGD Small Com Win'!B151*(Rates!$I$9+Rates!$I$14))+Rates!$I$19+SUM(Rates!$I$21:$I$27)</f>
        <v>1458.9441931146748</v>
      </c>
      <c r="D151" s="65">
        <f>IF('NEGD Small Com Win'!B151&gt;40,40*(Rates!$J$9+Rates!$J$14)+('NEGD Small Com Win'!B151-40)*(Rates!$J$9+Rates!$J$17),'NEGD Small Com Win'!B151*(Rates!$J$9+Rates!$J$14))+Rates!$J$19+Rates!$J$22+Rates!$J$23</f>
        <v>1498.7811931146748</v>
      </c>
      <c r="E151" s="66">
        <f t="shared" si="8"/>
        <v>39.836999999999989</v>
      </c>
      <c r="F151" s="67">
        <f t="shared" si="9"/>
        <v>2.73053624586919E-2</v>
      </c>
      <c r="G151" s="71">
        <f>'NEGD Commercial'!F149</f>
        <v>4</v>
      </c>
      <c r="H151" s="68">
        <f t="shared" si="10"/>
        <v>7.8449831332862637E-5</v>
      </c>
      <c r="I151" s="68">
        <f t="shared" si="11"/>
        <v>0.99566564681886016</v>
      </c>
    </row>
    <row r="152" spans="2:9" x14ac:dyDescent="0.2">
      <c r="B152" s="71">
        <f>'NEGD Commercial'!D150</f>
        <v>2559</v>
      </c>
      <c r="C152" s="65">
        <f>IF('NEGD Small Com Win'!B152&gt;40,40*(Rates!$I$9+Rates!$I$14)+('NEGD Small Com Win'!B152-40)*(Rates!$I$9+Rates!$I$17),'NEGD Small Com Win'!B152*(Rates!$I$9+Rates!$I$14))+Rates!$I$19+SUM(Rates!$I$21:$I$27)</f>
        <v>1470.0875266563421</v>
      </c>
      <c r="D152" s="65">
        <f>IF('NEGD Small Com Win'!B152&gt;40,40*(Rates!$J$9+Rates!$J$14)+('NEGD Small Com Win'!B152-40)*(Rates!$J$9+Rates!$J$17),'NEGD Small Com Win'!B152*(Rates!$J$9+Rates!$J$14))+Rates!$J$19+Rates!$J$22+Rates!$J$23</f>
        <v>1510.2485266563422</v>
      </c>
      <c r="E152" s="66">
        <f t="shared" si="8"/>
        <v>40.161000000000058</v>
      </c>
      <c r="F152" s="67">
        <f t="shared" si="9"/>
        <v>2.7318781549929016E-2</v>
      </c>
      <c r="G152" s="71">
        <f>'NEGD Commercial'!F150</f>
        <v>4</v>
      </c>
      <c r="H152" s="68">
        <f t="shared" si="10"/>
        <v>7.8449831332862637E-5</v>
      </c>
      <c r="I152" s="68">
        <f t="shared" si="11"/>
        <v>0.99574409665019303</v>
      </c>
    </row>
    <row r="153" spans="2:9" x14ac:dyDescent="0.2">
      <c r="B153" s="71">
        <f>'NEGD Commercial'!D151</f>
        <v>2579</v>
      </c>
      <c r="C153" s="65">
        <f>IF('NEGD Small Com Win'!B153&gt;40,40*(Rates!$I$9+Rates!$I$14)+('NEGD Small Com Win'!B153-40)*(Rates!$I$9+Rates!$I$17),'NEGD Small Com Win'!B153*(Rates!$I$9+Rates!$I$14))+Rates!$I$19+SUM(Rates!$I$21:$I$27)</f>
        <v>1481.2308601980094</v>
      </c>
      <c r="D153" s="65">
        <f>IF('NEGD Small Com Win'!B153&gt;40,40*(Rates!$J$9+Rates!$J$14)+('NEGD Small Com Win'!B153-40)*(Rates!$J$9+Rates!$J$17),'NEGD Small Com Win'!B153*(Rates!$J$9+Rates!$J$14))+Rates!$J$19+Rates!$J$22+Rates!$J$23</f>
        <v>1521.7158601980095</v>
      </c>
      <c r="E153" s="66">
        <f t="shared" si="8"/>
        <v>40.485000000000127</v>
      </c>
      <c r="F153" s="67">
        <f t="shared" si="9"/>
        <v>2.7331998736907313E-2</v>
      </c>
      <c r="G153" s="71">
        <f>'NEGD Commercial'!F151</f>
        <v>3</v>
      </c>
      <c r="H153" s="68">
        <f t="shared" si="10"/>
        <v>5.8837373499646975E-5</v>
      </c>
      <c r="I153" s="68">
        <f t="shared" si="11"/>
        <v>0.99580293402369269</v>
      </c>
    </row>
    <row r="154" spans="2:9" x14ac:dyDescent="0.2">
      <c r="B154" s="71">
        <f>'NEGD Commercial'!D152</f>
        <v>2599</v>
      </c>
      <c r="C154" s="65">
        <f>IF('NEGD Small Com Win'!B154&gt;40,40*(Rates!$I$9+Rates!$I$14)+('NEGD Small Com Win'!B154-40)*(Rates!$I$9+Rates!$I$17),'NEGD Small Com Win'!B154*(Rates!$I$9+Rates!$I$14))+Rates!$I$19+SUM(Rates!$I$21:$I$27)</f>
        <v>1492.3741937396769</v>
      </c>
      <c r="D154" s="65">
        <f>IF('NEGD Small Com Win'!B154&gt;40,40*(Rates!$J$9+Rates!$J$14)+('NEGD Small Com Win'!B154-40)*(Rates!$J$9+Rates!$J$17),'NEGD Small Com Win'!B154*(Rates!$J$9+Rates!$J$14))+Rates!$J$19+Rates!$J$22+Rates!$J$23</f>
        <v>1533.1831937396769</v>
      </c>
      <c r="E154" s="66">
        <f t="shared" si="8"/>
        <v>40.808999999999969</v>
      </c>
      <c r="F154" s="67">
        <f t="shared" si="9"/>
        <v>2.73450185423928E-2</v>
      </c>
      <c r="G154" s="71">
        <f>'NEGD Commercial'!F152</f>
        <v>7</v>
      </c>
      <c r="H154" s="68">
        <f t="shared" si="10"/>
        <v>1.3728720483250961E-4</v>
      </c>
      <c r="I154" s="68">
        <f t="shared" si="11"/>
        <v>0.99594022122852521</v>
      </c>
    </row>
    <row r="155" spans="2:9" x14ac:dyDescent="0.2">
      <c r="B155" s="71">
        <f>'NEGD Commercial'!D153</f>
        <v>2619</v>
      </c>
      <c r="C155" s="65">
        <f>IF('NEGD Small Com Win'!B155&gt;40,40*(Rates!$I$9+Rates!$I$14)+('NEGD Small Com Win'!B155-40)*(Rates!$I$9+Rates!$I$17),'NEGD Small Com Win'!B155*(Rates!$I$9+Rates!$I$14))+Rates!$I$19+SUM(Rates!$I$21:$I$27)</f>
        <v>1503.5175272813442</v>
      </c>
      <c r="D155" s="65">
        <f>IF('NEGD Small Com Win'!B155&gt;40,40*(Rates!$J$9+Rates!$J$14)+('NEGD Small Com Win'!B155-40)*(Rates!$J$9+Rates!$J$17),'NEGD Small Com Win'!B155*(Rates!$J$9+Rates!$J$14))+Rates!$J$19+Rates!$J$22+Rates!$J$23</f>
        <v>1544.6505272813442</v>
      </c>
      <c r="E155" s="66">
        <f t="shared" si="8"/>
        <v>41.133000000000038</v>
      </c>
      <c r="F155" s="67">
        <f t="shared" si="9"/>
        <v>2.7357845355069858E-2</v>
      </c>
      <c r="G155" s="71">
        <f>'NEGD Commercial'!F153</f>
        <v>3</v>
      </c>
      <c r="H155" s="68">
        <f t="shared" si="10"/>
        <v>5.8837373499646975E-5</v>
      </c>
      <c r="I155" s="68">
        <f t="shared" si="11"/>
        <v>0.99599905860202487</v>
      </c>
    </row>
    <row r="156" spans="2:9" x14ac:dyDescent="0.2">
      <c r="B156" s="71">
        <f>'NEGD Commercial'!D154</f>
        <v>2639</v>
      </c>
      <c r="C156" s="65">
        <f>IF('NEGD Small Com Win'!B156&gt;40,40*(Rates!$I$9+Rates!$I$14)+('NEGD Small Com Win'!B156-40)*(Rates!$I$9+Rates!$I$17),'NEGD Small Com Win'!B156*(Rates!$I$9+Rates!$I$14))+Rates!$I$19+SUM(Rates!$I$21:$I$27)</f>
        <v>1514.6608608230117</v>
      </c>
      <c r="D156" s="65">
        <f>IF('NEGD Small Com Win'!B156&gt;40,40*(Rates!$J$9+Rates!$J$14)+('NEGD Small Com Win'!B156-40)*(Rates!$J$9+Rates!$J$17),'NEGD Small Com Win'!B156*(Rates!$J$9+Rates!$J$14))+Rates!$J$19+Rates!$J$22+Rates!$J$23</f>
        <v>1556.1178608230116</v>
      </c>
      <c r="E156" s="66">
        <f t="shared" si="8"/>
        <v>41.45699999999988</v>
      </c>
      <c r="F156" s="67">
        <f t="shared" si="9"/>
        <v>2.7370483434472355E-2</v>
      </c>
      <c r="G156" s="71">
        <f>'NEGD Commercial'!F154</f>
        <v>1</v>
      </c>
      <c r="H156" s="68">
        <f t="shared" si="10"/>
        <v>1.9612457833215659E-5</v>
      </c>
      <c r="I156" s="68">
        <f t="shared" si="11"/>
        <v>0.99601867105985809</v>
      </c>
    </row>
    <row r="157" spans="2:9" x14ac:dyDescent="0.2">
      <c r="B157" s="71">
        <f>'NEGD Commercial'!D155</f>
        <v>2679</v>
      </c>
      <c r="C157" s="65">
        <f>IF('NEGD Small Com Win'!B157&gt;40,40*(Rates!$I$9+Rates!$I$14)+('NEGD Small Com Win'!B157-40)*(Rates!$I$9+Rates!$I$17),'NEGD Small Com Win'!B157*(Rates!$I$9+Rates!$I$14))+Rates!$I$19+SUM(Rates!$I$21:$I$27)</f>
        <v>1536.9475279063465</v>
      </c>
      <c r="D157" s="65">
        <f>IF('NEGD Small Com Win'!B157&gt;40,40*(Rates!$J$9+Rates!$J$14)+('NEGD Small Com Win'!B157-40)*(Rates!$J$9+Rates!$J$17),'NEGD Small Com Win'!B157*(Rates!$J$9+Rates!$J$14))+Rates!$J$19+Rates!$J$22+Rates!$J$23</f>
        <v>1579.0525279063463</v>
      </c>
      <c r="E157" s="66">
        <f t="shared" si="8"/>
        <v>42.104999999999791</v>
      </c>
      <c r="F157" s="67">
        <f t="shared" si="9"/>
        <v>2.7395209813932859E-2</v>
      </c>
      <c r="G157" s="71">
        <f>'NEGD Commercial'!F155</f>
        <v>2</v>
      </c>
      <c r="H157" s="68">
        <f t="shared" si="10"/>
        <v>3.9224915666431319E-5</v>
      </c>
      <c r="I157" s="68">
        <f t="shared" si="11"/>
        <v>0.99605789597552452</v>
      </c>
    </row>
    <row r="158" spans="2:9" x14ac:dyDescent="0.2">
      <c r="B158" s="71">
        <f>'NEGD Commercial'!D156</f>
        <v>2699</v>
      </c>
      <c r="C158" s="65">
        <f>IF('NEGD Small Com Win'!B158&gt;40,40*(Rates!$I$9+Rates!$I$14)+('NEGD Small Com Win'!B158-40)*(Rates!$I$9+Rates!$I$17),'NEGD Small Com Win'!B158*(Rates!$I$9+Rates!$I$14))+Rates!$I$19+SUM(Rates!$I$21:$I$27)</f>
        <v>1548.0908614480138</v>
      </c>
      <c r="D158" s="65">
        <f>IF('NEGD Small Com Win'!B158&gt;40,40*(Rates!$J$9+Rates!$J$14)+('NEGD Small Com Win'!B158-40)*(Rates!$J$9+Rates!$J$17),'NEGD Small Com Win'!B158*(Rates!$J$9+Rates!$J$14))+Rates!$J$19+Rates!$J$22+Rates!$J$23</f>
        <v>1590.5198614480139</v>
      </c>
      <c r="E158" s="66">
        <f t="shared" si="8"/>
        <v>42.429000000000087</v>
      </c>
      <c r="F158" s="67">
        <f t="shared" si="9"/>
        <v>2.7407306028739122E-2</v>
      </c>
      <c r="G158" s="71">
        <f>'NEGD Commercial'!F156</f>
        <v>3</v>
      </c>
      <c r="H158" s="68">
        <f t="shared" si="10"/>
        <v>5.8837373499646975E-5</v>
      </c>
      <c r="I158" s="68">
        <f t="shared" si="11"/>
        <v>0.99611673334902417</v>
      </c>
    </row>
    <row r="159" spans="2:9" x14ac:dyDescent="0.2">
      <c r="B159" s="71">
        <f>'NEGD Commercial'!D157</f>
        <v>2719</v>
      </c>
      <c r="C159" s="65">
        <f>IF('NEGD Small Com Win'!B159&gt;40,40*(Rates!$I$9+Rates!$I$14)+('NEGD Small Com Win'!B159-40)*(Rates!$I$9+Rates!$I$17),'NEGD Small Com Win'!B159*(Rates!$I$9+Rates!$I$14))+Rates!$I$19+SUM(Rates!$I$21:$I$27)</f>
        <v>1559.2341949896811</v>
      </c>
      <c r="D159" s="65">
        <f>IF('NEGD Small Com Win'!B159&gt;40,40*(Rates!$J$9+Rates!$J$14)+('NEGD Small Com Win'!B159-40)*(Rates!$J$9+Rates!$J$17),'NEGD Small Com Win'!B159*(Rates!$J$9+Rates!$J$14))+Rates!$J$19+Rates!$J$22+Rates!$J$23</f>
        <v>1601.9871949896813</v>
      </c>
      <c r="E159" s="66">
        <f t="shared" si="8"/>
        <v>42.753000000000156</v>
      </c>
      <c r="F159" s="67">
        <f t="shared" si="9"/>
        <v>2.7419229348214169E-2</v>
      </c>
      <c r="G159" s="71">
        <f>'NEGD Commercial'!F157</f>
        <v>2</v>
      </c>
      <c r="H159" s="68">
        <f t="shared" si="10"/>
        <v>3.9224915666431319E-5</v>
      </c>
      <c r="I159" s="68">
        <f t="shared" si="11"/>
        <v>0.99615595826469061</v>
      </c>
    </row>
    <row r="160" spans="2:9" x14ac:dyDescent="0.2">
      <c r="B160" s="71">
        <f>'NEGD Commercial'!D158</f>
        <v>2739</v>
      </c>
      <c r="C160" s="65">
        <f>IF('NEGD Small Com Win'!B160&gt;40,40*(Rates!$I$9+Rates!$I$14)+('NEGD Small Com Win'!B160-40)*(Rates!$I$9+Rates!$I$17),'NEGD Small Com Win'!B160*(Rates!$I$9+Rates!$I$14))+Rates!$I$19+SUM(Rates!$I$21:$I$27)</f>
        <v>1570.3775285313486</v>
      </c>
      <c r="D160" s="65">
        <f>IF('NEGD Small Com Win'!B160&gt;40,40*(Rates!$J$9+Rates!$J$14)+('NEGD Small Com Win'!B160-40)*(Rates!$J$9+Rates!$J$17),'NEGD Small Com Win'!B160*(Rates!$J$9+Rates!$J$14))+Rates!$J$19+Rates!$J$22+Rates!$J$23</f>
        <v>1613.4545285313486</v>
      </c>
      <c r="E160" s="66">
        <f t="shared" si="8"/>
        <v>43.076999999999998</v>
      </c>
      <c r="F160" s="67">
        <f t="shared" si="9"/>
        <v>2.7430983452932208E-2</v>
      </c>
      <c r="G160" s="71">
        <f>'NEGD Commercial'!F158</f>
        <v>4</v>
      </c>
      <c r="H160" s="68">
        <f t="shared" si="10"/>
        <v>7.8449831332862637E-5</v>
      </c>
      <c r="I160" s="68">
        <f t="shared" si="11"/>
        <v>0.99623440809602348</v>
      </c>
    </row>
    <row r="161" spans="2:9" x14ac:dyDescent="0.2">
      <c r="B161" s="71">
        <f>'NEGD Commercial'!D159</f>
        <v>2759</v>
      </c>
      <c r="C161" s="65">
        <f>IF('NEGD Small Com Win'!B161&gt;40,40*(Rates!$I$9+Rates!$I$14)+('NEGD Small Com Win'!B161-40)*(Rates!$I$9+Rates!$I$17),'NEGD Small Com Win'!B161*(Rates!$I$9+Rates!$I$14))+Rates!$I$19+SUM(Rates!$I$21:$I$27)</f>
        <v>1581.5208620730159</v>
      </c>
      <c r="D161" s="65">
        <f>IF('NEGD Small Com Win'!B161&gt;40,40*(Rates!$J$9+Rates!$J$14)+('NEGD Small Com Win'!B161-40)*(Rates!$J$9+Rates!$J$17),'NEGD Small Com Win'!B161*(Rates!$J$9+Rates!$J$14))+Rates!$J$19+Rates!$J$22+Rates!$J$23</f>
        <v>1624.921862073016</v>
      </c>
      <c r="E161" s="66">
        <f t="shared" si="8"/>
        <v>43.401000000000067</v>
      </c>
      <c r="F161" s="67">
        <f t="shared" si="9"/>
        <v>2.744257191973502E-2</v>
      </c>
      <c r="G161" s="71">
        <f>'NEGD Commercial'!F159</f>
        <v>2</v>
      </c>
      <c r="H161" s="68">
        <f t="shared" si="10"/>
        <v>3.9224915666431319E-5</v>
      </c>
      <c r="I161" s="68">
        <f t="shared" si="11"/>
        <v>0.99627363301168992</v>
      </c>
    </row>
    <row r="162" spans="2:9" x14ac:dyDescent="0.2">
      <c r="B162" s="71">
        <f>'NEGD Commercial'!D160</f>
        <v>2779</v>
      </c>
      <c r="C162" s="65">
        <f>IF('NEGD Small Com Win'!B162&gt;40,40*(Rates!$I$9+Rates!$I$14)+('NEGD Small Com Win'!B162-40)*(Rates!$I$9+Rates!$I$17),'NEGD Small Com Win'!B162*(Rates!$I$9+Rates!$I$14))+Rates!$I$19+SUM(Rates!$I$21:$I$27)</f>
        <v>1592.6641956146834</v>
      </c>
      <c r="D162" s="65">
        <f>IF('NEGD Small Com Win'!B162&gt;40,40*(Rates!$J$9+Rates!$J$14)+('NEGD Small Com Win'!B162-40)*(Rates!$J$9+Rates!$J$17),'NEGD Small Com Win'!B162*(Rates!$J$9+Rates!$J$14))+Rates!$J$19+Rates!$J$22+Rates!$J$23</f>
        <v>1636.3891956146833</v>
      </c>
      <c r="E162" s="66">
        <f t="shared" si="8"/>
        <v>43.724999999999909</v>
      </c>
      <c r="F162" s="67">
        <f t="shared" si="9"/>
        <v>2.7453998225359988E-2</v>
      </c>
      <c r="G162" s="71">
        <f>'NEGD Commercial'!F160</f>
        <v>1</v>
      </c>
      <c r="H162" s="68">
        <f t="shared" si="10"/>
        <v>1.9612457833215659E-5</v>
      </c>
      <c r="I162" s="68">
        <f t="shared" si="11"/>
        <v>0.99629324546952314</v>
      </c>
    </row>
    <row r="163" spans="2:9" x14ac:dyDescent="0.2">
      <c r="B163" s="71">
        <f>'NEGD Commercial'!D161</f>
        <v>2799</v>
      </c>
      <c r="C163" s="65">
        <f>IF('NEGD Small Com Win'!B163&gt;40,40*(Rates!$I$9+Rates!$I$14)+('NEGD Small Com Win'!B163-40)*(Rates!$I$9+Rates!$I$17),'NEGD Small Com Win'!B163*(Rates!$I$9+Rates!$I$14))+Rates!$I$19+SUM(Rates!$I$21:$I$27)</f>
        <v>1603.8075291563507</v>
      </c>
      <c r="D163" s="65">
        <f>IF('NEGD Small Com Win'!B163&gt;40,40*(Rates!$J$9+Rates!$J$14)+('NEGD Small Com Win'!B163-40)*(Rates!$J$9+Rates!$J$17),'NEGD Small Com Win'!B163*(Rates!$J$9+Rates!$J$14))+Rates!$J$19+Rates!$J$22+Rates!$J$23</f>
        <v>1647.8565291563507</v>
      </c>
      <c r="E163" s="66">
        <f t="shared" si="8"/>
        <v>44.048999999999978</v>
      </c>
      <c r="F163" s="67">
        <f t="shared" si="9"/>
        <v>2.74652657499189E-2</v>
      </c>
      <c r="G163" s="71">
        <f>'NEGD Commercial'!F161</f>
        <v>5</v>
      </c>
      <c r="H163" s="68">
        <f t="shared" si="10"/>
        <v>9.8062289166078287E-5</v>
      </c>
      <c r="I163" s="68">
        <f t="shared" si="11"/>
        <v>0.99639130775868923</v>
      </c>
    </row>
    <row r="164" spans="2:9" x14ac:dyDescent="0.2">
      <c r="B164" s="71">
        <f>'NEGD Commercial'!D162</f>
        <v>2819</v>
      </c>
      <c r="C164" s="65">
        <f>IF('NEGD Small Com Win'!B164&gt;40,40*(Rates!$I$9+Rates!$I$14)+('NEGD Small Com Win'!B164-40)*(Rates!$I$9+Rates!$I$17),'NEGD Small Com Win'!B164*(Rates!$I$9+Rates!$I$14))+Rates!$I$19+SUM(Rates!$I$21:$I$27)</f>
        <v>1614.9508626980182</v>
      </c>
      <c r="D164" s="65">
        <f>IF('NEGD Small Com Win'!B164&gt;40,40*(Rates!$J$9+Rates!$J$14)+('NEGD Small Com Win'!B164-40)*(Rates!$J$9+Rates!$J$17),'NEGD Small Com Win'!B164*(Rates!$J$9+Rates!$J$14))+Rates!$J$19+Rates!$J$22+Rates!$J$23</f>
        <v>1659.323862698018</v>
      </c>
      <c r="E164" s="66">
        <f t="shared" si="8"/>
        <v>44.37299999999982</v>
      </c>
      <c r="F164" s="67">
        <f t="shared" si="9"/>
        <v>2.7476377780230446E-2</v>
      </c>
      <c r="G164" s="71">
        <f>'NEGD Commercial'!F162</f>
        <v>1</v>
      </c>
      <c r="H164" s="68">
        <f t="shared" si="10"/>
        <v>1.9612457833215659E-5</v>
      </c>
      <c r="I164" s="68">
        <f t="shared" si="11"/>
        <v>0.99641092021652244</v>
      </c>
    </row>
    <row r="165" spans="2:9" x14ac:dyDescent="0.2">
      <c r="B165" s="71">
        <f>'NEGD Commercial'!D163</f>
        <v>2839</v>
      </c>
      <c r="C165" s="65">
        <f>IF('NEGD Small Com Win'!B165&gt;40,40*(Rates!$I$9+Rates!$I$14)+('NEGD Small Com Win'!B165-40)*(Rates!$I$9+Rates!$I$17),'NEGD Small Com Win'!B165*(Rates!$I$9+Rates!$I$14))+Rates!$I$19+SUM(Rates!$I$21:$I$27)</f>
        <v>1626.0941962396855</v>
      </c>
      <c r="D165" s="65">
        <f>IF('NEGD Small Com Win'!B165&gt;40,40*(Rates!$J$9+Rates!$J$14)+('NEGD Small Com Win'!B165-40)*(Rates!$J$9+Rates!$J$17),'NEGD Small Com Win'!B165*(Rates!$J$9+Rates!$J$14))+Rates!$J$19+Rates!$J$22+Rates!$J$23</f>
        <v>1670.7911962396854</v>
      </c>
      <c r="E165" s="66">
        <f t="shared" si="8"/>
        <v>44.696999999999889</v>
      </c>
      <c r="F165" s="67">
        <f t="shared" si="9"/>
        <v>2.7487337513017955E-2</v>
      </c>
      <c r="G165" s="71">
        <f>'NEGD Commercial'!F163</f>
        <v>3</v>
      </c>
      <c r="H165" s="68">
        <f t="shared" si="10"/>
        <v>5.8837373499646975E-5</v>
      </c>
      <c r="I165" s="68">
        <f t="shared" si="11"/>
        <v>0.9964697575900221</v>
      </c>
    </row>
    <row r="166" spans="2:9" x14ac:dyDescent="0.2">
      <c r="B166" s="71">
        <f>'NEGD Commercial'!D164</f>
        <v>2859</v>
      </c>
      <c r="C166" s="65">
        <f>IF('NEGD Small Com Win'!B166&gt;40,40*(Rates!$I$9+Rates!$I$14)+('NEGD Small Com Win'!B166-40)*(Rates!$I$9+Rates!$I$17),'NEGD Small Com Win'!B166*(Rates!$I$9+Rates!$I$14))+Rates!$I$19+SUM(Rates!$I$21:$I$27)</f>
        <v>1637.2375297813528</v>
      </c>
      <c r="D166" s="65">
        <f>IF('NEGD Small Com Win'!B166&gt;40,40*(Rates!$J$9+Rates!$J$14)+('NEGD Small Com Win'!B166-40)*(Rates!$J$9+Rates!$J$17),'NEGD Small Com Win'!B166*(Rates!$J$9+Rates!$J$14))+Rates!$J$19+Rates!$J$22+Rates!$J$23</f>
        <v>1682.258529781353</v>
      </c>
      <c r="E166" s="66">
        <f t="shared" si="8"/>
        <v>45.021000000000186</v>
      </c>
      <c r="F166" s="67">
        <f t="shared" si="9"/>
        <v>2.749814805797457E-2</v>
      </c>
      <c r="G166" s="71">
        <f>'NEGD Commercial'!F164</f>
        <v>4</v>
      </c>
      <c r="H166" s="68">
        <f t="shared" si="10"/>
        <v>7.8449831332862637E-5</v>
      </c>
      <c r="I166" s="68">
        <f t="shared" si="11"/>
        <v>0.99654820742135497</v>
      </c>
    </row>
    <row r="167" spans="2:9" x14ac:dyDescent="0.2">
      <c r="B167" s="71">
        <f>'NEGD Commercial'!D165</f>
        <v>2879</v>
      </c>
      <c r="C167" s="65">
        <f>IF('NEGD Small Com Win'!B167&gt;40,40*(Rates!$I$9+Rates!$I$14)+('NEGD Small Com Win'!B167-40)*(Rates!$I$9+Rates!$I$17),'NEGD Small Com Win'!B167*(Rates!$I$9+Rates!$I$14))+Rates!$I$19+SUM(Rates!$I$21:$I$27)</f>
        <v>1648.3808633230203</v>
      </c>
      <c r="D167" s="65">
        <f>IF('NEGD Small Com Win'!B167&gt;40,40*(Rates!$J$9+Rates!$J$14)+('NEGD Small Com Win'!B167-40)*(Rates!$J$9+Rates!$J$17),'NEGD Small Com Win'!B167*(Rates!$J$9+Rates!$J$14))+Rates!$J$19+Rates!$J$22+Rates!$J$23</f>
        <v>1693.7258633230203</v>
      </c>
      <c r="E167" s="66">
        <f t="shared" si="8"/>
        <v>45.345000000000027</v>
      </c>
      <c r="F167" s="67">
        <f t="shared" si="9"/>
        <v>2.7508812440704803E-2</v>
      </c>
      <c r="G167" s="71">
        <f>'NEGD Commercial'!F165</f>
        <v>1</v>
      </c>
      <c r="H167" s="68">
        <f t="shared" si="10"/>
        <v>1.9612457833215659E-5</v>
      </c>
      <c r="I167" s="68">
        <f t="shared" si="11"/>
        <v>0.99656781987918819</v>
      </c>
    </row>
    <row r="168" spans="2:9" x14ac:dyDescent="0.2">
      <c r="B168" s="71">
        <f>'NEGD Commercial'!D166</f>
        <v>2899</v>
      </c>
      <c r="C168" s="65">
        <f>IF('NEGD Small Com Win'!B168&gt;40,40*(Rates!$I$9+Rates!$I$14)+('NEGD Small Com Win'!B168-40)*(Rates!$I$9+Rates!$I$17),'NEGD Small Com Win'!B168*(Rates!$I$9+Rates!$I$14))+Rates!$I$19+SUM(Rates!$I$21:$I$27)</f>
        <v>1659.5241968646876</v>
      </c>
      <c r="D168" s="65">
        <f>IF('NEGD Small Com Win'!B168&gt;40,40*(Rates!$J$9+Rates!$J$14)+('NEGD Small Com Win'!B168-40)*(Rates!$J$9+Rates!$J$17),'NEGD Small Com Win'!B168*(Rates!$J$9+Rates!$J$14))+Rates!$J$19+Rates!$J$22+Rates!$J$23</f>
        <v>1705.1931968646877</v>
      </c>
      <c r="E168" s="66">
        <f t="shared" si="8"/>
        <v>45.669000000000096</v>
      </c>
      <c r="F168" s="67">
        <f t="shared" si="9"/>
        <v>2.7519333605548989E-2</v>
      </c>
      <c r="G168" s="71">
        <f>'NEGD Commercial'!F166</f>
        <v>4</v>
      </c>
      <c r="H168" s="68">
        <f t="shared" si="10"/>
        <v>7.8449831332862637E-5</v>
      </c>
      <c r="I168" s="68">
        <f t="shared" si="11"/>
        <v>0.99664626971052106</v>
      </c>
    </row>
    <row r="169" spans="2:9" x14ac:dyDescent="0.2">
      <c r="B169" s="71">
        <f>'NEGD Commercial'!D167</f>
        <v>2919</v>
      </c>
      <c r="C169" s="65">
        <f>IF('NEGD Small Com Win'!B169&gt;40,40*(Rates!$I$9+Rates!$I$14)+('NEGD Small Com Win'!B169-40)*(Rates!$I$9+Rates!$I$17),'NEGD Small Com Win'!B169*(Rates!$I$9+Rates!$I$14))+Rates!$I$19+SUM(Rates!$I$21:$I$27)</f>
        <v>1670.6675304063551</v>
      </c>
      <c r="D169" s="65">
        <f>IF('NEGD Small Com Win'!B169&gt;40,40*(Rates!$J$9+Rates!$J$14)+('NEGD Small Com Win'!B169-40)*(Rates!$J$9+Rates!$J$17),'NEGD Small Com Win'!B169*(Rates!$J$9+Rates!$J$14))+Rates!$J$19+Rates!$J$22+Rates!$J$23</f>
        <v>1716.6605304063551</v>
      </c>
      <c r="E169" s="66">
        <f t="shared" si="8"/>
        <v>45.992999999999938</v>
      </c>
      <c r="F169" s="67">
        <f t="shared" si="9"/>
        <v>2.7529714418291891E-2</v>
      </c>
      <c r="G169" s="71">
        <f>'NEGD Commercial'!F167</f>
        <v>3</v>
      </c>
      <c r="H169" s="68">
        <f t="shared" si="10"/>
        <v>5.8837373499646975E-5</v>
      </c>
      <c r="I169" s="68">
        <f t="shared" si="11"/>
        <v>0.99670510708402071</v>
      </c>
    </row>
    <row r="170" spans="2:9" x14ac:dyDescent="0.2">
      <c r="B170" s="71">
        <f>'NEGD Commercial'!D168</f>
        <v>2939</v>
      </c>
      <c r="C170" s="65">
        <f>IF('NEGD Small Com Win'!B170&gt;40,40*(Rates!$I$9+Rates!$I$14)+('NEGD Small Com Win'!B170-40)*(Rates!$I$9+Rates!$I$17),'NEGD Small Com Win'!B170*(Rates!$I$9+Rates!$I$14))+Rates!$I$19+SUM(Rates!$I$21:$I$27)</f>
        <v>1681.8108639480224</v>
      </c>
      <c r="D170" s="65">
        <f>IF('NEGD Small Com Win'!B170&gt;40,40*(Rates!$J$9+Rates!$J$14)+('NEGD Small Com Win'!B170-40)*(Rates!$J$9+Rates!$J$17),'NEGD Small Com Win'!B170*(Rates!$J$9+Rates!$J$14))+Rates!$J$19+Rates!$J$22+Rates!$J$23</f>
        <v>1728.1278639480224</v>
      </c>
      <c r="E170" s="66">
        <f t="shared" si="8"/>
        <v>46.317000000000007</v>
      </c>
      <c r="F170" s="67">
        <f t="shared" si="9"/>
        <v>2.7539957668766414E-2</v>
      </c>
      <c r="G170" s="71">
        <f>'NEGD Commercial'!F168</f>
        <v>4</v>
      </c>
      <c r="H170" s="68">
        <f t="shared" si="10"/>
        <v>7.8449831332862637E-5</v>
      </c>
      <c r="I170" s="68">
        <f t="shared" si="11"/>
        <v>0.99678355691535359</v>
      </c>
    </row>
    <row r="171" spans="2:9" x14ac:dyDescent="0.2">
      <c r="B171" s="71">
        <f>'NEGD Commercial'!D169</f>
        <v>2959</v>
      </c>
      <c r="C171" s="65">
        <f>IF('NEGD Small Com Win'!B171&gt;40,40*(Rates!$I$9+Rates!$I$14)+('NEGD Small Com Win'!B171-40)*(Rates!$I$9+Rates!$I$17),'NEGD Small Com Win'!B171*(Rates!$I$9+Rates!$I$14))+Rates!$I$19+SUM(Rates!$I$21:$I$27)</f>
        <v>1692.9541974896899</v>
      </c>
      <c r="D171" s="65">
        <f>IF('NEGD Small Com Win'!B171&gt;40,40*(Rates!$J$9+Rates!$J$14)+('NEGD Small Com Win'!B171-40)*(Rates!$J$9+Rates!$J$17),'NEGD Small Com Win'!B171*(Rates!$J$9+Rates!$J$14))+Rates!$J$19+Rates!$J$22+Rates!$J$23</f>
        <v>1739.5951974896898</v>
      </c>
      <c r="E171" s="66">
        <f t="shared" si="8"/>
        <v>46.640999999999849</v>
      </c>
      <c r="F171" s="67">
        <f t="shared" si="9"/>
        <v>2.7550066073352166E-2</v>
      </c>
      <c r="G171" s="71">
        <f>'NEGD Commercial'!F169</f>
        <v>1</v>
      </c>
      <c r="H171" s="68">
        <f t="shared" si="10"/>
        <v>1.9612457833215659E-5</v>
      </c>
      <c r="I171" s="68">
        <f t="shared" si="11"/>
        <v>0.9968031693731868</v>
      </c>
    </row>
    <row r="172" spans="2:9" x14ac:dyDescent="0.2">
      <c r="B172" s="71">
        <f>'NEGD Commercial'!D170</f>
        <v>2979</v>
      </c>
      <c r="C172" s="65">
        <f>IF('NEGD Small Com Win'!B172&gt;40,40*(Rates!$I$9+Rates!$I$14)+('NEGD Small Com Win'!B172-40)*(Rates!$I$9+Rates!$I$17),'NEGD Small Com Win'!B172*(Rates!$I$9+Rates!$I$14))+Rates!$I$19+SUM(Rates!$I$21:$I$27)</f>
        <v>1704.0975310313572</v>
      </c>
      <c r="D172" s="65">
        <f>IF('NEGD Small Com Win'!B172&gt;40,40*(Rates!$J$9+Rates!$J$14)+('NEGD Small Com Win'!B172-40)*(Rates!$J$9+Rates!$J$17),'NEGD Small Com Win'!B172*(Rates!$J$9+Rates!$J$14))+Rates!$J$19+Rates!$J$22+Rates!$J$23</f>
        <v>1751.0625310313571</v>
      </c>
      <c r="E172" s="66">
        <f t="shared" si="8"/>
        <v>46.964999999999918</v>
      </c>
      <c r="F172" s="67">
        <f t="shared" si="9"/>
        <v>2.7560042277378145E-2</v>
      </c>
      <c r="G172" s="71">
        <f>'NEGD Commercial'!F170</f>
        <v>1</v>
      </c>
      <c r="H172" s="68">
        <f t="shared" si="10"/>
        <v>1.9612457833215659E-5</v>
      </c>
      <c r="I172" s="68">
        <f t="shared" si="11"/>
        <v>0.99682278183102002</v>
      </c>
    </row>
    <row r="173" spans="2:9" x14ac:dyDescent="0.2">
      <c r="B173" s="71">
        <f>'NEGD Commercial'!D171</f>
        <v>2999</v>
      </c>
      <c r="C173" s="65">
        <f>IF('NEGD Small Com Win'!B173&gt;40,40*(Rates!$I$9+Rates!$I$14)+('NEGD Small Com Win'!B173-40)*(Rates!$I$9+Rates!$I$17),'NEGD Small Com Win'!B173*(Rates!$I$9+Rates!$I$14))+Rates!$I$19+SUM(Rates!$I$21:$I$27)</f>
        <v>1715.2408645730245</v>
      </c>
      <c r="D173" s="65">
        <f>IF('NEGD Small Com Win'!B173&gt;40,40*(Rates!$J$9+Rates!$J$14)+('NEGD Small Com Win'!B173-40)*(Rates!$J$9+Rates!$J$17),'NEGD Small Com Win'!B173*(Rates!$J$9+Rates!$J$14))+Rates!$J$19+Rates!$J$22+Rates!$J$23</f>
        <v>1762.5298645730245</v>
      </c>
      <c r="E173" s="66">
        <f t="shared" si="8"/>
        <v>47.288999999999987</v>
      </c>
      <c r="F173" s="67">
        <f t="shared" si="9"/>
        <v>2.7569888857429743E-2</v>
      </c>
      <c r="G173" s="71">
        <f>'NEGD Commercial'!F171</f>
        <v>2</v>
      </c>
      <c r="H173" s="68">
        <f t="shared" si="10"/>
        <v>3.9224915666431319E-5</v>
      </c>
      <c r="I173" s="68">
        <f t="shared" si="11"/>
        <v>0.99686200674668646</v>
      </c>
    </row>
    <row r="174" spans="2:9" x14ac:dyDescent="0.2">
      <c r="B174" s="71">
        <f>'NEGD Commercial'!D172</f>
        <v>3019</v>
      </c>
      <c r="C174" s="65">
        <f>IF('NEGD Small Com Win'!B174&gt;40,40*(Rates!$I$9+Rates!$I$14)+('NEGD Small Com Win'!B174-40)*(Rates!$I$9+Rates!$I$17),'NEGD Small Com Win'!B174*(Rates!$I$9+Rates!$I$14))+Rates!$I$19+SUM(Rates!$I$21:$I$27)</f>
        <v>1726.384198114692</v>
      </c>
      <c r="D174" s="65">
        <f>IF('NEGD Small Com Win'!B174&gt;40,40*(Rates!$J$9+Rates!$J$14)+('NEGD Small Com Win'!B174-40)*(Rates!$J$9+Rates!$J$17),'NEGD Small Com Win'!B174*(Rates!$J$9+Rates!$J$14))+Rates!$J$19+Rates!$J$22+Rates!$J$23</f>
        <v>1773.9971981146921</v>
      </c>
      <c r="E174" s="66">
        <f t="shared" si="8"/>
        <v>47.613000000000056</v>
      </c>
      <c r="F174" s="67">
        <f t="shared" si="9"/>
        <v>2.75796083235679E-2</v>
      </c>
      <c r="G174" s="71">
        <f>'NEGD Commercial'!F172</f>
        <v>5</v>
      </c>
      <c r="H174" s="68">
        <f t="shared" si="10"/>
        <v>9.8062289166078287E-5</v>
      </c>
      <c r="I174" s="68">
        <f t="shared" si="11"/>
        <v>0.99696006903585255</v>
      </c>
    </row>
    <row r="175" spans="2:9" x14ac:dyDescent="0.2">
      <c r="B175" s="71">
        <f>'NEGD Commercial'!D173</f>
        <v>3039</v>
      </c>
      <c r="C175" s="65">
        <f>IF('NEGD Small Com Win'!B175&gt;40,40*(Rates!$I$9+Rates!$I$14)+('NEGD Small Com Win'!B175-40)*(Rates!$I$9+Rates!$I$17),'NEGD Small Com Win'!B175*(Rates!$I$9+Rates!$I$14))+Rates!$I$19+SUM(Rates!$I$21:$I$27)</f>
        <v>1737.5275316563593</v>
      </c>
      <c r="D175" s="65">
        <f>IF('NEGD Small Com Win'!B175&gt;40,40*(Rates!$J$9+Rates!$J$14)+('NEGD Small Com Win'!B175-40)*(Rates!$J$9+Rates!$J$17),'NEGD Small Com Win'!B175*(Rates!$J$9+Rates!$J$14))+Rates!$J$19+Rates!$J$22+Rates!$J$23</f>
        <v>1785.4645316563594</v>
      </c>
      <c r="E175" s="66">
        <f t="shared" si="8"/>
        <v>47.937000000000126</v>
      </c>
      <c r="F175" s="67">
        <f t="shared" si="9"/>
        <v>2.7589203121462191E-2</v>
      </c>
      <c r="G175" s="71">
        <f>'NEGD Commercial'!F173</f>
        <v>1</v>
      </c>
      <c r="H175" s="68">
        <f t="shared" si="10"/>
        <v>1.9612457833215659E-5</v>
      </c>
      <c r="I175" s="68">
        <f t="shared" si="11"/>
        <v>0.99697968149368577</v>
      </c>
    </row>
    <row r="176" spans="2:9" x14ac:dyDescent="0.2">
      <c r="B176" s="71">
        <f>'NEGD Commercial'!D174</f>
        <v>3059</v>
      </c>
      <c r="C176" s="65">
        <f>IF('NEGD Small Com Win'!B176&gt;40,40*(Rates!$I$9+Rates!$I$14)+('NEGD Small Com Win'!B176-40)*(Rates!$I$9+Rates!$I$17),'NEGD Small Com Win'!B176*(Rates!$I$9+Rates!$I$14))+Rates!$I$19+SUM(Rates!$I$21:$I$27)</f>
        <v>1748.6708651980268</v>
      </c>
      <c r="D176" s="65">
        <f>IF('NEGD Small Com Win'!B176&gt;40,40*(Rates!$J$9+Rates!$J$14)+('NEGD Small Com Win'!B176-40)*(Rates!$J$9+Rates!$J$17),'NEGD Small Com Win'!B176*(Rates!$J$9+Rates!$J$14))+Rates!$J$19+Rates!$J$22+Rates!$J$23</f>
        <v>1796.9318651980268</v>
      </c>
      <c r="E176" s="66">
        <f t="shared" si="8"/>
        <v>48.260999999999967</v>
      </c>
      <c r="F176" s="67">
        <f t="shared" si="9"/>
        <v>2.7598675634442328E-2</v>
      </c>
      <c r="G176" s="71">
        <f>'NEGD Commercial'!F174</f>
        <v>4</v>
      </c>
      <c r="H176" s="68">
        <f t="shared" si="10"/>
        <v>7.8449831332862637E-5</v>
      </c>
      <c r="I176" s="68">
        <f t="shared" si="11"/>
        <v>0.99705813132501864</v>
      </c>
    </row>
    <row r="177" spans="2:9" x14ac:dyDescent="0.2">
      <c r="B177" s="71">
        <f>'NEGD Commercial'!D175</f>
        <v>3079</v>
      </c>
      <c r="C177" s="65">
        <f>IF('NEGD Small Com Win'!B177&gt;40,40*(Rates!$I$9+Rates!$I$14)+('NEGD Small Com Win'!B177-40)*(Rates!$I$9+Rates!$I$17),'NEGD Small Com Win'!B177*(Rates!$I$9+Rates!$I$14))+Rates!$I$19+SUM(Rates!$I$21:$I$27)</f>
        <v>1759.8141987396941</v>
      </c>
      <c r="D177" s="65">
        <f>IF('NEGD Small Com Win'!B177&gt;40,40*(Rates!$J$9+Rates!$J$14)+('NEGD Small Com Win'!B177-40)*(Rates!$J$9+Rates!$J$17),'NEGD Small Com Win'!B177*(Rates!$J$9+Rates!$J$14))+Rates!$J$19+Rates!$J$22+Rates!$J$23</f>
        <v>1808.3991987396942</v>
      </c>
      <c r="E177" s="66">
        <f t="shared" si="8"/>
        <v>48.585000000000036</v>
      </c>
      <c r="F177" s="67">
        <f t="shared" si="9"/>
        <v>2.7608028185472418E-2</v>
      </c>
      <c r="G177" s="71">
        <f>'NEGD Commercial'!F175</f>
        <v>2</v>
      </c>
      <c r="H177" s="68">
        <f t="shared" si="10"/>
        <v>3.9224915666431319E-5</v>
      </c>
      <c r="I177" s="68">
        <f t="shared" si="11"/>
        <v>0.99709735624068507</v>
      </c>
    </row>
    <row r="178" spans="2:9" x14ac:dyDescent="0.2">
      <c r="B178" s="71">
        <f>'NEGD Commercial'!D176</f>
        <v>3099</v>
      </c>
      <c r="C178" s="65">
        <f>IF('NEGD Small Com Win'!B178&gt;40,40*(Rates!$I$9+Rates!$I$14)+('NEGD Small Com Win'!B178-40)*(Rates!$I$9+Rates!$I$17),'NEGD Small Com Win'!B178*(Rates!$I$9+Rates!$I$14))+Rates!$I$19+SUM(Rates!$I$21:$I$27)</f>
        <v>1770.9575322813616</v>
      </c>
      <c r="D178" s="65">
        <f>IF('NEGD Small Com Win'!B178&gt;40,40*(Rates!$J$9+Rates!$J$14)+('NEGD Small Com Win'!B178-40)*(Rates!$J$9+Rates!$J$17),'NEGD Small Com Win'!B178*(Rates!$J$9+Rates!$J$14))+Rates!$J$19+Rates!$J$22+Rates!$J$23</f>
        <v>1819.8665322813615</v>
      </c>
      <c r="E178" s="66">
        <f t="shared" si="8"/>
        <v>48.908999999999878</v>
      </c>
      <c r="F178" s="67">
        <f t="shared" si="9"/>
        <v>2.7617263039049229E-2</v>
      </c>
      <c r="G178" s="71">
        <f>'NEGD Commercial'!F176</f>
        <v>3</v>
      </c>
      <c r="H178" s="68">
        <f t="shared" si="10"/>
        <v>5.8837373499646975E-5</v>
      </c>
      <c r="I178" s="68">
        <f t="shared" si="11"/>
        <v>0.99715619361418473</v>
      </c>
    </row>
    <row r="179" spans="2:9" x14ac:dyDescent="0.2">
      <c r="B179" s="71">
        <f>'NEGD Commercial'!D177</f>
        <v>3119</v>
      </c>
      <c r="C179" s="65">
        <f>IF('NEGD Small Com Win'!B179&gt;40,40*(Rates!$I$9+Rates!$I$14)+('NEGD Small Com Win'!B179-40)*(Rates!$I$9+Rates!$I$17),'NEGD Small Com Win'!B179*(Rates!$I$9+Rates!$I$14))+Rates!$I$19+SUM(Rates!$I$21:$I$27)</f>
        <v>1782.1008658230289</v>
      </c>
      <c r="D179" s="65">
        <f>IF('NEGD Small Com Win'!B179&gt;40,40*(Rates!$J$9+Rates!$J$14)+('NEGD Small Com Win'!B179-40)*(Rates!$J$9+Rates!$J$17),'NEGD Small Com Win'!B179*(Rates!$J$9+Rates!$J$14))+Rates!$J$19+Rates!$J$22+Rates!$J$23</f>
        <v>1831.3338658230289</v>
      </c>
      <c r="E179" s="66">
        <f t="shared" si="8"/>
        <v>49.232999999999947</v>
      </c>
      <c r="F179" s="67">
        <f t="shared" si="9"/>
        <v>2.7626382403031176E-2</v>
      </c>
      <c r="G179" s="71">
        <f>'NEGD Commercial'!F177</f>
        <v>2</v>
      </c>
      <c r="H179" s="68">
        <f t="shared" si="10"/>
        <v>3.9224915666431319E-5</v>
      </c>
      <c r="I179" s="68">
        <f t="shared" si="11"/>
        <v>0.99719541852985116</v>
      </c>
    </row>
    <row r="180" spans="2:9" x14ac:dyDescent="0.2">
      <c r="B180" s="71">
        <f>'NEGD Commercial'!D178</f>
        <v>3139</v>
      </c>
      <c r="C180" s="65">
        <f>IF('NEGD Small Com Win'!B180&gt;40,40*(Rates!$I$9+Rates!$I$14)+('NEGD Small Com Win'!B180-40)*(Rates!$I$9+Rates!$I$17),'NEGD Small Com Win'!B180*(Rates!$I$9+Rates!$I$14))+Rates!$I$19+SUM(Rates!$I$21:$I$27)</f>
        <v>1793.2441993646962</v>
      </c>
      <c r="D180" s="65">
        <f>IF('NEGD Small Com Win'!B180&gt;40,40*(Rates!$J$9+Rates!$J$14)+('NEGD Small Com Win'!B180-40)*(Rates!$J$9+Rates!$J$17),'NEGD Small Com Win'!B180*(Rates!$J$9+Rates!$J$14))+Rates!$J$19+Rates!$J$22+Rates!$J$23</f>
        <v>1842.8011993646962</v>
      </c>
      <c r="E180" s="66">
        <f t="shared" si="8"/>
        <v>49.557000000000016</v>
      </c>
      <c r="F180" s="67">
        <f t="shared" si="9"/>
        <v>2.7635388430397201E-2</v>
      </c>
      <c r="G180" s="71">
        <f>'NEGD Commercial'!F178</f>
        <v>3</v>
      </c>
      <c r="H180" s="68">
        <f t="shared" si="10"/>
        <v>5.8837373499646975E-5</v>
      </c>
      <c r="I180" s="68">
        <f t="shared" si="11"/>
        <v>0.99725425590335082</v>
      </c>
    </row>
    <row r="181" spans="2:9" x14ac:dyDescent="0.2">
      <c r="B181" s="71">
        <f>'NEGD Commercial'!D179</f>
        <v>3159</v>
      </c>
      <c r="C181" s="65">
        <f>IF('NEGD Small Com Win'!B181&gt;40,40*(Rates!$I$9+Rates!$I$14)+('NEGD Small Com Win'!B181-40)*(Rates!$I$9+Rates!$I$17),'NEGD Small Com Win'!B181*(Rates!$I$9+Rates!$I$14))+Rates!$I$19+SUM(Rates!$I$21:$I$27)</f>
        <v>1804.3875329063637</v>
      </c>
      <c r="D181" s="65">
        <f>IF('NEGD Small Com Win'!B181&gt;40,40*(Rates!$J$9+Rates!$J$14)+('NEGD Small Com Win'!B181-40)*(Rates!$J$9+Rates!$J$17),'NEGD Small Com Win'!B181*(Rates!$J$9+Rates!$J$14))+Rates!$J$19+Rates!$J$22+Rates!$J$23</f>
        <v>1854.2685329063636</v>
      </c>
      <c r="E181" s="66">
        <f t="shared" si="8"/>
        <v>49.880999999999858</v>
      </c>
      <c r="F181" s="67">
        <f t="shared" si="9"/>
        <v>2.7644283220941743E-2</v>
      </c>
      <c r="G181" s="71">
        <f>'NEGD Commercial'!F179</f>
        <v>2</v>
      </c>
      <c r="H181" s="68">
        <f t="shared" si="10"/>
        <v>3.9224915666431319E-5</v>
      </c>
      <c r="I181" s="68">
        <f t="shared" si="11"/>
        <v>0.99729348081901725</v>
      </c>
    </row>
    <row r="182" spans="2:9" x14ac:dyDescent="0.2">
      <c r="B182" s="71">
        <f>'NEGD Commercial'!D180</f>
        <v>3179</v>
      </c>
      <c r="C182" s="65">
        <f>IF('NEGD Small Com Win'!B182&gt;40,40*(Rates!$I$9+Rates!$I$14)+('NEGD Small Com Win'!B182-40)*(Rates!$I$9+Rates!$I$17),'NEGD Small Com Win'!B182*(Rates!$I$9+Rates!$I$14))+Rates!$I$19+SUM(Rates!$I$21:$I$27)</f>
        <v>1815.530866448031</v>
      </c>
      <c r="D182" s="65">
        <f>IF('NEGD Small Com Win'!B182&gt;40,40*(Rates!$J$9+Rates!$J$14)+('NEGD Small Com Win'!B182-40)*(Rates!$J$9+Rates!$J$17),'NEGD Small Com Win'!B182*(Rates!$J$9+Rates!$J$14))+Rates!$J$19+Rates!$J$22+Rates!$J$23</f>
        <v>1865.7358664480312</v>
      </c>
      <c r="E182" s="66">
        <f t="shared" si="8"/>
        <v>50.205000000000155</v>
      </c>
      <c r="F182" s="67">
        <f t="shared" si="9"/>
        <v>2.7653068822907426E-2</v>
      </c>
      <c r="G182" s="71">
        <f>'NEGD Commercial'!F180</f>
        <v>3</v>
      </c>
      <c r="H182" s="68">
        <f t="shared" si="10"/>
        <v>5.8837373499646975E-5</v>
      </c>
      <c r="I182" s="68">
        <f t="shared" si="11"/>
        <v>0.99735231819251691</v>
      </c>
    </row>
    <row r="183" spans="2:9" x14ac:dyDescent="0.2">
      <c r="B183" s="71">
        <f>'NEGD Commercial'!D181</f>
        <v>3199</v>
      </c>
      <c r="C183" s="65">
        <f>IF('NEGD Small Com Win'!B183&gt;40,40*(Rates!$I$9+Rates!$I$14)+('NEGD Small Com Win'!B183-40)*(Rates!$I$9+Rates!$I$17),'NEGD Small Com Win'!B183*(Rates!$I$9+Rates!$I$14))+Rates!$I$19+SUM(Rates!$I$21:$I$27)</f>
        <v>1826.6741999896985</v>
      </c>
      <c r="D183" s="65">
        <f>IF('NEGD Small Com Win'!B183&gt;40,40*(Rates!$J$9+Rates!$J$14)+('NEGD Small Com Win'!B183-40)*(Rates!$J$9+Rates!$J$17),'NEGD Small Com Win'!B183*(Rates!$J$9+Rates!$J$14))+Rates!$J$19+Rates!$J$22+Rates!$J$23</f>
        <v>1877.2031999896985</v>
      </c>
      <c r="E183" s="66">
        <f t="shared" si="8"/>
        <v>50.528999999999996</v>
      </c>
      <c r="F183" s="67">
        <f t="shared" si="9"/>
        <v>2.7661747234556087E-2</v>
      </c>
      <c r="G183" s="71">
        <f>'NEGD Commercial'!F181</f>
        <v>1</v>
      </c>
      <c r="H183" s="68">
        <f t="shared" si="10"/>
        <v>1.9612457833215659E-5</v>
      </c>
      <c r="I183" s="68">
        <f t="shared" si="11"/>
        <v>0.99737193065035012</v>
      </c>
    </row>
    <row r="184" spans="2:9" x14ac:dyDescent="0.2">
      <c r="B184" s="71">
        <f>'NEGD Commercial'!D182</f>
        <v>3219</v>
      </c>
      <c r="C184" s="65">
        <f>IF('NEGD Small Com Win'!B184&gt;40,40*(Rates!$I$9+Rates!$I$14)+('NEGD Small Com Win'!B184-40)*(Rates!$I$9+Rates!$I$17),'NEGD Small Com Win'!B184*(Rates!$I$9+Rates!$I$14))+Rates!$I$19+SUM(Rates!$I$21:$I$27)</f>
        <v>1837.8175335313658</v>
      </c>
      <c r="D184" s="65">
        <f>IF('NEGD Small Com Win'!B184&gt;40,40*(Rates!$J$9+Rates!$J$14)+('NEGD Small Com Win'!B184-40)*(Rates!$J$9+Rates!$J$17),'NEGD Small Com Win'!B184*(Rates!$J$9+Rates!$J$14))+Rates!$J$19+Rates!$J$22+Rates!$J$23</f>
        <v>1888.6705335313659</v>
      </c>
      <c r="E184" s="66">
        <f t="shared" si="8"/>
        <v>50.853000000000065</v>
      </c>
      <c r="F184" s="67">
        <f t="shared" si="9"/>
        <v>2.7670320405685782E-2</v>
      </c>
      <c r="G184" s="71">
        <f>'NEGD Commercial'!F182</f>
        <v>1</v>
      </c>
      <c r="H184" s="68">
        <f t="shared" si="10"/>
        <v>1.9612457833215659E-5</v>
      </c>
      <c r="I184" s="68">
        <f t="shared" si="11"/>
        <v>0.99739154310818334</v>
      </c>
    </row>
    <row r="185" spans="2:9" x14ac:dyDescent="0.2">
      <c r="B185" s="71">
        <f>'NEGD Commercial'!D183</f>
        <v>3239</v>
      </c>
      <c r="C185" s="65">
        <f>IF('NEGD Small Com Win'!B185&gt;40,40*(Rates!$I$9+Rates!$I$14)+('NEGD Small Com Win'!B185-40)*(Rates!$I$9+Rates!$I$17),'NEGD Small Com Win'!B185*(Rates!$I$9+Rates!$I$14))+Rates!$I$19+SUM(Rates!$I$21:$I$27)</f>
        <v>1848.9608670730333</v>
      </c>
      <c r="D185" s="65">
        <f>IF('NEGD Small Com Win'!B185&gt;40,40*(Rates!$J$9+Rates!$J$14)+('NEGD Small Com Win'!B185-40)*(Rates!$J$9+Rates!$J$17),'NEGD Small Com Win'!B185*(Rates!$J$9+Rates!$J$14))+Rates!$J$19+Rates!$J$22+Rates!$J$23</f>
        <v>1900.1378670730332</v>
      </c>
      <c r="E185" s="66">
        <f t="shared" si="8"/>
        <v>51.176999999999907</v>
      </c>
      <c r="F185" s="67">
        <f t="shared" si="9"/>
        <v>2.7678790239089701E-2</v>
      </c>
      <c r="G185" s="71">
        <f>'NEGD Commercial'!F183</f>
        <v>3</v>
      </c>
      <c r="H185" s="68">
        <f t="shared" si="10"/>
        <v>5.8837373499646975E-5</v>
      </c>
      <c r="I185" s="68">
        <f t="shared" si="11"/>
        <v>0.997450380481683</v>
      </c>
    </row>
    <row r="186" spans="2:9" x14ac:dyDescent="0.2">
      <c r="B186" s="71">
        <f>'NEGD Commercial'!D184</f>
        <v>3259</v>
      </c>
      <c r="C186" s="65">
        <f>IF('NEGD Small Com Win'!B186&gt;40,40*(Rates!$I$9+Rates!$I$14)+('NEGD Small Com Win'!B186-40)*(Rates!$I$9+Rates!$I$17),'NEGD Small Com Win'!B186*(Rates!$I$9+Rates!$I$14))+Rates!$I$19+SUM(Rates!$I$21:$I$27)</f>
        <v>1860.1042006147006</v>
      </c>
      <c r="D186" s="65">
        <f>IF('NEGD Small Com Win'!B186&gt;40,40*(Rates!$J$9+Rates!$J$14)+('NEGD Small Com Win'!B186-40)*(Rates!$J$9+Rates!$J$17),'NEGD Small Com Win'!B186*(Rates!$J$9+Rates!$J$14))+Rates!$J$19+Rates!$J$22+Rates!$J$23</f>
        <v>1911.6052006147006</v>
      </c>
      <c r="E186" s="66">
        <f t="shared" si="8"/>
        <v>51.500999999999976</v>
      </c>
      <c r="F186" s="67">
        <f t="shared" si="9"/>
        <v>2.7687158591965258E-2</v>
      </c>
      <c r="G186" s="71">
        <f>'NEGD Commercial'!F184</f>
        <v>1</v>
      </c>
      <c r="H186" s="68">
        <f t="shared" si="10"/>
        <v>1.9612457833215659E-5</v>
      </c>
      <c r="I186" s="68">
        <f t="shared" si="11"/>
        <v>0.99746999293951621</v>
      </c>
    </row>
    <row r="187" spans="2:9" x14ac:dyDescent="0.2">
      <c r="B187" s="71">
        <f>'NEGD Commercial'!D185</f>
        <v>3279</v>
      </c>
      <c r="C187" s="65">
        <f>IF('NEGD Small Com Win'!B187&gt;40,40*(Rates!$I$9+Rates!$I$14)+('NEGD Small Com Win'!B187-40)*(Rates!$I$9+Rates!$I$17),'NEGD Small Com Win'!B187*(Rates!$I$9+Rates!$I$14))+Rates!$I$19+SUM(Rates!$I$21:$I$27)</f>
        <v>1871.2475341563679</v>
      </c>
      <c r="D187" s="65">
        <f>IF('NEGD Small Com Win'!B187&gt;40,40*(Rates!$J$9+Rates!$J$14)+('NEGD Small Com Win'!B187-40)*(Rates!$J$9+Rates!$J$17),'NEGD Small Com Win'!B187*(Rates!$J$9+Rates!$J$14))+Rates!$J$19+Rates!$J$22+Rates!$J$23</f>
        <v>1923.072534156368</v>
      </c>
      <c r="E187" s="66">
        <f t="shared" si="8"/>
        <v>51.825000000000045</v>
      </c>
      <c r="F187" s="67">
        <f t="shared" si="9"/>
        <v>2.7695427277270826E-2</v>
      </c>
      <c r="G187" s="71">
        <f>'NEGD Commercial'!F185</f>
        <v>4</v>
      </c>
      <c r="H187" s="68">
        <f t="shared" si="10"/>
        <v>7.8449831332862637E-5</v>
      </c>
      <c r="I187" s="68">
        <f t="shared" si="11"/>
        <v>0.99754844277084909</v>
      </c>
    </row>
    <row r="188" spans="2:9" x14ac:dyDescent="0.2">
      <c r="B188" s="71">
        <f>'NEGD Commercial'!D186</f>
        <v>3339</v>
      </c>
      <c r="C188" s="65">
        <f>IF('NEGD Small Com Win'!B188&gt;40,40*(Rates!$I$9+Rates!$I$14)+('NEGD Small Com Win'!B188-40)*(Rates!$I$9+Rates!$I$17),'NEGD Small Com Win'!B188*(Rates!$I$9+Rates!$I$14))+Rates!$I$19+SUM(Rates!$I$21:$I$27)</f>
        <v>1904.6775347813702</v>
      </c>
      <c r="D188" s="65">
        <f>IF('NEGD Small Com Win'!B188&gt;40,40*(Rates!$J$9+Rates!$J$14)+('NEGD Small Com Win'!B188-40)*(Rates!$J$9+Rates!$J$17),'NEGD Small Com Win'!B188*(Rates!$J$9+Rates!$J$14))+Rates!$J$19+Rates!$J$22+Rates!$J$23</f>
        <v>1957.47453478137</v>
      </c>
      <c r="E188" s="66">
        <f t="shared" si="8"/>
        <v>52.796999999999798</v>
      </c>
      <c r="F188" s="67">
        <f t="shared" si="9"/>
        <v>2.7719652820948581E-2</v>
      </c>
      <c r="G188" s="71">
        <f>'NEGD Commercial'!F186</f>
        <v>2</v>
      </c>
      <c r="H188" s="68">
        <f t="shared" si="10"/>
        <v>3.9224915666431319E-5</v>
      </c>
      <c r="I188" s="68">
        <f t="shared" si="11"/>
        <v>0.99758766768651552</v>
      </c>
    </row>
    <row r="189" spans="2:9" x14ac:dyDescent="0.2">
      <c r="B189" s="71">
        <f>'NEGD Commercial'!D187</f>
        <v>3359</v>
      </c>
      <c r="C189" s="65">
        <f>IF('NEGD Small Com Win'!B189&gt;40,40*(Rates!$I$9+Rates!$I$14)+('NEGD Small Com Win'!B189-40)*(Rates!$I$9+Rates!$I$17),'NEGD Small Com Win'!B189*(Rates!$I$9+Rates!$I$14))+Rates!$I$19+SUM(Rates!$I$21:$I$27)</f>
        <v>1915.8208683230375</v>
      </c>
      <c r="D189" s="65">
        <f>IF('NEGD Small Com Win'!B189&gt;40,40*(Rates!$J$9+Rates!$J$14)+('NEGD Small Com Win'!B189-40)*(Rates!$J$9+Rates!$J$17),'NEGD Small Com Win'!B189*(Rates!$J$9+Rates!$J$14))+Rates!$J$19+Rates!$J$22+Rates!$J$23</f>
        <v>1968.9418683230376</v>
      </c>
      <c r="E189" s="66">
        <f t="shared" si="8"/>
        <v>53.121000000000095</v>
      </c>
      <c r="F189" s="67">
        <f t="shared" si="9"/>
        <v>2.7727540125658062E-2</v>
      </c>
      <c r="G189" s="71">
        <f>'NEGD Commercial'!F187</f>
        <v>1</v>
      </c>
      <c r="H189" s="68">
        <f t="shared" si="10"/>
        <v>1.9612457833215659E-5</v>
      </c>
      <c r="I189" s="68">
        <f t="shared" si="11"/>
        <v>0.99760728014434874</v>
      </c>
    </row>
    <row r="190" spans="2:9" x14ac:dyDescent="0.2">
      <c r="B190" s="71">
        <f>'NEGD Commercial'!D188</f>
        <v>3399</v>
      </c>
      <c r="C190" s="65">
        <f>IF('NEGD Small Com Win'!B190&gt;40,40*(Rates!$I$9+Rates!$I$14)+('NEGD Small Com Win'!B190-40)*(Rates!$I$9+Rates!$I$17),'NEGD Small Com Win'!B190*(Rates!$I$9+Rates!$I$14))+Rates!$I$19+SUM(Rates!$I$21:$I$27)</f>
        <v>1938.1075354063723</v>
      </c>
      <c r="D190" s="65">
        <f>IF('NEGD Small Com Win'!B190&gt;40,40*(Rates!$J$9+Rates!$J$14)+('NEGD Small Com Win'!B190-40)*(Rates!$J$9+Rates!$J$17),'NEGD Small Com Win'!B190*(Rates!$J$9+Rates!$J$14))+Rates!$J$19+Rates!$J$22+Rates!$J$23</f>
        <v>1991.8765354063723</v>
      </c>
      <c r="E190" s="66">
        <f t="shared" si="8"/>
        <v>53.769000000000005</v>
      </c>
      <c r="F190" s="67">
        <f t="shared" si="9"/>
        <v>2.7743042642226764E-2</v>
      </c>
      <c r="G190" s="71">
        <f>'NEGD Commercial'!F188</f>
        <v>1</v>
      </c>
      <c r="H190" s="68">
        <f t="shared" si="10"/>
        <v>1.9612457833215659E-5</v>
      </c>
      <c r="I190" s="68">
        <f t="shared" si="11"/>
        <v>0.99762689260218196</v>
      </c>
    </row>
    <row r="191" spans="2:9" x14ac:dyDescent="0.2">
      <c r="B191" s="71">
        <f>'NEGD Commercial'!D189</f>
        <v>3419</v>
      </c>
      <c r="C191" s="65">
        <f>IF('NEGD Small Com Win'!B191&gt;40,40*(Rates!$I$9+Rates!$I$14)+('NEGD Small Com Win'!B191-40)*(Rates!$I$9+Rates!$I$17),'NEGD Small Com Win'!B191*(Rates!$I$9+Rates!$I$14))+Rates!$I$19+SUM(Rates!$I$21:$I$27)</f>
        <v>1949.2508689480396</v>
      </c>
      <c r="D191" s="65">
        <f>IF('NEGD Small Com Win'!B191&gt;40,40*(Rates!$J$9+Rates!$J$14)+('NEGD Small Com Win'!B191-40)*(Rates!$J$9+Rates!$J$17),'NEGD Small Com Win'!B191*(Rates!$J$9+Rates!$J$14))+Rates!$J$19+Rates!$J$22+Rates!$J$23</f>
        <v>2003.3438689480397</v>
      </c>
      <c r="E191" s="66">
        <f t="shared" si="8"/>
        <v>54.093000000000075</v>
      </c>
      <c r="F191" s="67">
        <f t="shared" si="9"/>
        <v>2.7750660965046879E-2</v>
      </c>
      <c r="G191" s="71">
        <f>'NEGD Commercial'!F189</f>
        <v>3</v>
      </c>
      <c r="H191" s="68">
        <f t="shared" si="10"/>
        <v>5.8837373499646975E-5</v>
      </c>
      <c r="I191" s="68">
        <f t="shared" si="11"/>
        <v>0.99768572997568161</v>
      </c>
    </row>
    <row r="192" spans="2:9" x14ac:dyDescent="0.2">
      <c r="B192" s="71">
        <f>'NEGD Commercial'!D190</f>
        <v>3439</v>
      </c>
      <c r="C192" s="65">
        <f>IF('NEGD Small Com Win'!B192&gt;40,40*(Rates!$I$9+Rates!$I$14)+('NEGD Small Com Win'!B192-40)*(Rates!$I$9+Rates!$I$17),'NEGD Small Com Win'!B192*(Rates!$I$9+Rates!$I$14))+Rates!$I$19+SUM(Rates!$I$21:$I$27)</f>
        <v>1960.3942024897071</v>
      </c>
      <c r="D192" s="65">
        <f>IF('NEGD Small Com Win'!B192&gt;40,40*(Rates!$J$9+Rates!$J$14)+('NEGD Small Com Win'!B192-40)*(Rates!$J$9+Rates!$J$17),'NEGD Small Com Win'!B192*(Rates!$J$9+Rates!$J$14))+Rates!$J$19+Rates!$J$22+Rates!$J$23</f>
        <v>2014.8112024897071</v>
      </c>
      <c r="E192" s="66">
        <f t="shared" si="8"/>
        <v>54.416999999999916</v>
      </c>
      <c r="F192" s="67">
        <f t="shared" si="9"/>
        <v>2.7758192679253054E-2</v>
      </c>
      <c r="G192" s="71">
        <f>'NEGD Commercial'!F190</f>
        <v>1</v>
      </c>
      <c r="H192" s="68">
        <f t="shared" si="10"/>
        <v>1.9612457833215659E-5</v>
      </c>
      <c r="I192" s="68">
        <f t="shared" si="11"/>
        <v>0.99770534243351483</v>
      </c>
    </row>
    <row r="193" spans="2:9" x14ac:dyDescent="0.2">
      <c r="B193" s="71">
        <f>'NEGD Commercial'!D191</f>
        <v>3459</v>
      </c>
      <c r="C193" s="65">
        <f>IF('NEGD Small Com Win'!B193&gt;40,40*(Rates!$I$9+Rates!$I$14)+('NEGD Small Com Win'!B193-40)*(Rates!$I$9+Rates!$I$17),'NEGD Small Com Win'!B193*(Rates!$I$9+Rates!$I$14))+Rates!$I$19+SUM(Rates!$I$21:$I$27)</f>
        <v>1971.5375360313744</v>
      </c>
      <c r="D193" s="65">
        <f>IF('NEGD Small Com Win'!B193&gt;40,40*(Rates!$J$9+Rates!$J$14)+('NEGD Small Com Win'!B193-40)*(Rates!$J$9+Rates!$J$17),'NEGD Small Com Win'!B193*(Rates!$J$9+Rates!$J$14))+Rates!$J$19+Rates!$J$22+Rates!$J$23</f>
        <v>2026.2785360313744</v>
      </c>
      <c r="E193" s="66">
        <f t="shared" si="8"/>
        <v>54.740999999999985</v>
      </c>
      <c r="F193" s="67">
        <f t="shared" si="9"/>
        <v>2.7765639253407984E-2</v>
      </c>
      <c r="G193" s="71">
        <f>'NEGD Commercial'!F191</f>
        <v>3</v>
      </c>
      <c r="H193" s="68">
        <f t="shared" si="10"/>
        <v>5.8837373499646975E-5</v>
      </c>
      <c r="I193" s="68">
        <f t="shared" si="11"/>
        <v>0.99776417980701448</v>
      </c>
    </row>
    <row r="194" spans="2:9" x14ac:dyDescent="0.2">
      <c r="B194" s="71">
        <f>'NEGD Commercial'!D192</f>
        <v>3479</v>
      </c>
      <c r="C194" s="65">
        <f>IF('NEGD Small Com Win'!B194&gt;40,40*(Rates!$I$9+Rates!$I$14)+('NEGD Small Com Win'!B194-40)*(Rates!$I$9+Rates!$I$17),'NEGD Small Com Win'!B194*(Rates!$I$9+Rates!$I$14))+Rates!$I$19+SUM(Rates!$I$21:$I$27)</f>
        <v>1982.6808695730419</v>
      </c>
      <c r="D194" s="65">
        <f>IF('NEGD Small Com Win'!B194&gt;40,40*(Rates!$J$9+Rates!$J$14)+('NEGD Small Com Win'!B194-40)*(Rates!$J$9+Rates!$J$17),'NEGD Small Com Win'!B194*(Rates!$J$9+Rates!$J$14))+Rates!$J$19+Rates!$J$22+Rates!$J$23</f>
        <v>2037.7458695730418</v>
      </c>
      <c r="E194" s="66">
        <f t="shared" si="8"/>
        <v>55.064999999999827</v>
      </c>
      <c r="F194" s="67">
        <f t="shared" si="9"/>
        <v>2.7773002123058631E-2</v>
      </c>
      <c r="G194" s="71">
        <f>'NEGD Commercial'!F192</f>
        <v>1</v>
      </c>
      <c r="H194" s="68">
        <f t="shared" si="10"/>
        <v>1.9612457833215659E-5</v>
      </c>
      <c r="I194" s="68">
        <f t="shared" si="11"/>
        <v>0.9977837922648477</v>
      </c>
    </row>
    <row r="195" spans="2:9" x14ac:dyDescent="0.2">
      <c r="B195" s="71">
        <f>'NEGD Commercial'!D193</f>
        <v>3499</v>
      </c>
      <c r="C195" s="65">
        <f>IF('NEGD Small Com Win'!B195&gt;40,40*(Rates!$I$9+Rates!$I$14)+('NEGD Small Com Win'!B195-40)*(Rates!$I$9+Rates!$I$17),'NEGD Small Com Win'!B195*(Rates!$I$9+Rates!$I$14))+Rates!$I$19+SUM(Rates!$I$21:$I$27)</f>
        <v>1993.8242031147092</v>
      </c>
      <c r="D195" s="65">
        <f>IF('NEGD Small Com Win'!B195&gt;40,40*(Rates!$J$9+Rates!$J$14)+('NEGD Small Com Win'!B195-40)*(Rates!$J$9+Rates!$J$17),'NEGD Small Com Win'!B195*(Rates!$J$9+Rates!$J$14))+Rates!$J$19+Rates!$J$22+Rates!$J$23</f>
        <v>2049.2132031147089</v>
      </c>
      <c r="E195" s="66">
        <f t="shared" si="8"/>
        <v>55.388999999999669</v>
      </c>
      <c r="F195" s="67">
        <f t="shared" si="9"/>
        <v>2.778028269165966E-2</v>
      </c>
      <c r="G195" s="71">
        <f>'NEGD Commercial'!F193</f>
        <v>2</v>
      </c>
      <c r="H195" s="68">
        <f t="shared" si="10"/>
        <v>3.9224915666431319E-5</v>
      </c>
      <c r="I195" s="68">
        <f t="shared" si="11"/>
        <v>0.99782301718051414</v>
      </c>
    </row>
    <row r="196" spans="2:9" x14ac:dyDescent="0.2">
      <c r="B196" s="71">
        <f>'NEGD Commercial'!D194</f>
        <v>3519</v>
      </c>
      <c r="C196" s="65">
        <f>IF('NEGD Small Com Win'!B196&gt;40,40*(Rates!$I$9+Rates!$I$14)+('NEGD Small Com Win'!B196-40)*(Rates!$I$9+Rates!$I$17),'NEGD Small Com Win'!B196*(Rates!$I$9+Rates!$I$14))+Rates!$I$19+SUM(Rates!$I$21:$I$27)</f>
        <v>2004.9675366563768</v>
      </c>
      <c r="D196" s="65">
        <f>IF('NEGD Small Com Win'!B196&gt;40,40*(Rates!$J$9+Rates!$J$14)+('NEGD Small Com Win'!B196-40)*(Rates!$J$9+Rates!$J$17),'NEGD Small Com Win'!B196*(Rates!$J$9+Rates!$J$14))+Rates!$J$19+Rates!$J$22+Rates!$J$23</f>
        <v>2060.6805366563767</v>
      </c>
      <c r="E196" s="66">
        <f t="shared" si="8"/>
        <v>55.712999999999965</v>
      </c>
      <c r="F196" s="67">
        <f t="shared" si="9"/>
        <v>2.7787482331464997E-2</v>
      </c>
      <c r="G196" s="71">
        <f>'NEGD Commercial'!F194</f>
        <v>2</v>
      </c>
      <c r="H196" s="68">
        <f t="shared" si="10"/>
        <v>3.9224915666431319E-5</v>
      </c>
      <c r="I196" s="68">
        <f t="shared" si="11"/>
        <v>0.99786224209618057</v>
      </c>
    </row>
    <row r="197" spans="2:9" x14ac:dyDescent="0.2">
      <c r="B197" s="71">
        <f>'NEGD Commercial'!D195</f>
        <v>3539</v>
      </c>
      <c r="C197" s="65">
        <f>IF('NEGD Small Com Win'!B197&gt;40,40*(Rates!$I$9+Rates!$I$14)+('NEGD Small Com Win'!B197-40)*(Rates!$I$9+Rates!$I$17),'NEGD Small Com Win'!B197*(Rates!$I$9+Rates!$I$14))+Rates!$I$19+SUM(Rates!$I$21:$I$27)</f>
        <v>2016.110870198044</v>
      </c>
      <c r="D197" s="65">
        <f>IF('NEGD Small Com Win'!B197&gt;40,40*(Rates!$J$9+Rates!$J$14)+('NEGD Small Com Win'!B197-40)*(Rates!$J$9+Rates!$J$17),'NEGD Small Com Win'!B197*(Rates!$J$9+Rates!$J$14))+Rates!$J$19+Rates!$J$22+Rates!$J$23</f>
        <v>2072.1478701980441</v>
      </c>
      <c r="E197" s="66">
        <f t="shared" si="8"/>
        <v>56.037000000000035</v>
      </c>
      <c r="F197" s="67">
        <f t="shared" si="9"/>
        <v>2.7794602384389445E-2</v>
      </c>
      <c r="G197" s="71">
        <f>'NEGD Commercial'!F195</f>
        <v>1</v>
      </c>
      <c r="H197" s="68">
        <f t="shared" si="10"/>
        <v>1.9612457833215659E-5</v>
      </c>
      <c r="I197" s="68">
        <f t="shared" si="11"/>
        <v>0.99788185455401379</v>
      </c>
    </row>
    <row r="198" spans="2:9" x14ac:dyDescent="0.2">
      <c r="B198" s="71">
        <f>'NEGD Commercial'!D196</f>
        <v>3559</v>
      </c>
      <c r="C198" s="65">
        <f>IF('NEGD Small Com Win'!B198&gt;40,40*(Rates!$I$9+Rates!$I$14)+('NEGD Small Com Win'!B198-40)*(Rates!$I$9+Rates!$I$17),'NEGD Small Com Win'!B198*(Rates!$I$9+Rates!$I$14))+Rates!$I$19+SUM(Rates!$I$21:$I$27)</f>
        <v>2027.2542037397113</v>
      </c>
      <c r="D198" s="65">
        <f>IF('NEGD Small Com Win'!B198&gt;40,40*(Rates!$J$9+Rates!$J$14)+('NEGD Small Com Win'!B198-40)*(Rates!$J$9+Rates!$J$17),'NEGD Small Com Win'!B198*(Rates!$J$9+Rates!$J$14))+Rates!$J$19+Rates!$J$22+Rates!$J$23</f>
        <v>2083.6152037397114</v>
      </c>
      <c r="E198" s="66">
        <f t="shared" si="8"/>
        <v>56.361000000000104</v>
      </c>
      <c r="F198" s="67">
        <f t="shared" si="9"/>
        <v>2.7801644162843506E-2</v>
      </c>
      <c r="G198" s="71">
        <f>'NEGD Commercial'!F196</f>
        <v>1</v>
      </c>
      <c r="H198" s="68">
        <f t="shared" si="10"/>
        <v>1.9612457833215659E-5</v>
      </c>
      <c r="I198" s="68">
        <f t="shared" si="11"/>
        <v>0.99790146701184701</v>
      </c>
    </row>
    <row r="199" spans="2:9" x14ac:dyDescent="0.2">
      <c r="B199" s="71">
        <f>'NEGD Commercial'!D197</f>
        <v>3579</v>
      </c>
      <c r="C199" s="65">
        <f>IF('NEGD Small Com Win'!B199&gt;40,40*(Rates!$I$9+Rates!$I$14)+('NEGD Small Com Win'!B199-40)*(Rates!$I$9+Rates!$I$17),'NEGD Small Com Win'!B199*(Rates!$I$9+Rates!$I$14))+Rates!$I$19+SUM(Rates!$I$21:$I$27)</f>
        <v>2038.3975372813788</v>
      </c>
      <c r="D199" s="65">
        <f>IF('NEGD Small Com Win'!B199&gt;40,40*(Rates!$J$9+Rates!$J$14)+('NEGD Small Com Win'!B199-40)*(Rates!$J$9+Rates!$J$17),'NEGD Small Com Win'!B199*(Rates!$J$9+Rates!$J$14))+Rates!$J$19+Rates!$J$22+Rates!$J$23</f>
        <v>2095.0825372813788</v>
      </c>
      <c r="E199" s="66">
        <f t="shared" ref="E199:E262" si="12">D199-C199</f>
        <v>56.684999999999945</v>
      </c>
      <c r="F199" s="67">
        <f t="shared" ref="F199:F262" si="13">E199/C199</f>
        <v>2.7808608950539167E-2</v>
      </c>
      <c r="G199" s="71">
        <f>'NEGD Commercial'!F197</f>
        <v>1</v>
      </c>
      <c r="H199" s="68">
        <f t="shared" si="10"/>
        <v>1.9612457833215659E-5</v>
      </c>
      <c r="I199" s="68">
        <f t="shared" si="11"/>
        <v>0.99792107946968023</v>
      </c>
    </row>
    <row r="200" spans="2:9" x14ac:dyDescent="0.2">
      <c r="B200" s="71">
        <f>'NEGD Commercial'!D198</f>
        <v>3599</v>
      </c>
      <c r="C200" s="65">
        <f>IF('NEGD Small Com Win'!B200&gt;40,40*(Rates!$I$9+Rates!$I$14)+('NEGD Small Com Win'!B200-40)*(Rates!$I$9+Rates!$I$17),'NEGD Small Com Win'!B200*(Rates!$I$9+Rates!$I$14))+Rates!$I$19+SUM(Rates!$I$21:$I$27)</f>
        <v>2049.5408708230461</v>
      </c>
      <c r="D200" s="65">
        <f>IF('NEGD Small Com Win'!B200&gt;40,40*(Rates!$J$9+Rates!$J$14)+('NEGD Small Com Win'!B200-40)*(Rates!$J$9+Rates!$J$17),'NEGD Small Com Win'!B200*(Rates!$J$9+Rates!$J$14))+Rates!$J$19+Rates!$J$22+Rates!$J$23</f>
        <v>2106.5498708230461</v>
      </c>
      <c r="E200" s="66">
        <f t="shared" si="12"/>
        <v>57.009000000000015</v>
      </c>
      <c r="F200" s="67">
        <f t="shared" si="13"/>
        <v>2.7815498003270642E-2</v>
      </c>
      <c r="G200" s="71">
        <f>'NEGD Commercial'!F198</f>
        <v>1</v>
      </c>
      <c r="H200" s="68">
        <f t="shared" ref="H200:H263" si="14">G200/SUM($G$6:$G$289)</f>
        <v>1.9612457833215659E-5</v>
      </c>
      <c r="I200" s="68">
        <f t="shared" ref="I200:I263" si="15">H200+I199</f>
        <v>0.99794069192751345</v>
      </c>
    </row>
    <row r="201" spans="2:9" x14ac:dyDescent="0.2">
      <c r="B201" s="71">
        <f>'NEGD Commercial'!D199</f>
        <v>3619</v>
      </c>
      <c r="C201" s="65">
        <f>IF('NEGD Small Com Win'!B201&gt;40,40*(Rates!$I$9+Rates!$I$14)+('NEGD Small Com Win'!B201-40)*(Rates!$I$9+Rates!$I$17),'NEGD Small Com Win'!B201*(Rates!$I$9+Rates!$I$14))+Rates!$I$19+SUM(Rates!$I$21:$I$27)</f>
        <v>2060.6842043647134</v>
      </c>
      <c r="D201" s="65">
        <f>IF('NEGD Small Com Win'!B201&gt;40,40*(Rates!$J$9+Rates!$J$14)+('NEGD Small Com Win'!B201-40)*(Rates!$J$9+Rates!$J$17),'NEGD Small Com Win'!B201*(Rates!$J$9+Rates!$J$14))+Rates!$J$19+Rates!$J$22+Rates!$J$23</f>
        <v>2118.0172043647135</v>
      </c>
      <c r="E201" s="66">
        <f t="shared" si="12"/>
        <v>57.333000000000084</v>
      </c>
      <c r="F201" s="67">
        <f t="shared" si="13"/>
        <v>2.7822312549668535E-2</v>
      </c>
      <c r="G201" s="71">
        <f>'NEGD Commercial'!F199</f>
        <v>1</v>
      </c>
      <c r="H201" s="68">
        <f t="shared" si="14"/>
        <v>1.9612457833215659E-5</v>
      </c>
      <c r="I201" s="68">
        <f t="shared" si="15"/>
        <v>0.99796030438534666</v>
      </c>
    </row>
    <row r="202" spans="2:9" x14ac:dyDescent="0.2">
      <c r="B202" s="71">
        <f>'NEGD Commercial'!D200</f>
        <v>3659</v>
      </c>
      <c r="C202" s="65">
        <f>IF('NEGD Small Com Win'!B202&gt;40,40*(Rates!$I$9+Rates!$I$14)+('NEGD Small Com Win'!B202-40)*(Rates!$I$9+Rates!$I$17),'NEGD Small Com Win'!B202*(Rates!$I$9+Rates!$I$14))+Rates!$I$19+SUM(Rates!$I$21:$I$27)</f>
        <v>2082.970871448048</v>
      </c>
      <c r="D202" s="65">
        <f>IF('NEGD Small Com Win'!B202&gt;40,40*(Rates!$J$9+Rates!$J$14)+('NEGD Small Com Win'!B202-40)*(Rates!$J$9+Rates!$J$17),'NEGD Small Com Win'!B202*(Rates!$J$9+Rates!$J$14))+Rates!$J$19+Rates!$J$22+Rates!$J$23</f>
        <v>2140.9518714480482</v>
      </c>
      <c r="E202" s="66">
        <f t="shared" si="12"/>
        <v>57.981000000000222</v>
      </c>
      <c r="F202" s="67">
        <f t="shared" si="13"/>
        <v>2.7835722906529536E-2</v>
      </c>
      <c r="G202" s="71">
        <f>'NEGD Commercial'!F200</f>
        <v>1</v>
      </c>
      <c r="H202" s="68">
        <f t="shared" si="14"/>
        <v>1.9612457833215659E-5</v>
      </c>
      <c r="I202" s="68">
        <f t="shared" si="15"/>
        <v>0.99797991684317988</v>
      </c>
    </row>
    <row r="203" spans="2:9" x14ac:dyDescent="0.2">
      <c r="B203" s="71">
        <f>'NEGD Commercial'!D201</f>
        <v>3679</v>
      </c>
      <c r="C203" s="65">
        <f>IF('NEGD Small Com Win'!B203&gt;40,40*(Rates!$I$9+Rates!$I$14)+('NEGD Small Com Win'!B203-40)*(Rates!$I$9+Rates!$I$17),'NEGD Small Com Win'!B203*(Rates!$I$9+Rates!$I$14))+Rates!$I$19+SUM(Rates!$I$21:$I$27)</f>
        <v>2094.1142049897157</v>
      </c>
      <c r="D203" s="65">
        <f>IF('NEGD Small Com Win'!B203&gt;40,40*(Rates!$J$9+Rates!$J$14)+('NEGD Small Com Win'!B203-40)*(Rates!$J$9+Rates!$J$17),'NEGD Small Com Win'!B203*(Rates!$J$9+Rates!$J$14))+Rates!$J$19+Rates!$J$22+Rates!$J$23</f>
        <v>2152.4192049897156</v>
      </c>
      <c r="E203" s="66">
        <f t="shared" si="12"/>
        <v>58.304999999999836</v>
      </c>
      <c r="F203" s="67">
        <f t="shared" si="13"/>
        <v>2.7842321044895531E-2</v>
      </c>
      <c r="G203" s="71">
        <f>'NEGD Commercial'!F201</f>
        <v>2</v>
      </c>
      <c r="H203" s="68">
        <f t="shared" si="14"/>
        <v>3.9224915666431319E-5</v>
      </c>
      <c r="I203" s="68">
        <f t="shared" si="15"/>
        <v>0.99801914175884632</v>
      </c>
    </row>
    <row r="204" spans="2:9" x14ac:dyDescent="0.2">
      <c r="B204" s="71">
        <f>'NEGD Commercial'!D202</f>
        <v>3699</v>
      </c>
      <c r="C204" s="65">
        <f>IF('NEGD Small Com Win'!B204&gt;40,40*(Rates!$I$9+Rates!$I$14)+('NEGD Small Com Win'!B204-40)*(Rates!$I$9+Rates!$I$17),'NEGD Small Com Win'!B204*(Rates!$I$9+Rates!$I$14))+Rates!$I$19+SUM(Rates!$I$21:$I$27)</f>
        <v>2105.257538531383</v>
      </c>
      <c r="D204" s="65">
        <f>IF('NEGD Small Com Win'!B204&gt;40,40*(Rates!$J$9+Rates!$J$14)+('NEGD Small Com Win'!B204-40)*(Rates!$J$9+Rates!$J$17),'NEGD Small Com Win'!B204*(Rates!$J$9+Rates!$J$14))+Rates!$J$19+Rates!$J$22+Rates!$J$23</f>
        <v>2163.8865385313829</v>
      </c>
      <c r="E204" s="66">
        <f t="shared" si="12"/>
        <v>58.628999999999905</v>
      </c>
      <c r="F204" s="67">
        <f t="shared" si="13"/>
        <v>2.7848849334081566E-2</v>
      </c>
      <c r="G204" s="71">
        <f>'NEGD Commercial'!F202</f>
        <v>1</v>
      </c>
      <c r="H204" s="68">
        <f t="shared" si="14"/>
        <v>1.9612457833215659E-5</v>
      </c>
      <c r="I204" s="68">
        <f t="shared" si="15"/>
        <v>0.99803875421667954</v>
      </c>
    </row>
    <row r="205" spans="2:9" x14ac:dyDescent="0.2">
      <c r="B205" s="71">
        <f>'NEGD Commercial'!D203</f>
        <v>3719</v>
      </c>
      <c r="C205" s="65">
        <f>IF('NEGD Small Com Win'!B205&gt;40,40*(Rates!$I$9+Rates!$I$14)+('NEGD Small Com Win'!B205-40)*(Rates!$I$9+Rates!$I$17),'NEGD Small Com Win'!B205*(Rates!$I$9+Rates!$I$14))+Rates!$I$19+SUM(Rates!$I$21:$I$27)</f>
        <v>2116.4008720730503</v>
      </c>
      <c r="D205" s="65">
        <f>IF('NEGD Small Com Win'!B205&gt;40,40*(Rates!$J$9+Rates!$J$14)+('NEGD Small Com Win'!B205-40)*(Rates!$J$9+Rates!$J$17),'NEGD Small Com Win'!B205*(Rates!$J$9+Rates!$J$14))+Rates!$J$19+Rates!$J$22+Rates!$J$23</f>
        <v>2175.3538720730503</v>
      </c>
      <c r="E205" s="66">
        <f t="shared" si="12"/>
        <v>58.952999999999975</v>
      </c>
      <c r="F205" s="67">
        <f t="shared" si="13"/>
        <v>2.7855308877403041E-2</v>
      </c>
      <c r="G205" s="71">
        <f>'NEGD Commercial'!F203</f>
        <v>1</v>
      </c>
      <c r="H205" s="68">
        <f t="shared" si="14"/>
        <v>1.9612457833215659E-5</v>
      </c>
      <c r="I205" s="68">
        <f t="shared" si="15"/>
        <v>0.99805836667451275</v>
      </c>
    </row>
    <row r="206" spans="2:9" x14ac:dyDescent="0.2">
      <c r="B206" s="71">
        <f>'NEGD Commercial'!D204</f>
        <v>3739</v>
      </c>
      <c r="C206" s="65">
        <f>IF('NEGD Small Com Win'!B206&gt;40,40*(Rates!$I$9+Rates!$I$14)+('NEGD Small Com Win'!B206-40)*(Rates!$I$9+Rates!$I$17),'NEGD Small Com Win'!B206*(Rates!$I$9+Rates!$I$14))+Rates!$I$19+SUM(Rates!$I$21:$I$27)</f>
        <v>2127.5442056147181</v>
      </c>
      <c r="D206" s="65">
        <f>IF('NEGD Small Com Win'!B206&gt;40,40*(Rates!$J$9+Rates!$J$14)+('NEGD Small Com Win'!B206-40)*(Rates!$J$9+Rates!$J$17),'NEGD Small Com Win'!B206*(Rates!$J$9+Rates!$J$14))+Rates!$J$19+Rates!$J$22+Rates!$J$23</f>
        <v>2186.8212056147177</v>
      </c>
      <c r="E206" s="66">
        <f t="shared" si="12"/>
        <v>59.276999999999589</v>
      </c>
      <c r="F206" s="67">
        <f t="shared" si="13"/>
        <v>2.7861700755060222E-2</v>
      </c>
      <c r="G206" s="71">
        <f>'NEGD Commercial'!F204</f>
        <v>1</v>
      </c>
      <c r="H206" s="68">
        <f t="shared" si="14"/>
        <v>1.9612457833215659E-5</v>
      </c>
      <c r="I206" s="68">
        <f t="shared" si="15"/>
        <v>0.99807797913234597</v>
      </c>
    </row>
    <row r="207" spans="2:9" x14ac:dyDescent="0.2">
      <c r="B207" s="71">
        <f>'NEGD Commercial'!D205</f>
        <v>3839</v>
      </c>
      <c r="C207" s="65">
        <f>IF('NEGD Small Com Win'!B207&gt;40,40*(Rates!$I$9+Rates!$I$14)+('NEGD Small Com Win'!B207-40)*(Rates!$I$9+Rates!$I$17),'NEGD Small Com Win'!B207*(Rates!$I$9+Rates!$I$14))+Rates!$I$19+SUM(Rates!$I$21:$I$27)</f>
        <v>2183.260873323055</v>
      </c>
      <c r="D207" s="65">
        <f>IF('NEGD Small Com Win'!B207&gt;40,40*(Rates!$J$9+Rates!$J$14)+('NEGD Small Com Win'!B207-40)*(Rates!$J$9+Rates!$J$17),'NEGD Small Com Win'!B207*(Rates!$J$9+Rates!$J$14))+Rates!$J$19+Rates!$J$22+Rates!$J$23</f>
        <v>2244.1578733230549</v>
      </c>
      <c r="E207" s="66">
        <f t="shared" si="12"/>
        <v>60.896999999999935</v>
      </c>
      <c r="F207" s="67">
        <f t="shared" si="13"/>
        <v>2.7892681421671346E-2</v>
      </c>
      <c r="G207" s="71">
        <f>'NEGD Commercial'!F205</f>
        <v>2</v>
      </c>
      <c r="H207" s="68">
        <f t="shared" si="14"/>
        <v>3.9224915666431319E-5</v>
      </c>
      <c r="I207" s="68">
        <f t="shared" si="15"/>
        <v>0.99811720404801241</v>
      </c>
    </row>
    <row r="208" spans="2:9" x14ac:dyDescent="0.2">
      <c r="B208" s="71">
        <f>'NEGD Commercial'!D206</f>
        <v>3879</v>
      </c>
      <c r="C208" s="65">
        <f>IF('NEGD Small Com Win'!B208&gt;40,40*(Rates!$I$9+Rates!$I$14)+('NEGD Small Com Win'!B208-40)*(Rates!$I$9+Rates!$I$17),'NEGD Small Com Win'!B208*(Rates!$I$9+Rates!$I$14))+Rates!$I$19+SUM(Rates!$I$21:$I$27)</f>
        <v>2205.5475404063895</v>
      </c>
      <c r="D208" s="65">
        <f>IF('NEGD Small Com Win'!B208&gt;40,40*(Rates!$J$9+Rates!$J$14)+('NEGD Small Com Win'!B208-40)*(Rates!$J$9+Rates!$J$17),'NEGD Small Com Win'!B208*(Rates!$J$9+Rates!$J$14))+Rates!$J$19+Rates!$J$22+Rates!$J$23</f>
        <v>2267.0925404063896</v>
      </c>
      <c r="E208" s="66">
        <f t="shared" si="12"/>
        <v>61.545000000000073</v>
      </c>
      <c r="F208" s="67">
        <f t="shared" si="13"/>
        <v>2.7904635412510728E-2</v>
      </c>
      <c r="G208" s="71">
        <f>'NEGD Commercial'!F206</f>
        <v>2</v>
      </c>
      <c r="H208" s="68">
        <f t="shared" si="14"/>
        <v>3.9224915666431319E-5</v>
      </c>
      <c r="I208" s="68">
        <f t="shared" si="15"/>
        <v>0.99815642896367884</v>
      </c>
    </row>
    <row r="209" spans="2:9" x14ac:dyDescent="0.2">
      <c r="B209" s="71">
        <f>'NEGD Commercial'!D207</f>
        <v>3939</v>
      </c>
      <c r="C209" s="65">
        <f>IF('NEGD Small Com Win'!B209&gt;40,40*(Rates!$I$9+Rates!$I$14)+('NEGD Small Com Win'!B209-40)*(Rates!$I$9+Rates!$I$17),'NEGD Small Com Win'!B209*(Rates!$I$9+Rates!$I$14))+Rates!$I$19+SUM(Rates!$I$21:$I$27)</f>
        <v>2238.9775410313919</v>
      </c>
      <c r="D209" s="65">
        <f>IF('NEGD Small Com Win'!B209&gt;40,40*(Rates!$J$9+Rates!$J$14)+('NEGD Small Com Win'!B209-40)*(Rates!$J$9+Rates!$J$17),'NEGD Small Com Win'!B209*(Rates!$J$9+Rates!$J$14))+Rates!$J$19+Rates!$J$22+Rates!$J$23</f>
        <v>2301.4945410313917</v>
      </c>
      <c r="E209" s="66">
        <f t="shared" si="12"/>
        <v>62.516999999999825</v>
      </c>
      <c r="F209" s="67">
        <f t="shared" si="13"/>
        <v>2.7922120188486204E-2</v>
      </c>
      <c r="G209" s="71">
        <f>'NEGD Commercial'!F207</f>
        <v>1</v>
      </c>
      <c r="H209" s="68">
        <f t="shared" si="14"/>
        <v>1.9612457833215659E-5</v>
      </c>
      <c r="I209" s="68">
        <f t="shared" si="15"/>
        <v>0.99817604142151206</v>
      </c>
    </row>
    <row r="210" spans="2:9" x14ac:dyDescent="0.2">
      <c r="B210" s="71">
        <f>'NEGD Commercial'!D208</f>
        <v>3959</v>
      </c>
      <c r="C210" s="65">
        <f>IF('NEGD Small Com Win'!B210&gt;40,40*(Rates!$I$9+Rates!$I$14)+('NEGD Small Com Win'!B210-40)*(Rates!$I$9+Rates!$I$17),'NEGD Small Com Win'!B210*(Rates!$I$9+Rates!$I$14))+Rates!$I$19+SUM(Rates!$I$21:$I$27)</f>
        <v>2250.1208745730592</v>
      </c>
      <c r="D210" s="65">
        <f>IF('NEGD Small Com Win'!B210&gt;40,40*(Rates!$J$9+Rates!$J$14)+('NEGD Small Com Win'!B210-40)*(Rates!$J$9+Rates!$J$17),'NEGD Small Com Win'!B210*(Rates!$J$9+Rates!$J$14))+Rates!$J$19+Rates!$J$22+Rates!$J$23</f>
        <v>2312.961874573059</v>
      </c>
      <c r="E210" s="66">
        <f t="shared" si="12"/>
        <v>62.840999999999894</v>
      </c>
      <c r="F210" s="67">
        <f t="shared" si="13"/>
        <v>2.7927832993382379E-2</v>
      </c>
      <c r="G210" s="71">
        <f>'NEGD Commercial'!F208</f>
        <v>1</v>
      </c>
      <c r="H210" s="68">
        <f t="shared" si="14"/>
        <v>1.9612457833215659E-5</v>
      </c>
      <c r="I210" s="68">
        <f t="shared" si="15"/>
        <v>0.99819565387934528</v>
      </c>
    </row>
    <row r="211" spans="2:9" x14ac:dyDescent="0.2">
      <c r="B211" s="71">
        <f>'NEGD Commercial'!D209</f>
        <v>3979</v>
      </c>
      <c r="C211" s="65">
        <f>IF('NEGD Small Com Win'!B211&gt;40,40*(Rates!$I$9+Rates!$I$14)+('NEGD Small Com Win'!B211-40)*(Rates!$I$9+Rates!$I$17),'NEGD Small Com Win'!B211*(Rates!$I$9+Rates!$I$14))+Rates!$I$19+SUM(Rates!$I$21:$I$27)</f>
        <v>2261.2642081147264</v>
      </c>
      <c r="D211" s="65">
        <f>IF('NEGD Small Com Win'!B211&gt;40,40*(Rates!$J$9+Rates!$J$14)+('NEGD Small Com Win'!B211-40)*(Rates!$J$9+Rates!$J$17),'NEGD Small Com Win'!B211*(Rates!$J$9+Rates!$J$14))+Rates!$J$19+Rates!$J$22+Rates!$J$23</f>
        <v>2324.4292081147264</v>
      </c>
      <c r="E211" s="66">
        <f t="shared" si="12"/>
        <v>63.164999999999964</v>
      </c>
      <c r="F211" s="67">
        <f t="shared" si="13"/>
        <v>2.7933489493765187E-2</v>
      </c>
      <c r="G211" s="71">
        <f>'NEGD Commercial'!F209</f>
        <v>2</v>
      </c>
      <c r="H211" s="68">
        <f t="shared" si="14"/>
        <v>3.9224915666431319E-5</v>
      </c>
      <c r="I211" s="68">
        <f t="shared" si="15"/>
        <v>0.99823487879501172</v>
      </c>
    </row>
    <row r="212" spans="2:9" x14ac:dyDescent="0.2">
      <c r="B212" s="71">
        <f>'NEGD Commercial'!D210</f>
        <v>3999</v>
      </c>
      <c r="C212" s="65">
        <f>IF('NEGD Small Com Win'!B212&gt;40,40*(Rates!$I$9+Rates!$I$14)+('NEGD Small Com Win'!B212-40)*(Rates!$I$9+Rates!$I$17),'NEGD Small Com Win'!B212*(Rates!$I$9+Rates!$I$14))+Rates!$I$19+SUM(Rates!$I$21:$I$27)</f>
        <v>2272.4075416563937</v>
      </c>
      <c r="D212" s="65">
        <f>IF('NEGD Small Com Win'!B212&gt;40,40*(Rates!$J$9+Rates!$J$14)+('NEGD Small Com Win'!B212-40)*(Rates!$J$9+Rates!$J$17),'NEGD Small Com Win'!B212*(Rates!$J$9+Rates!$J$14))+Rates!$J$19+Rates!$J$22+Rates!$J$23</f>
        <v>2335.8965416563938</v>
      </c>
      <c r="E212" s="66">
        <f t="shared" si="12"/>
        <v>63.489000000000033</v>
      </c>
      <c r="F212" s="67">
        <f t="shared" si="13"/>
        <v>2.7939090517945516E-2</v>
      </c>
      <c r="G212" s="71">
        <f>'NEGD Commercial'!F210</f>
        <v>1</v>
      </c>
      <c r="H212" s="68">
        <f t="shared" si="14"/>
        <v>1.9612457833215659E-5</v>
      </c>
      <c r="I212" s="68">
        <f t="shared" si="15"/>
        <v>0.99825449125284493</v>
      </c>
    </row>
    <row r="213" spans="2:9" x14ac:dyDescent="0.2">
      <c r="B213" s="71">
        <f>'NEGD Commercial'!D211</f>
        <v>4019</v>
      </c>
      <c r="C213" s="65">
        <f>IF('NEGD Small Com Win'!B213&gt;40,40*(Rates!$I$9+Rates!$I$14)+('NEGD Small Com Win'!B213-40)*(Rates!$I$9+Rates!$I$17),'NEGD Small Com Win'!B213*(Rates!$I$9+Rates!$I$14))+Rates!$I$19+SUM(Rates!$I$21:$I$27)</f>
        <v>2283.5508751980615</v>
      </c>
      <c r="D213" s="65">
        <f>IF('NEGD Small Com Win'!B213&gt;40,40*(Rates!$J$9+Rates!$J$14)+('NEGD Small Com Win'!B213-40)*(Rates!$J$9+Rates!$J$17),'NEGD Small Com Win'!B213*(Rates!$J$9+Rates!$J$14))+Rates!$J$19+Rates!$J$22+Rates!$J$23</f>
        <v>2347.3638751980611</v>
      </c>
      <c r="E213" s="66">
        <f t="shared" si="12"/>
        <v>63.812999999999647</v>
      </c>
      <c r="F213" s="67">
        <f t="shared" si="13"/>
        <v>2.7944636878066004E-2</v>
      </c>
      <c r="G213" s="71">
        <f>'NEGD Commercial'!F211</f>
        <v>1</v>
      </c>
      <c r="H213" s="68">
        <f t="shared" si="14"/>
        <v>1.9612457833215659E-5</v>
      </c>
      <c r="I213" s="68">
        <f t="shared" si="15"/>
        <v>0.99827410371067815</v>
      </c>
    </row>
    <row r="214" spans="2:9" x14ac:dyDescent="0.2">
      <c r="B214" s="71">
        <f>'NEGD Commercial'!D212</f>
        <v>4059</v>
      </c>
      <c r="C214" s="65">
        <f>IF('NEGD Small Com Win'!B214&gt;40,40*(Rates!$I$9+Rates!$I$14)+('NEGD Small Com Win'!B214-40)*(Rates!$I$9+Rates!$I$17),'NEGD Small Com Win'!B214*(Rates!$I$9+Rates!$I$14))+Rates!$I$19+SUM(Rates!$I$21:$I$27)</f>
        <v>2305.8375422813961</v>
      </c>
      <c r="D214" s="65">
        <f>IF('NEGD Small Com Win'!B214&gt;40,40*(Rates!$J$9+Rates!$J$14)+('NEGD Small Com Win'!B214-40)*(Rates!$J$9+Rates!$J$17),'NEGD Small Com Win'!B214*(Rates!$J$9+Rates!$J$14))+Rates!$J$19+Rates!$J$22+Rates!$J$23</f>
        <v>2370.2985422813958</v>
      </c>
      <c r="E214" s="66">
        <f t="shared" si="12"/>
        <v>64.460999999999785</v>
      </c>
      <c r="F214" s="67">
        <f t="shared" si="13"/>
        <v>2.7955568776203574E-2</v>
      </c>
      <c r="G214" s="71">
        <f>'NEGD Commercial'!F212</f>
        <v>1</v>
      </c>
      <c r="H214" s="68">
        <f t="shared" si="14"/>
        <v>1.9612457833215659E-5</v>
      </c>
      <c r="I214" s="68">
        <f t="shared" si="15"/>
        <v>0.99829371616851137</v>
      </c>
    </row>
    <row r="215" spans="2:9" x14ac:dyDescent="0.2">
      <c r="B215" s="71">
        <f>'NEGD Commercial'!D213</f>
        <v>4079</v>
      </c>
      <c r="C215" s="65">
        <f>IF('NEGD Small Com Win'!B215&gt;40,40*(Rates!$I$9+Rates!$I$14)+('NEGD Small Com Win'!B215-40)*(Rates!$I$9+Rates!$I$17),'NEGD Small Com Win'!B215*(Rates!$I$9+Rates!$I$14))+Rates!$I$19+SUM(Rates!$I$21:$I$27)</f>
        <v>2316.9808758230633</v>
      </c>
      <c r="D215" s="65">
        <f>IF('NEGD Small Com Win'!B215&gt;40,40*(Rates!$J$9+Rates!$J$14)+('NEGD Small Com Win'!B215-40)*(Rates!$J$9+Rates!$J$17),'NEGD Small Com Win'!B215*(Rates!$J$9+Rates!$J$14))+Rates!$J$19+Rates!$J$22+Rates!$J$23</f>
        <v>2381.7658758230637</v>
      </c>
      <c r="E215" s="66">
        <f t="shared" si="12"/>
        <v>64.785000000000309</v>
      </c>
      <c r="F215" s="67">
        <f t="shared" si="13"/>
        <v>2.7960955861142649E-2</v>
      </c>
      <c r="G215" s="71">
        <f>'NEGD Commercial'!F213</f>
        <v>2</v>
      </c>
      <c r="H215" s="68">
        <f t="shared" si="14"/>
        <v>3.9224915666431319E-5</v>
      </c>
      <c r="I215" s="68">
        <f t="shared" si="15"/>
        <v>0.99833294108417781</v>
      </c>
    </row>
    <row r="216" spans="2:9" x14ac:dyDescent="0.2">
      <c r="B216" s="71">
        <f>'NEGD Commercial'!D214</f>
        <v>4099</v>
      </c>
      <c r="C216" s="65">
        <f>IF('NEGD Small Com Win'!B216&gt;40,40*(Rates!$I$9+Rates!$I$14)+('NEGD Small Com Win'!B216-40)*(Rates!$I$9+Rates!$I$17),'NEGD Small Com Win'!B216*(Rates!$I$9+Rates!$I$14))+Rates!$I$19+SUM(Rates!$I$21:$I$27)</f>
        <v>2328.1242093647306</v>
      </c>
      <c r="D216" s="65">
        <f>IF('NEGD Small Com Win'!B216&gt;40,40*(Rates!$J$9+Rates!$J$14)+('NEGD Small Com Win'!B216-40)*(Rates!$J$9+Rates!$J$17),'NEGD Small Com Win'!B216*(Rates!$J$9+Rates!$J$14))+Rates!$J$19+Rates!$J$22+Rates!$J$23</f>
        <v>2393.233209364731</v>
      </c>
      <c r="E216" s="66">
        <f t="shared" si="12"/>
        <v>65.109000000000378</v>
      </c>
      <c r="F216" s="67">
        <f t="shared" si="13"/>
        <v>2.7966291376595627E-2</v>
      </c>
      <c r="G216" s="71">
        <f>'NEGD Commercial'!F214</f>
        <v>2</v>
      </c>
      <c r="H216" s="68">
        <f t="shared" si="14"/>
        <v>3.9224915666431319E-5</v>
      </c>
      <c r="I216" s="68">
        <f t="shared" si="15"/>
        <v>0.99837216599984424</v>
      </c>
    </row>
    <row r="217" spans="2:9" x14ac:dyDescent="0.2">
      <c r="B217" s="71">
        <f>'NEGD Commercial'!D215</f>
        <v>4139</v>
      </c>
      <c r="C217" s="65">
        <f>IF('NEGD Small Com Win'!B217&gt;40,40*(Rates!$I$9+Rates!$I$14)+('NEGD Small Com Win'!B217-40)*(Rates!$I$9+Rates!$I$17),'NEGD Small Com Win'!B217*(Rates!$I$9+Rates!$I$14))+Rates!$I$19+SUM(Rates!$I$21:$I$27)</f>
        <v>2350.4108764480657</v>
      </c>
      <c r="D217" s="65">
        <f>IF('NEGD Small Com Win'!B217&gt;40,40*(Rates!$J$9+Rates!$J$14)+('NEGD Small Com Win'!B217-40)*(Rates!$J$9+Rates!$J$17),'NEGD Small Com Win'!B217*(Rates!$J$9+Rates!$J$14))+Rates!$J$19+Rates!$J$22+Rates!$J$23</f>
        <v>2416.1678764480657</v>
      </c>
      <c r="E217" s="66">
        <f t="shared" si="12"/>
        <v>65.757000000000062</v>
      </c>
      <c r="F217" s="67">
        <f t="shared" si="13"/>
        <v>2.797681063294425E-2</v>
      </c>
      <c r="G217" s="71">
        <f>'NEGD Commercial'!F215</f>
        <v>1</v>
      </c>
      <c r="H217" s="68">
        <f t="shared" si="14"/>
        <v>1.9612457833215659E-5</v>
      </c>
      <c r="I217" s="68">
        <f t="shared" si="15"/>
        <v>0.99839177845767746</v>
      </c>
    </row>
    <row r="218" spans="2:9" x14ac:dyDescent="0.2">
      <c r="B218" s="71">
        <f>'NEGD Commercial'!D216</f>
        <v>4179</v>
      </c>
      <c r="C218" s="65">
        <f>IF('NEGD Small Com Win'!B218&gt;40,40*(Rates!$I$9+Rates!$I$14)+('NEGD Small Com Win'!B218-40)*(Rates!$I$9+Rates!$I$17),'NEGD Small Com Win'!B218*(Rates!$I$9+Rates!$I$14))+Rates!$I$19+SUM(Rates!$I$21:$I$27)</f>
        <v>2372.6975435314002</v>
      </c>
      <c r="D218" s="65">
        <f>IF('NEGD Small Com Win'!B218&gt;40,40*(Rates!$J$9+Rates!$J$14)+('NEGD Small Com Win'!B218-40)*(Rates!$J$9+Rates!$J$17),'NEGD Small Com Win'!B218*(Rates!$J$9+Rates!$J$14))+Rates!$J$19+Rates!$J$22+Rates!$J$23</f>
        <v>2439.1025435314004</v>
      </c>
      <c r="E218" s="66">
        <f t="shared" si="12"/>
        <v>66.4050000000002</v>
      </c>
      <c r="F218" s="67">
        <f t="shared" si="13"/>
        <v>2.7987132275261024E-2</v>
      </c>
      <c r="G218" s="71">
        <f>'NEGD Commercial'!F216</f>
        <v>1</v>
      </c>
      <c r="H218" s="68">
        <f t="shared" si="14"/>
        <v>1.9612457833215659E-5</v>
      </c>
      <c r="I218" s="68">
        <f t="shared" si="15"/>
        <v>0.99841139091551068</v>
      </c>
    </row>
    <row r="219" spans="2:9" x14ac:dyDescent="0.2">
      <c r="B219" s="71">
        <f>'NEGD Commercial'!D217</f>
        <v>4219</v>
      </c>
      <c r="C219" s="65">
        <f>IF('NEGD Small Com Win'!B219&gt;40,40*(Rates!$I$9+Rates!$I$14)+('NEGD Small Com Win'!B219-40)*(Rates!$I$9+Rates!$I$17),'NEGD Small Com Win'!B219*(Rates!$I$9+Rates!$I$14))+Rates!$I$19+SUM(Rates!$I$21:$I$27)</f>
        <v>2394.9842106147353</v>
      </c>
      <c r="D219" s="65">
        <f>IF('NEGD Small Com Win'!B219&gt;40,40*(Rates!$J$9+Rates!$J$14)+('NEGD Small Com Win'!B219-40)*(Rates!$J$9+Rates!$J$17),'NEGD Small Com Win'!B219*(Rates!$J$9+Rates!$J$14))+Rates!$J$19+Rates!$J$22+Rates!$J$23</f>
        <v>2462.0372106147352</v>
      </c>
      <c r="E219" s="66">
        <f t="shared" si="12"/>
        <v>67.052999999999884</v>
      </c>
      <c r="F219" s="67">
        <f t="shared" si="13"/>
        <v>2.7997261820272703E-2</v>
      </c>
      <c r="G219" s="71">
        <f>'NEGD Commercial'!F217</f>
        <v>1</v>
      </c>
      <c r="H219" s="68">
        <f t="shared" si="14"/>
        <v>1.9612457833215659E-5</v>
      </c>
      <c r="I219" s="68">
        <f t="shared" si="15"/>
        <v>0.99843100337334389</v>
      </c>
    </row>
    <row r="220" spans="2:9" x14ac:dyDescent="0.2">
      <c r="B220" s="71">
        <f>'NEGD Commercial'!D218</f>
        <v>4259</v>
      </c>
      <c r="C220" s="65">
        <f>IF('NEGD Small Com Win'!B220&gt;40,40*(Rates!$I$9+Rates!$I$14)+('NEGD Small Com Win'!B220-40)*(Rates!$I$9+Rates!$I$17),'NEGD Small Com Win'!B220*(Rates!$I$9+Rates!$I$14))+Rates!$I$19+SUM(Rates!$I$21:$I$27)</f>
        <v>2417.2708776980699</v>
      </c>
      <c r="D220" s="65">
        <f>IF('NEGD Small Com Win'!B220&gt;40,40*(Rates!$J$9+Rates!$J$14)+('NEGD Small Com Win'!B220-40)*(Rates!$J$9+Rates!$J$17),'NEGD Small Com Win'!B220*(Rates!$J$9+Rates!$J$14))+Rates!$J$19+Rates!$J$22+Rates!$J$23</f>
        <v>2484.9718776980699</v>
      </c>
      <c r="E220" s="66">
        <f t="shared" si="12"/>
        <v>67.701000000000022</v>
      </c>
      <c r="F220" s="67">
        <f t="shared" si="13"/>
        <v>2.8007204581255142E-2</v>
      </c>
      <c r="G220" s="71">
        <f>'NEGD Commercial'!F218</f>
        <v>1</v>
      </c>
      <c r="H220" s="68">
        <f t="shared" si="14"/>
        <v>1.9612457833215659E-5</v>
      </c>
      <c r="I220" s="68">
        <f t="shared" si="15"/>
        <v>0.99845061583117711</v>
      </c>
    </row>
    <row r="221" spans="2:9" x14ac:dyDescent="0.2">
      <c r="B221" s="71">
        <f>'NEGD Commercial'!D219</f>
        <v>4299</v>
      </c>
      <c r="C221" s="65">
        <f>IF('NEGD Small Com Win'!B221&gt;40,40*(Rates!$I$9+Rates!$I$14)+('NEGD Small Com Win'!B221-40)*(Rates!$I$9+Rates!$I$17),'NEGD Small Com Win'!B221*(Rates!$I$9+Rates!$I$14))+Rates!$I$19+SUM(Rates!$I$21:$I$27)</f>
        <v>2439.5575447814049</v>
      </c>
      <c r="D221" s="65">
        <f>IF('NEGD Small Com Win'!B221&gt;40,40*(Rates!$J$9+Rates!$J$14)+('NEGD Small Com Win'!B221-40)*(Rates!$J$9+Rates!$J$17),'NEGD Small Com Win'!B221*(Rates!$J$9+Rates!$J$14))+Rates!$J$19+Rates!$J$22+Rates!$J$23</f>
        <v>2507.9065447814046</v>
      </c>
      <c r="E221" s="66">
        <f t="shared" si="12"/>
        <v>68.348999999999705</v>
      </c>
      <c r="F221" s="67">
        <f t="shared" si="13"/>
        <v>2.8016965677324934E-2</v>
      </c>
      <c r="G221" s="71">
        <f>'NEGD Commercial'!F219</f>
        <v>2</v>
      </c>
      <c r="H221" s="68">
        <f t="shared" si="14"/>
        <v>3.9224915666431319E-5</v>
      </c>
      <c r="I221" s="68">
        <f t="shared" si="15"/>
        <v>0.99848984074684355</v>
      </c>
    </row>
    <row r="222" spans="2:9" x14ac:dyDescent="0.2">
      <c r="B222" s="71">
        <f>'NEGD Commercial'!D220</f>
        <v>4339</v>
      </c>
      <c r="C222" s="65">
        <f>IF('NEGD Small Com Win'!B222&gt;40,40*(Rates!$I$9+Rates!$I$14)+('NEGD Small Com Win'!B222-40)*(Rates!$I$9+Rates!$I$17),'NEGD Small Com Win'!B222*(Rates!$I$9+Rates!$I$14))+Rates!$I$19+SUM(Rates!$I$21:$I$27)</f>
        <v>2461.8442118647395</v>
      </c>
      <c r="D222" s="65">
        <f>IF('NEGD Small Com Win'!B222&gt;40,40*(Rates!$J$9+Rates!$J$14)+('NEGD Small Com Win'!B222-40)*(Rates!$J$9+Rates!$J$17),'NEGD Small Com Win'!B222*(Rates!$J$9+Rates!$J$14))+Rates!$J$19+Rates!$J$22+Rates!$J$23</f>
        <v>2530.8412118647393</v>
      </c>
      <c r="E222" s="66">
        <f t="shared" si="12"/>
        <v>68.996999999999844</v>
      </c>
      <c r="F222" s="67">
        <f t="shared" si="13"/>
        <v>2.802655004222937E-2</v>
      </c>
      <c r="G222" s="71">
        <f>'NEGD Commercial'!F220</f>
        <v>2</v>
      </c>
      <c r="H222" s="68">
        <f t="shared" si="14"/>
        <v>3.9224915666431319E-5</v>
      </c>
      <c r="I222" s="68">
        <f t="shared" si="15"/>
        <v>0.99852906566250998</v>
      </c>
    </row>
    <row r="223" spans="2:9" x14ac:dyDescent="0.2">
      <c r="B223" s="71">
        <f>'NEGD Commercial'!D221</f>
        <v>4359</v>
      </c>
      <c r="C223" s="65">
        <f>IF('NEGD Small Com Win'!B223&gt;40,40*(Rates!$I$9+Rates!$I$14)+('NEGD Small Com Win'!B223-40)*(Rates!$I$9+Rates!$I$17),'NEGD Small Com Win'!B223*(Rates!$I$9+Rates!$I$14))+Rates!$I$19+SUM(Rates!$I$21:$I$27)</f>
        <v>2472.9875454064068</v>
      </c>
      <c r="D223" s="65">
        <f>IF('NEGD Small Com Win'!B223&gt;40,40*(Rates!$J$9+Rates!$J$14)+('NEGD Small Com Win'!B223-40)*(Rates!$J$9+Rates!$J$17),'NEGD Small Com Win'!B223*(Rates!$J$9+Rates!$J$14))+Rates!$J$19+Rates!$J$22+Rates!$J$23</f>
        <v>2542.3085454064067</v>
      </c>
      <c r="E223" s="66">
        <f t="shared" si="12"/>
        <v>69.320999999999913</v>
      </c>
      <c r="F223" s="67">
        <f t="shared" si="13"/>
        <v>2.8031277443658863E-2</v>
      </c>
      <c r="G223" s="71">
        <f>'NEGD Commercial'!F221</f>
        <v>3</v>
      </c>
      <c r="H223" s="68">
        <f t="shared" si="14"/>
        <v>5.8837373499646975E-5</v>
      </c>
      <c r="I223" s="68">
        <f t="shared" si="15"/>
        <v>0.99858790303600964</v>
      </c>
    </row>
    <row r="224" spans="2:9" x14ac:dyDescent="0.2">
      <c r="B224" s="71">
        <f>'NEGD Commercial'!D222</f>
        <v>4399</v>
      </c>
      <c r="C224" s="65">
        <f>IF('NEGD Small Com Win'!B224&gt;40,40*(Rates!$I$9+Rates!$I$14)+('NEGD Small Com Win'!B224-40)*(Rates!$I$9+Rates!$I$17),'NEGD Small Com Win'!B224*(Rates!$I$9+Rates!$I$14))+Rates!$I$19+SUM(Rates!$I$21:$I$27)</f>
        <v>2495.2742124897418</v>
      </c>
      <c r="D224" s="65">
        <f>IF('NEGD Small Com Win'!B224&gt;40,40*(Rates!$J$9+Rates!$J$14)+('NEGD Small Com Win'!B224-40)*(Rates!$J$9+Rates!$J$17),'NEGD Small Com Win'!B224*(Rates!$J$9+Rates!$J$14))+Rates!$J$19+Rates!$J$22+Rates!$J$23</f>
        <v>2565.2432124897418</v>
      </c>
      <c r="E224" s="66">
        <f t="shared" si="12"/>
        <v>69.969000000000051</v>
      </c>
      <c r="F224" s="67">
        <f t="shared" si="13"/>
        <v>2.8040605577447211E-2</v>
      </c>
      <c r="G224" s="71">
        <f>'NEGD Commercial'!F222</f>
        <v>2</v>
      </c>
      <c r="H224" s="68">
        <f t="shared" si="14"/>
        <v>3.9224915666431319E-5</v>
      </c>
      <c r="I224" s="68">
        <f t="shared" si="15"/>
        <v>0.99862712795167607</v>
      </c>
    </row>
    <row r="225" spans="2:9" x14ac:dyDescent="0.2">
      <c r="B225" s="71">
        <f>'NEGD Commercial'!D223</f>
        <v>4419</v>
      </c>
      <c r="C225" s="65">
        <f>IF('NEGD Small Com Win'!B225&gt;40,40*(Rates!$I$9+Rates!$I$14)+('NEGD Small Com Win'!B225-40)*(Rates!$I$9+Rates!$I$17),'NEGD Small Com Win'!B225*(Rates!$I$9+Rates!$I$14))+Rates!$I$19+SUM(Rates!$I$21:$I$27)</f>
        <v>2506.4175460314091</v>
      </c>
      <c r="D225" s="65">
        <f>IF('NEGD Small Com Win'!B225&gt;40,40*(Rates!$J$9+Rates!$J$14)+('NEGD Small Com Win'!B225-40)*(Rates!$J$9+Rates!$J$17),'NEGD Small Com Win'!B225*(Rates!$J$9+Rates!$J$14))+Rates!$J$19+Rates!$J$22+Rates!$J$23</f>
        <v>2576.7105460314092</v>
      </c>
      <c r="E225" s="66">
        <f t="shared" si="12"/>
        <v>70.29300000000012</v>
      </c>
      <c r="F225" s="67">
        <f t="shared" si="13"/>
        <v>2.8045207436127342E-2</v>
      </c>
      <c r="G225" s="71">
        <f>'NEGD Commercial'!F223</f>
        <v>2</v>
      </c>
      <c r="H225" s="68">
        <f t="shared" si="14"/>
        <v>3.9224915666431319E-5</v>
      </c>
      <c r="I225" s="68">
        <f t="shared" si="15"/>
        <v>0.99866635286734251</v>
      </c>
    </row>
    <row r="226" spans="2:9" x14ac:dyDescent="0.2">
      <c r="B226" s="71">
        <f>'NEGD Commercial'!D224</f>
        <v>4439</v>
      </c>
      <c r="C226" s="65">
        <f>IF('NEGD Small Com Win'!B226&gt;40,40*(Rates!$I$9+Rates!$I$14)+('NEGD Small Com Win'!B226-40)*(Rates!$I$9+Rates!$I$17),'NEGD Small Com Win'!B226*(Rates!$I$9+Rates!$I$14))+Rates!$I$19+SUM(Rates!$I$21:$I$27)</f>
        <v>2517.5608795730764</v>
      </c>
      <c r="D226" s="65">
        <f>IF('NEGD Small Com Win'!B226&gt;40,40*(Rates!$J$9+Rates!$J$14)+('NEGD Small Com Win'!B226-40)*(Rates!$J$9+Rates!$J$17),'NEGD Small Com Win'!B226*(Rates!$J$9+Rates!$J$14))+Rates!$J$19+Rates!$J$22+Rates!$J$23</f>
        <v>2588.1778795730766</v>
      </c>
      <c r="E226" s="66">
        <f t="shared" si="12"/>
        <v>70.617000000000189</v>
      </c>
      <c r="F226" s="67">
        <f t="shared" si="13"/>
        <v>2.8049768556927725E-2</v>
      </c>
      <c r="G226" s="71">
        <f>'NEGD Commercial'!F224</f>
        <v>1</v>
      </c>
      <c r="H226" s="68">
        <f t="shared" si="14"/>
        <v>1.9612457833215659E-5</v>
      </c>
      <c r="I226" s="68">
        <f t="shared" si="15"/>
        <v>0.99868596532517573</v>
      </c>
    </row>
    <row r="227" spans="2:9" x14ac:dyDescent="0.2">
      <c r="B227" s="71">
        <f>'NEGD Commercial'!D225</f>
        <v>4459</v>
      </c>
      <c r="C227" s="65">
        <f>IF('NEGD Small Com Win'!B227&gt;40,40*(Rates!$I$9+Rates!$I$14)+('NEGD Small Com Win'!B227-40)*(Rates!$I$9+Rates!$I$17),'NEGD Small Com Win'!B227*(Rates!$I$9+Rates!$I$14))+Rates!$I$19+SUM(Rates!$I$21:$I$27)</f>
        <v>2528.7042131147437</v>
      </c>
      <c r="D227" s="65">
        <f>IF('NEGD Small Com Win'!B227&gt;40,40*(Rates!$J$9+Rates!$J$14)+('NEGD Small Com Win'!B227-40)*(Rates!$J$9+Rates!$J$17),'NEGD Small Com Win'!B227*(Rates!$J$9+Rates!$J$14))+Rates!$J$19+Rates!$J$22+Rates!$J$23</f>
        <v>2599.6452131147439</v>
      </c>
      <c r="E227" s="66">
        <f t="shared" si="12"/>
        <v>70.941000000000258</v>
      </c>
      <c r="F227" s="67">
        <f t="shared" si="13"/>
        <v>2.8054289478411688E-2</v>
      </c>
      <c r="G227" s="71">
        <f>'NEGD Commercial'!F225</f>
        <v>1</v>
      </c>
      <c r="H227" s="68">
        <f t="shared" si="14"/>
        <v>1.9612457833215659E-5</v>
      </c>
      <c r="I227" s="68">
        <f t="shared" si="15"/>
        <v>0.99870557778300895</v>
      </c>
    </row>
    <row r="228" spans="2:9" x14ac:dyDescent="0.2">
      <c r="B228" s="71">
        <f>'NEGD Commercial'!D226</f>
        <v>4479</v>
      </c>
      <c r="C228" s="65">
        <f>IF('NEGD Small Com Win'!B228&gt;40,40*(Rates!$I$9+Rates!$I$14)+('NEGD Small Com Win'!B228-40)*(Rates!$I$9+Rates!$I$17),'NEGD Small Com Win'!B228*(Rates!$I$9+Rates!$I$14))+Rates!$I$19+SUM(Rates!$I$21:$I$27)</f>
        <v>2539.8475466564114</v>
      </c>
      <c r="D228" s="65">
        <f>IF('NEGD Small Com Win'!B228&gt;40,40*(Rates!$J$9+Rates!$J$14)+('NEGD Small Com Win'!B228-40)*(Rates!$J$9+Rates!$J$17),'NEGD Small Com Win'!B228*(Rates!$J$9+Rates!$J$14))+Rates!$J$19+Rates!$J$22+Rates!$J$23</f>
        <v>2611.1125466564113</v>
      </c>
      <c r="E228" s="66">
        <f t="shared" si="12"/>
        <v>71.264999999999873</v>
      </c>
      <c r="F228" s="67">
        <f t="shared" si="13"/>
        <v>2.8058770729690787E-2</v>
      </c>
      <c r="G228" s="71">
        <f>'NEGD Commercial'!F226</f>
        <v>2</v>
      </c>
      <c r="H228" s="68">
        <f t="shared" si="14"/>
        <v>3.9224915666431319E-5</v>
      </c>
      <c r="I228" s="68">
        <f t="shared" si="15"/>
        <v>0.99874480269867538</v>
      </c>
    </row>
    <row r="229" spans="2:9" x14ac:dyDescent="0.2">
      <c r="B229" s="71">
        <f>'NEGD Commercial'!D227</f>
        <v>4499</v>
      </c>
      <c r="C229" s="65">
        <f>IF('NEGD Small Com Win'!B229&gt;40,40*(Rates!$I$9+Rates!$I$14)+('NEGD Small Com Win'!B229-40)*(Rates!$I$9+Rates!$I$17),'NEGD Small Com Win'!B229*(Rates!$I$9+Rates!$I$14))+Rates!$I$19+SUM(Rates!$I$21:$I$27)</f>
        <v>2550.9908801980787</v>
      </c>
      <c r="D229" s="65">
        <f>IF('NEGD Small Com Win'!B229&gt;40,40*(Rates!$J$9+Rates!$J$14)+('NEGD Small Com Win'!B229-40)*(Rates!$J$9+Rates!$J$17),'NEGD Small Com Win'!B229*(Rates!$J$9+Rates!$J$14))+Rates!$J$19+Rates!$J$22+Rates!$J$23</f>
        <v>2622.5798801980786</v>
      </c>
      <c r="E229" s="66">
        <f t="shared" si="12"/>
        <v>71.588999999999942</v>
      </c>
      <c r="F229" s="67">
        <f t="shared" si="13"/>
        <v>2.8063212830632001E-2</v>
      </c>
      <c r="G229" s="71">
        <f>'NEGD Commercial'!F227</f>
        <v>1</v>
      </c>
      <c r="H229" s="68">
        <f t="shared" si="14"/>
        <v>1.9612457833215659E-5</v>
      </c>
      <c r="I229" s="68">
        <f t="shared" si="15"/>
        <v>0.9987644151565086</v>
      </c>
    </row>
    <row r="230" spans="2:9" x14ac:dyDescent="0.2">
      <c r="B230" s="71">
        <f>'NEGD Commercial'!D228</f>
        <v>4599</v>
      </c>
      <c r="C230" s="65">
        <f>IF('NEGD Small Com Win'!B230&gt;40,40*(Rates!$I$9+Rates!$I$14)+('NEGD Small Com Win'!B230-40)*(Rates!$I$9+Rates!$I$17),'NEGD Small Com Win'!B230*(Rates!$I$9+Rates!$I$14))+Rates!$I$19+SUM(Rates!$I$21:$I$27)</f>
        <v>2606.7075479064156</v>
      </c>
      <c r="D230" s="65">
        <f>IF('NEGD Small Com Win'!B230&gt;40,40*(Rates!$J$9+Rates!$J$14)+('NEGD Small Com Win'!B230-40)*(Rates!$J$9+Rates!$J$17),'NEGD Small Com Win'!B230*(Rates!$J$9+Rates!$J$14))+Rates!$J$19+Rates!$J$22+Rates!$J$23</f>
        <v>2679.9165479064154</v>
      </c>
      <c r="E230" s="66">
        <f t="shared" si="12"/>
        <v>73.208999999999833</v>
      </c>
      <c r="F230" s="67">
        <f t="shared" si="13"/>
        <v>2.8084853653336694E-2</v>
      </c>
      <c r="G230" s="71">
        <f>'NEGD Commercial'!F228</f>
        <v>1</v>
      </c>
      <c r="H230" s="68">
        <f t="shared" si="14"/>
        <v>1.9612457833215659E-5</v>
      </c>
      <c r="I230" s="68">
        <f t="shared" si="15"/>
        <v>0.99878402761434182</v>
      </c>
    </row>
    <row r="231" spans="2:9" x14ac:dyDescent="0.2">
      <c r="B231" s="71">
        <f>'NEGD Commercial'!D229</f>
        <v>4639</v>
      </c>
      <c r="C231" s="65">
        <f>IF('NEGD Small Com Win'!B231&gt;40,40*(Rates!$I$9+Rates!$I$14)+('NEGD Small Com Win'!B231-40)*(Rates!$I$9+Rates!$I$17),'NEGD Small Com Win'!B231*(Rates!$I$9+Rates!$I$14))+Rates!$I$19+SUM(Rates!$I$21:$I$27)</f>
        <v>2628.9942149897502</v>
      </c>
      <c r="D231" s="65">
        <f>IF('NEGD Small Com Win'!B231&gt;40,40*(Rates!$J$9+Rates!$J$14)+('NEGD Small Com Win'!B231-40)*(Rates!$J$9+Rates!$J$17),'NEGD Small Com Win'!B231*(Rates!$J$9+Rates!$J$14))+Rates!$J$19+Rates!$J$22+Rates!$J$23</f>
        <v>2702.8512149897501</v>
      </c>
      <c r="E231" s="66">
        <f t="shared" si="12"/>
        <v>73.856999999999971</v>
      </c>
      <c r="F231" s="67">
        <f t="shared" si="13"/>
        <v>2.8093253145590479E-2</v>
      </c>
      <c r="G231" s="71">
        <f>'NEGD Commercial'!F229</f>
        <v>1</v>
      </c>
      <c r="H231" s="68">
        <f t="shared" si="14"/>
        <v>1.9612457833215659E-5</v>
      </c>
      <c r="I231" s="68">
        <f t="shared" si="15"/>
        <v>0.99880364007217504</v>
      </c>
    </row>
    <row r="232" spans="2:9" x14ac:dyDescent="0.2">
      <c r="B232" s="71">
        <f>'NEGD Commercial'!D230</f>
        <v>4659</v>
      </c>
      <c r="C232" s="65">
        <f>IF('NEGD Small Com Win'!B232&gt;40,40*(Rates!$I$9+Rates!$I$14)+('NEGD Small Com Win'!B232-40)*(Rates!$I$9+Rates!$I$17),'NEGD Small Com Win'!B232*(Rates!$I$9+Rates!$I$14))+Rates!$I$19+SUM(Rates!$I$21:$I$27)</f>
        <v>2640.1375485314175</v>
      </c>
      <c r="D232" s="65">
        <f>IF('NEGD Small Com Win'!B232&gt;40,40*(Rates!$J$9+Rates!$J$14)+('NEGD Small Com Win'!B232-40)*(Rates!$J$9+Rates!$J$17),'NEGD Small Com Win'!B232*(Rates!$J$9+Rates!$J$14))+Rates!$J$19+Rates!$J$22+Rates!$J$23</f>
        <v>2714.3185485314175</v>
      </c>
      <c r="E232" s="66">
        <f t="shared" si="12"/>
        <v>74.18100000000004</v>
      </c>
      <c r="F232" s="67">
        <f t="shared" si="13"/>
        <v>2.8097399713610902E-2</v>
      </c>
      <c r="G232" s="71">
        <f>'NEGD Commercial'!F230</f>
        <v>1</v>
      </c>
      <c r="H232" s="68">
        <f t="shared" si="14"/>
        <v>1.9612457833215659E-5</v>
      </c>
      <c r="I232" s="68">
        <f t="shared" si="15"/>
        <v>0.99882325253000825</v>
      </c>
    </row>
    <row r="233" spans="2:9" x14ac:dyDescent="0.2">
      <c r="B233" s="71">
        <f>'NEGD Commercial'!D231</f>
        <v>4679</v>
      </c>
      <c r="C233" s="65">
        <f>IF('NEGD Small Com Win'!B233&gt;40,40*(Rates!$I$9+Rates!$I$14)+('NEGD Small Com Win'!B233-40)*(Rates!$I$9+Rates!$I$17),'NEGD Small Com Win'!B233*(Rates!$I$9+Rates!$I$14))+Rates!$I$19+SUM(Rates!$I$21:$I$27)</f>
        <v>2651.2808820730852</v>
      </c>
      <c r="D233" s="65">
        <f>IF('NEGD Small Com Win'!B233&gt;40,40*(Rates!$J$9+Rates!$J$14)+('NEGD Small Com Win'!B233-40)*(Rates!$J$9+Rates!$J$17),'NEGD Small Com Win'!B233*(Rates!$J$9+Rates!$J$14))+Rates!$J$19+Rates!$J$22+Rates!$J$23</f>
        <v>2725.7858820730848</v>
      </c>
      <c r="E233" s="66">
        <f t="shared" si="12"/>
        <v>74.504999999999654</v>
      </c>
      <c r="F233" s="67">
        <f t="shared" si="13"/>
        <v>2.810151142558039E-2</v>
      </c>
      <c r="G233" s="71">
        <f>'NEGD Commercial'!F231</f>
        <v>1</v>
      </c>
      <c r="H233" s="68">
        <f t="shared" si="14"/>
        <v>1.9612457833215659E-5</v>
      </c>
      <c r="I233" s="68">
        <f t="shared" si="15"/>
        <v>0.99884286498784147</v>
      </c>
    </row>
    <row r="234" spans="2:9" x14ac:dyDescent="0.2">
      <c r="B234" s="71">
        <f>'NEGD Commercial'!D232</f>
        <v>4699</v>
      </c>
      <c r="C234" s="65">
        <f>IF('NEGD Small Com Win'!B234&gt;40,40*(Rates!$I$9+Rates!$I$14)+('NEGD Small Com Win'!B234-40)*(Rates!$I$9+Rates!$I$17),'NEGD Small Com Win'!B234*(Rates!$I$9+Rates!$I$14))+Rates!$I$19+SUM(Rates!$I$21:$I$27)</f>
        <v>2662.4242156147525</v>
      </c>
      <c r="D234" s="65">
        <f>IF('NEGD Small Com Win'!B234&gt;40,40*(Rates!$J$9+Rates!$J$14)+('NEGD Small Com Win'!B234-40)*(Rates!$J$9+Rates!$J$17),'NEGD Small Com Win'!B234*(Rates!$J$9+Rates!$J$14))+Rates!$J$19+Rates!$J$22+Rates!$J$23</f>
        <v>2737.2532156147522</v>
      </c>
      <c r="E234" s="66">
        <f t="shared" si="12"/>
        <v>74.828999999999724</v>
      </c>
      <c r="F234" s="67">
        <f t="shared" si="13"/>
        <v>2.8105588719159746E-2</v>
      </c>
      <c r="G234" s="71">
        <f>'NEGD Commercial'!F232</f>
        <v>1</v>
      </c>
      <c r="H234" s="68">
        <f t="shared" si="14"/>
        <v>1.9612457833215659E-5</v>
      </c>
      <c r="I234" s="68">
        <f t="shared" si="15"/>
        <v>0.99886247744567469</v>
      </c>
    </row>
    <row r="235" spans="2:9" x14ac:dyDescent="0.2">
      <c r="B235" s="71">
        <f>'NEGD Commercial'!D233</f>
        <v>4759</v>
      </c>
      <c r="C235" s="65">
        <f>IF('NEGD Small Com Win'!B235&gt;40,40*(Rates!$I$9+Rates!$I$14)+('NEGD Small Com Win'!B235-40)*(Rates!$I$9+Rates!$I$17),'NEGD Small Com Win'!B235*(Rates!$I$9+Rates!$I$14))+Rates!$I$19+SUM(Rates!$I$21:$I$27)</f>
        <v>2695.8542162397548</v>
      </c>
      <c r="D235" s="65">
        <f>IF('NEGD Small Com Win'!B235&gt;40,40*(Rates!$J$9+Rates!$J$14)+('NEGD Small Com Win'!B235-40)*(Rates!$J$9+Rates!$J$17),'NEGD Small Com Win'!B235*(Rates!$J$9+Rates!$J$14))+Rates!$J$19+Rates!$J$22+Rates!$J$23</f>
        <v>2771.6552162397547</v>
      </c>
      <c r="E235" s="66">
        <f t="shared" si="12"/>
        <v>75.800999999999931</v>
      </c>
      <c r="F235" s="67">
        <f t="shared" si="13"/>
        <v>2.8117618357616187E-2</v>
      </c>
      <c r="G235" s="71">
        <f>'NEGD Commercial'!F233</f>
        <v>2</v>
      </c>
      <c r="H235" s="68">
        <f t="shared" si="14"/>
        <v>3.9224915666431319E-5</v>
      </c>
      <c r="I235" s="68">
        <f t="shared" si="15"/>
        <v>0.99890170236134113</v>
      </c>
    </row>
    <row r="236" spans="2:9" x14ac:dyDescent="0.2">
      <c r="B236" s="71">
        <f>'NEGD Commercial'!D234</f>
        <v>4879</v>
      </c>
      <c r="C236" s="65">
        <f>IF('NEGD Small Com Win'!B236&gt;40,40*(Rates!$I$9+Rates!$I$14)+('NEGD Small Com Win'!B236-40)*(Rates!$I$9+Rates!$I$17),'NEGD Small Com Win'!B236*(Rates!$I$9+Rates!$I$14))+Rates!$I$19+SUM(Rates!$I$21:$I$27)</f>
        <v>2762.714217489759</v>
      </c>
      <c r="D236" s="65">
        <f>IF('NEGD Small Com Win'!B236&gt;40,40*(Rates!$J$9+Rates!$J$14)+('NEGD Small Com Win'!B236-40)*(Rates!$J$9+Rates!$J$17),'NEGD Small Com Win'!B236*(Rates!$J$9+Rates!$J$14))+Rates!$J$19+Rates!$J$22+Rates!$J$23</f>
        <v>2840.4592174897589</v>
      </c>
      <c r="E236" s="66">
        <f t="shared" si="12"/>
        <v>77.744999999999891</v>
      </c>
      <c r="F236" s="67">
        <f t="shared" si="13"/>
        <v>2.8140804252507916E-2</v>
      </c>
      <c r="G236" s="71">
        <f>'NEGD Commercial'!F234</f>
        <v>1</v>
      </c>
      <c r="H236" s="68">
        <f t="shared" si="14"/>
        <v>1.9612457833215659E-5</v>
      </c>
      <c r="I236" s="68">
        <f t="shared" si="15"/>
        <v>0.99892131481917434</v>
      </c>
    </row>
    <row r="237" spans="2:9" x14ac:dyDescent="0.2">
      <c r="B237" s="71">
        <f>'NEGD Commercial'!D235</f>
        <v>4939</v>
      </c>
      <c r="C237" s="65">
        <f>IF('NEGD Small Com Win'!B237&gt;40,40*(Rates!$I$9+Rates!$I$14)+('NEGD Small Com Win'!B237-40)*(Rates!$I$9+Rates!$I$17),'NEGD Small Com Win'!B237*(Rates!$I$9+Rates!$I$14))+Rates!$I$19+SUM(Rates!$I$21:$I$27)</f>
        <v>2796.1442181147609</v>
      </c>
      <c r="D237" s="65">
        <f>IF('NEGD Small Com Win'!B237&gt;40,40*(Rates!$J$9+Rates!$J$14)+('NEGD Small Com Win'!B237-40)*(Rates!$J$9+Rates!$J$17),'NEGD Small Com Win'!B237*(Rates!$J$9+Rates!$J$14))+Rates!$J$19+Rates!$J$22+Rates!$J$23</f>
        <v>2874.861218114761</v>
      </c>
      <c r="E237" s="66">
        <f t="shared" si="12"/>
        <v>78.717000000000098</v>
      </c>
      <c r="F237" s="67">
        <f t="shared" si="13"/>
        <v>2.8151981392817185E-2</v>
      </c>
      <c r="G237" s="71">
        <f>'NEGD Commercial'!F235</f>
        <v>1</v>
      </c>
      <c r="H237" s="68">
        <f t="shared" si="14"/>
        <v>1.9612457833215659E-5</v>
      </c>
      <c r="I237" s="68">
        <f t="shared" si="15"/>
        <v>0.99894092727700756</v>
      </c>
    </row>
    <row r="238" spans="2:9" x14ac:dyDescent="0.2">
      <c r="B238" s="71">
        <f>'NEGD Commercial'!D236</f>
        <v>4979</v>
      </c>
      <c r="C238" s="65">
        <f>IF('NEGD Small Com Win'!B238&gt;40,40*(Rates!$I$9+Rates!$I$14)+('NEGD Small Com Win'!B238-40)*(Rates!$I$9+Rates!$I$17),'NEGD Small Com Win'!B238*(Rates!$I$9+Rates!$I$14))+Rates!$I$19+SUM(Rates!$I$21:$I$27)</f>
        <v>2818.4308851980959</v>
      </c>
      <c r="D238" s="65">
        <f>IF('NEGD Small Com Win'!B238&gt;40,40*(Rates!$J$9+Rates!$J$14)+('NEGD Small Com Win'!B238-40)*(Rates!$J$9+Rates!$J$17),'NEGD Small Com Win'!B238*(Rates!$J$9+Rates!$J$14))+Rates!$J$19+Rates!$J$22+Rates!$J$23</f>
        <v>2897.7958851980957</v>
      </c>
      <c r="E238" s="66">
        <f t="shared" si="12"/>
        <v>79.364999999999782</v>
      </c>
      <c r="F238" s="67">
        <f t="shared" si="13"/>
        <v>2.8159285514791521E-2</v>
      </c>
      <c r="G238" s="71">
        <f>'NEGD Commercial'!F236</f>
        <v>1</v>
      </c>
      <c r="H238" s="68">
        <f t="shared" si="14"/>
        <v>1.9612457833215659E-5</v>
      </c>
      <c r="I238" s="68">
        <f t="shared" si="15"/>
        <v>0.99896053973484078</v>
      </c>
    </row>
    <row r="239" spans="2:9" x14ac:dyDescent="0.2">
      <c r="B239" s="71">
        <f>'NEGD Commercial'!D237</f>
        <v>5019</v>
      </c>
      <c r="C239" s="65">
        <f>IF('NEGD Small Com Win'!B239&gt;40,40*(Rates!$I$9+Rates!$I$14)+('NEGD Small Com Win'!B239-40)*(Rates!$I$9+Rates!$I$17),'NEGD Small Com Win'!B239*(Rates!$I$9+Rates!$I$14))+Rates!$I$19+SUM(Rates!$I$21:$I$27)</f>
        <v>2840.7175522814305</v>
      </c>
      <c r="D239" s="65">
        <f>IF('NEGD Small Com Win'!B239&gt;40,40*(Rates!$J$9+Rates!$J$14)+('NEGD Small Com Win'!B239-40)*(Rates!$J$9+Rates!$J$17),'NEGD Small Com Win'!B239*(Rates!$J$9+Rates!$J$14))+Rates!$J$19+Rates!$J$22+Rates!$J$23</f>
        <v>2920.7305522814304</v>
      </c>
      <c r="E239" s="66">
        <f t="shared" si="12"/>
        <v>80.01299999999992</v>
      </c>
      <c r="F239" s="67">
        <f t="shared" si="13"/>
        <v>2.8166475028726479E-2</v>
      </c>
      <c r="G239" s="71">
        <f>'NEGD Commercial'!F237</f>
        <v>1</v>
      </c>
      <c r="H239" s="68">
        <f t="shared" si="14"/>
        <v>1.9612457833215659E-5</v>
      </c>
      <c r="I239" s="68">
        <f t="shared" si="15"/>
        <v>0.998980152192674</v>
      </c>
    </row>
    <row r="240" spans="2:9" x14ac:dyDescent="0.2">
      <c r="B240" s="71">
        <f>'NEGD Commercial'!D238</f>
        <v>5039</v>
      </c>
      <c r="C240" s="65">
        <f>IF('NEGD Small Com Win'!B240&gt;40,40*(Rates!$I$9+Rates!$I$14)+('NEGD Small Com Win'!B240-40)*(Rates!$I$9+Rates!$I$17),'NEGD Small Com Win'!B240*(Rates!$I$9+Rates!$I$14))+Rates!$I$19+SUM(Rates!$I$21:$I$27)</f>
        <v>2851.8608858230982</v>
      </c>
      <c r="D240" s="65">
        <f>IF('NEGD Small Com Win'!B240&gt;40,40*(Rates!$J$9+Rates!$J$14)+('NEGD Small Com Win'!B240-40)*(Rates!$J$9+Rates!$J$17),'NEGD Small Com Win'!B240*(Rates!$J$9+Rates!$J$14))+Rates!$J$19+Rates!$J$22+Rates!$J$23</f>
        <v>2932.1978858230977</v>
      </c>
      <c r="E240" s="66">
        <f t="shared" si="12"/>
        <v>80.336999999999534</v>
      </c>
      <c r="F240" s="67">
        <f t="shared" si="13"/>
        <v>2.8170027647338357E-2</v>
      </c>
      <c r="G240" s="71">
        <f>'NEGD Commercial'!F238</f>
        <v>1</v>
      </c>
      <c r="H240" s="68">
        <f t="shared" si="14"/>
        <v>1.9612457833215659E-5</v>
      </c>
      <c r="I240" s="68">
        <f t="shared" si="15"/>
        <v>0.99899976465050722</v>
      </c>
    </row>
    <row r="241" spans="2:9" x14ac:dyDescent="0.2">
      <c r="B241" s="71">
        <f>'NEGD Commercial'!D239</f>
        <v>5059</v>
      </c>
      <c r="C241" s="65">
        <f>IF('NEGD Small Com Win'!B241&gt;40,40*(Rates!$I$9+Rates!$I$14)+('NEGD Small Com Win'!B241-40)*(Rates!$I$9+Rates!$I$17),'NEGD Small Com Win'!B241*(Rates!$I$9+Rates!$I$14))+Rates!$I$19+SUM(Rates!$I$21:$I$27)</f>
        <v>2863.0042193647655</v>
      </c>
      <c r="D241" s="65">
        <f>IF('NEGD Small Com Win'!B241&gt;40,40*(Rates!$J$9+Rates!$J$14)+('NEGD Small Com Win'!B241-40)*(Rates!$J$9+Rates!$J$17),'NEGD Small Com Win'!B241*(Rates!$J$9+Rates!$J$14))+Rates!$J$19+Rates!$J$22+Rates!$J$23</f>
        <v>2943.6652193647656</v>
      </c>
      <c r="E241" s="66">
        <f t="shared" si="12"/>
        <v>80.661000000000058</v>
      </c>
      <c r="F241" s="67">
        <f t="shared" si="13"/>
        <v>2.8173552611073998E-2</v>
      </c>
      <c r="G241" s="71">
        <f>'NEGD Commercial'!F239</f>
        <v>1</v>
      </c>
      <c r="H241" s="68">
        <f t="shared" si="14"/>
        <v>1.9612457833215659E-5</v>
      </c>
      <c r="I241" s="68">
        <f t="shared" si="15"/>
        <v>0.99901937710834043</v>
      </c>
    </row>
    <row r="242" spans="2:9" x14ac:dyDescent="0.2">
      <c r="B242" s="71">
        <f>'NEGD Commercial'!D240</f>
        <v>5179</v>
      </c>
      <c r="C242" s="65">
        <f>IF('NEGD Small Com Win'!B242&gt;40,40*(Rates!$I$9+Rates!$I$14)+('NEGD Small Com Win'!B242-40)*(Rates!$I$9+Rates!$I$17),'NEGD Small Com Win'!B242*(Rates!$I$9+Rates!$I$14))+Rates!$I$19+SUM(Rates!$I$21:$I$27)</f>
        <v>2929.8642206147697</v>
      </c>
      <c r="D242" s="65">
        <f>IF('NEGD Small Com Win'!B242&gt;40,40*(Rates!$J$9+Rates!$J$14)+('NEGD Small Com Win'!B242-40)*(Rates!$J$9+Rates!$J$17),'NEGD Small Com Win'!B242*(Rates!$J$9+Rates!$J$14))+Rates!$J$19+Rates!$J$22+Rates!$J$23</f>
        <v>3012.4692206147697</v>
      </c>
      <c r="E242" s="66">
        <f t="shared" si="12"/>
        <v>82.605000000000018</v>
      </c>
      <c r="F242" s="67">
        <f t="shared" si="13"/>
        <v>2.8194139311570936E-2</v>
      </c>
      <c r="G242" s="71">
        <f>'NEGD Commercial'!F240</f>
        <v>1</v>
      </c>
      <c r="H242" s="68">
        <f t="shared" si="14"/>
        <v>1.9612457833215659E-5</v>
      </c>
      <c r="I242" s="68">
        <f t="shared" si="15"/>
        <v>0.99903898956617365</v>
      </c>
    </row>
    <row r="243" spans="2:9" x14ac:dyDescent="0.2">
      <c r="B243" s="71">
        <f>'NEGD Commercial'!D241</f>
        <v>5219</v>
      </c>
      <c r="C243" s="65">
        <f>IF('NEGD Small Com Win'!B243&gt;40,40*(Rates!$I$9+Rates!$I$14)+('NEGD Small Com Win'!B243-40)*(Rates!$I$9+Rates!$I$17),'NEGD Small Com Win'!B243*(Rates!$I$9+Rates!$I$14))+Rates!$I$19+SUM(Rates!$I$21:$I$27)</f>
        <v>2952.1508876981043</v>
      </c>
      <c r="D243" s="65">
        <f>IF('NEGD Small Com Win'!B243&gt;40,40*(Rates!$J$9+Rates!$J$14)+('NEGD Small Com Win'!B243-40)*(Rates!$J$9+Rates!$J$17),'NEGD Small Com Win'!B243*(Rates!$J$9+Rates!$J$14))+Rates!$J$19+Rates!$J$22+Rates!$J$23</f>
        <v>3035.4038876981044</v>
      </c>
      <c r="E243" s="66">
        <f t="shared" si="12"/>
        <v>83.253000000000156</v>
      </c>
      <c r="F243" s="67">
        <f t="shared" si="13"/>
        <v>2.8200794324884742E-2</v>
      </c>
      <c r="G243" s="71">
        <f>'NEGD Commercial'!F241</f>
        <v>1</v>
      </c>
      <c r="H243" s="68">
        <f t="shared" si="14"/>
        <v>1.9612457833215659E-5</v>
      </c>
      <c r="I243" s="68">
        <f t="shared" si="15"/>
        <v>0.99905860202400687</v>
      </c>
    </row>
    <row r="244" spans="2:9" x14ac:dyDescent="0.2">
      <c r="B244" s="71">
        <f>'NEGD Commercial'!D242</f>
        <v>5279</v>
      </c>
      <c r="C244" s="65">
        <f>IF('NEGD Small Com Win'!B244&gt;40,40*(Rates!$I$9+Rates!$I$14)+('NEGD Small Com Win'!B244-40)*(Rates!$I$9+Rates!$I$17),'NEGD Small Com Win'!B244*(Rates!$I$9+Rates!$I$14))+Rates!$I$19+SUM(Rates!$I$21:$I$27)</f>
        <v>2985.5808883231066</v>
      </c>
      <c r="D244" s="65">
        <f>IF('NEGD Small Com Win'!B244&gt;40,40*(Rates!$J$9+Rates!$J$14)+('NEGD Small Com Win'!B244-40)*(Rates!$J$9+Rates!$J$17),'NEGD Small Com Win'!B244*(Rates!$J$9+Rates!$J$14))+Rates!$J$19+Rates!$J$22+Rates!$J$23</f>
        <v>3069.8058883231065</v>
      </c>
      <c r="E244" s="66">
        <f t="shared" si="12"/>
        <v>84.224999999999909</v>
      </c>
      <c r="F244" s="67">
        <f t="shared" si="13"/>
        <v>2.8210590551879525E-2</v>
      </c>
      <c r="G244" s="71">
        <f>'NEGD Commercial'!F242</f>
        <v>1</v>
      </c>
      <c r="H244" s="68">
        <f t="shared" si="14"/>
        <v>1.9612457833215659E-5</v>
      </c>
      <c r="I244" s="68">
        <f t="shared" si="15"/>
        <v>0.99907821448184009</v>
      </c>
    </row>
    <row r="245" spans="2:9" x14ac:dyDescent="0.2">
      <c r="B245" s="71">
        <f>'NEGD Commercial'!D243</f>
        <v>5339</v>
      </c>
      <c r="C245" s="65">
        <f>IF('NEGD Small Com Win'!B245&gt;40,40*(Rates!$I$9+Rates!$I$14)+('NEGD Small Com Win'!B245-40)*(Rates!$I$9+Rates!$I$17),'NEGD Small Com Win'!B245*(Rates!$I$9+Rates!$I$14))+Rates!$I$19+SUM(Rates!$I$21:$I$27)</f>
        <v>3019.0108889481089</v>
      </c>
      <c r="D245" s="65">
        <f>IF('NEGD Small Com Win'!B245&gt;40,40*(Rates!$J$9+Rates!$J$14)+('NEGD Small Com Win'!B245-40)*(Rates!$J$9+Rates!$J$17),'NEGD Small Com Win'!B245*(Rates!$J$9+Rates!$J$14))+Rates!$J$19+Rates!$J$22+Rates!$J$23</f>
        <v>3104.2078889481086</v>
      </c>
      <c r="E245" s="66">
        <f t="shared" si="12"/>
        <v>85.196999999999662</v>
      </c>
      <c r="F245" s="67">
        <f t="shared" si="13"/>
        <v>2.8220169828431525E-2</v>
      </c>
      <c r="G245" s="71">
        <f>'NEGD Commercial'!F243</f>
        <v>1</v>
      </c>
      <c r="H245" s="68">
        <f t="shared" si="14"/>
        <v>1.9612457833215659E-5</v>
      </c>
      <c r="I245" s="68">
        <f t="shared" si="15"/>
        <v>0.99909782693967331</v>
      </c>
    </row>
    <row r="246" spans="2:9" x14ac:dyDescent="0.2">
      <c r="B246" s="71">
        <f>'NEGD Commercial'!D244</f>
        <v>5359</v>
      </c>
      <c r="C246" s="65">
        <f>IF('NEGD Small Com Win'!B246&gt;40,40*(Rates!$I$9+Rates!$I$14)+('NEGD Small Com Win'!B246-40)*(Rates!$I$9+Rates!$I$17),'NEGD Small Com Win'!B246*(Rates!$I$9+Rates!$I$14))+Rates!$I$19+SUM(Rates!$I$21:$I$27)</f>
        <v>3030.1542224897762</v>
      </c>
      <c r="D246" s="65">
        <f>IF('NEGD Small Com Win'!B246&gt;40,40*(Rates!$J$9+Rates!$J$14)+('NEGD Small Com Win'!B246-40)*(Rates!$J$9+Rates!$J$17),'NEGD Small Com Win'!B246*(Rates!$J$9+Rates!$J$14))+Rates!$J$19+Rates!$J$22+Rates!$J$23</f>
        <v>3115.6752224897759</v>
      </c>
      <c r="E246" s="66">
        <f t="shared" si="12"/>
        <v>85.520999999999731</v>
      </c>
      <c r="F246" s="67">
        <f t="shared" si="13"/>
        <v>2.8223315950476602E-2</v>
      </c>
      <c r="G246" s="71">
        <f>'NEGD Commercial'!F244</f>
        <v>1</v>
      </c>
      <c r="H246" s="68">
        <f t="shared" si="14"/>
        <v>1.9612457833215659E-5</v>
      </c>
      <c r="I246" s="68">
        <f t="shared" si="15"/>
        <v>0.99911743939750652</v>
      </c>
    </row>
    <row r="247" spans="2:9" x14ac:dyDescent="0.2">
      <c r="B247" s="71">
        <f>'NEGD Commercial'!D245</f>
        <v>5419</v>
      </c>
      <c r="C247" s="65">
        <f>IF('NEGD Small Com Win'!B247&gt;40,40*(Rates!$I$9+Rates!$I$14)+('NEGD Small Com Win'!B247-40)*(Rates!$I$9+Rates!$I$17),'NEGD Small Com Win'!B247*(Rates!$I$9+Rates!$I$14))+Rates!$I$19+SUM(Rates!$I$21:$I$27)</f>
        <v>3063.5842231147785</v>
      </c>
      <c r="D247" s="65">
        <f>IF('NEGD Small Com Win'!B247&gt;40,40*(Rates!$J$9+Rates!$J$14)+('NEGD Small Com Win'!B247-40)*(Rates!$J$9+Rates!$J$17),'NEGD Small Com Win'!B247*(Rates!$J$9+Rates!$J$14))+Rates!$J$19+Rates!$J$22+Rates!$J$23</f>
        <v>3150.0772231147785</v>
      </c>
      <c r="E247" s="66">
        <f t="shared" si="12"/>
        <v>86.492999999999938</v>
      </c>
      <c r="F247" s="67">
        <f t="shared" si="13"/>
        <v>2.8232616993980206E-2</v>
      </c>
      <c r="G247" s="71">
        <f>'NEGD Commercial'!F245</f>
        <v>1</v>
      </c>
      <c r="H247" s="68">
        <f t="shared" si="14"/>
        <v>1.9612457833215659E-5</v>
      </c>
      <c r="I247" s="68">
        <f t="shared" si="15"/>
        <v>0.99913705185533974</v>
      </c>
    </row>
    <row r="248" spans="2:9" x14ac:dyDescent="0.2">
      <c r="B248" s="71">
        <f>'NEGD Commercial'!D246</f>
        <v>5439</v>
      </c>
      <c r="C248" s="65">
        <f>IF('NEGD Small Com Win'!B248&gt;40,40*(Rates!$I$9+Rates!$I$14)+('NEGD Small Com Win'!B248-40)*(Rates!$I$9+Rates!$I$17),'NEGD Small Com Win'!B248*(Rates!$I$9+Rates!$I$14))+Rates!$I$19+SUM(Rates!$I$21:$I$27)</f>
        <v>3074.7275566564458</v>
      </c>
      <c r="D248" s="65">
        <f>IF('NEGD Small Com Win'!B248&gt;40,40*(Rates!$J$9+Rates!$J$14)+('NEGD Small Com Win'!B248-40)*(Rates!$J$9+Rates!$J$17),'NEGD Small Com Win'!B248*(Rates!$J$9+Rates!$J$14))+Rates!$J$19+Rates!$J$22+Rates!$J$23</f>
        <v>3161.5445566564458</v>
      </c>
      <c r="E248" s="66">
        <f t="shared" si="12"/>
        <v>86.817000000000007</v>
      </c>
      <c r="F248" s="67">
        <f t="shared" si="13"/>
        <v>2.8235672397071664E-2</v>
      </c>
      <c r="G248" s="71">
        <f>'NEGD Commercial'!F246</f>
        <v>1</v>
      </c>
      <c r="H248" s="68">
        <f t="shared" si="14"/>
        <v>1.9612457833215659E-5</v>
      </c>
      <c r="I248" s="68">
        <f t="shared" si="15"/>
        <v>0.99915666431317296</v>
      </c>
    </row>
    <row r="249" spans="2:9" x14ac:dyDescent="0.2">
      <c r="B249" s="71">
        <f>'NEGD Commercial'!D247</f>
        <v>5459</v>
      </c>
      <c r="C249" s="65">
        <f>IF('NEGD Small Com Win'!B249&gt;40,40*(Rates!$I$9+Rates!$I$14)+('NEGD Small Com Win'!B249-40)*(Rates!$I$9+Rates!$I$17),'NEGD Small Com Win'!B249*(Rates!$I$9+Rates!$I$14))+Rates!$I$19+SUM(Rates!$I$21:$I$27)</f>
        <v>3085.8708901981131</v>
      </c>
      <c r="D249" s="65">
        <f>IF('NEGD Small Com Win'!B249&gt;40,40*(Rates!$J$9+Rates!$J$14)+('NEGD Small Com Win'!B249-40)*(Rates!$J$9+Rates!$J$17),'NEGD Small Com Win'!B249*(Rates!$J$9+Rates!$J$14))+Rates!$J$19+Rates!$J$22+Rates!$J$23</f>
        <v>3173.0118901981132</v>
      </c>
      <c r="E249" s="66">
        <f t="shared" si="12"/>
        <v>87.141000000000076</v>
      </c>
      <c r="F249" s="67">
        <f t="shared" si="13"/>
        <v>2.8238705733539492E-2</v>
      </c>
      <c r="G249" s="71">
        <f>'NEGD Commercial'!F247</f>
        <v>1</v>
      </c>
      <c r="H249" s="68">
        <f t="shared" si="14"/>
        <v>1.9612457833215659E-5</v>
      </c>
      <c r="I249" s="68">
        <f t="shared" si="15"/>
        <v>0.99917627677100618</v>
      </c>
    </row>
    <row r="250" spans="2:9" x14ac:dyDescent="0.2">
      <c r="B250" s="71">
        <f>'NEGD Commercial'!D248</f>
        <v>5499</v>
      </c>
      <c r="C250" s="65">
        <f>IF('NEGD Small Com Win'!B250&gt;40,40*(Rates!$I$9+Rates!$I$14)+('NEGD Small Com Win'!B250-40)*(Rates!$I$9+Rates!$I$17),'NEGD Small Com Win'!B250*(Rates!$I$9+Rates!$I$14))+Rates!$I$19+SUM(Rates!$I$21:$I$27)</f>
        <v>3108.1575572814477</v>
      </c>
      <c r="D250" s="65">
        <f>IF('NEGD Small Com Win'!B250&gt;40,40*(Rates!$J$9+Rates!$J$14)+('NEGD Small Com Win'!B250-40)*(Rates!$J$9+Rates!$J$17),'NEGD Small Com Win'!B250*(Rates!$J$9+Rates!$J$14))+Rates!$J$19+Rates!$J$22+Rates!$J$23</f>
        <v>3195.9465572814479</v>
      </c>
      <c r="E250" s="66">
        <f t="shared" si="12"/>
        <v>87.789000000000215</v>
      </c>
      <c r="F250" s="67">
        <f t="shared" si="13"/>
        <v>2.8244707155960565E-2</v>
      </c>
      <c r="G250" s="71">
        <f>'NEGD Commercial'!F248</f>
        <v>1</v>
      </c>
      <c r="H250" s="68">
        <f t="shared" si="14"/>
        <v>1.9612457833215659E-5</v>
      </c>
      <c r="I250" s="68">
        <f t="shared" si="15"/>
        <v>0.9991958892288394</v>
      </c>
    </row>
    <row r="251" spans="2:9" x14ac:dyDescent="0.2">
      <c r="B251" s="71">
        <f>'NEGD Commercial'!D249</f>
        <v>5559</v>
      </c>
      <c r="C251" s="65">
        <f>IF('NEGD Small Com Win'!B251&gt;40,40*(Rates!$I$9+Rates!$I$14)+('NEGD Small Com Win'!B251-40)*(Rates!$I$9+Rates!$I$17),'NEGD Small Com Win'!B251*(Rates!$I$9+Rates!$I$14))+Rates!$I$19+SUM(Rates!$I$21:$I$27)</f>
        <v>3141.58755790645</v>
      </c>
      <c r="D251" s="65">
        <f>IF('NEGD Small Com Win'!B251&gt;40,40*(Rates!$J$9+Rates!$J$14)+('NEGD Small Com Win'!B251-40)*(Rates!$J$9+Rates!$J$17),'NEGD Small Com Win'!B251*(Rates!$J$9+Rates!$J$14))+Rates!$J$19+Rates!$J$22+Rates!$J$23</f>
        <v>3230.34855790645</v>
      </c>
      <c r="E251" s="66">
        <f t="shared" si="12"/>
        <v>88.760999999999967</v>
      </c>
      <c r="F251" s="67">
        <f t="shared" si="13"/>
        <v>2.8253549634997342E-2</v>
      </c>
      <c r="G251" s="71">
        <f>'NEGD Commercial'!F249</f>
        <v>1</v>
      </c>
      <c r="H251" s="68">
        <f t="shared" si="14"/>
        <v>1.9612457833215659E-5</v>
      </c>
      <c r="I251" s="68">
        <f t="shared" si="15"/>
        <v>0.99921550168667261</v>
      </c>
    </row>
    <row r="252" spans="2:9" x14ac:dyDescent="0.2">
      <c r="B252" s="71">
        <f>'NEGD Commercial'!D250</f>
        <v>5659</v>
      </c>
      <c r="C252" s="65">
        <f>IF('NEGD Small Com Win'!B252&gt;40,40*(Rates!$I$9+Rates!$I$14)+('NEGD Small Com Win'!B252-40)*(Rates!$I$9+Rates!$I$17),'NEGD Small Com Win'!B252*(Rates!$I$9+Rates!$I$14))+Rates!$I$19+SUM(Rates!$I$21:$I$27)</f>
        <v>3197.3042256147869</v>
      </c>
      <c r="D252" s="65">
        <f>IF('NEGD Small Com Win'!B252&gt;40,40*(Rates!$J$9+Rates!$J$14)+('NEGD Small Com Win'!B252-40)*(Rates!$J$9+Rates!$J$17),'NEGD Small Com Win'!B252*(Rates!$J$9+Rates!$J$14))+Rates!$J$19+Rates!$J$22+Rates!$J$23</f>
        <v>3287.6852256147868</v>
      </c>
      <c r="E252" s="66">
        <f t="shared" si="12"/>
        <v>90.380999999999858</v>
      </c>
      <c r="F252" s="67">
        <f t="shared" si="13"/>
        <v>2.826787619267639E-2</v>
      </c>
      <c r="G252" s="71">
        <f>'NEGD Commercial'!F250</f>
        <v>1</v>
      </c>
      <c r="H252" s="68">
        <f t="shared" si="14"/>
        <v>1.9612457833215659E-5</v>
      </c>
      <c r="I252" s="68">
        <f t="shared" si="15"/>
        <v>0.99923511414450583</v>
      </c>
    </row>
    <row r="253" spans="2:9" x14ac:dyDescent="0.2">
      <c r="B253" s="71">
        <f>'NEGD Commercial'!D251</f>
        <v>5699</v>
      </c>
      <c r="C253" s="65">
        <f>IF('NEGD Small Com Win'!B253&gt;40,40*(Rates!$I$9+Rates!$I$14)+('NEGD Small Com Win'!B253-40)*(Rates!$I$9+Rates!$I$17),'NEGD Small Com Win'!B253*(Rates!$I$9+Rates!$I$14))+Rates!$I$19+SUM(Rates!$I$21:$I$27)</f>
        <v>3219.5908926981219</v>
      </c>
      <c r="D253" s="65">
        <f>IF('NEGD Small Com Win'!B253&gt;40,40*(Rates!$J$9+Rates!$J$14)+('NEGD Small Com Win'!B253-40)*(Rates!$J$9+Rates!$J$17),'NEGD Small Com Win'!B253*(Rates!$J$9+Rates!$J$14))+Rates!$J$19+Rates!$J$22+Rates!$J$23</f>
        <v>3310.6198926981219</v>
      </c>
      <c r="E253" s="66">
        <f t="shared" si="12"/>
        <v>91.028999999999996</v>
      </c>
      <c r="F253" s="67">
        <f t="shared" si="13"/>
        <v>2.827346797583799E-2</v>
      </c>
      <c r="G253" s="71">
        <f>'NEGD Commercial'!F251</f>
        <v>1</v>
      </c>
      <c r="H253" s="68">
        <f t="shared" si="14"/>
        <v>1.9612457833215659E-5</v>
      </c>
      <c r="I253" s="68">
        <f t="shared" si="15"/>
        <v>0.99925472660233905</v>
      </c>
    </row>
    <row r="254" spans="2:9" x14ac:dyDescent="0.2">
      <c r="B254" s="71">
        <f>'NEGD Commercial'!D252</f>
        <v>5759</v>
      </c>
      <c r="C254" s="65">
        <f>IF('NEGD Small Com Win'!B254&gt;40,40*(Rates!$I$9+Rates!$I$14)+('NEGD Small Com Win'!B254-40)*(Rates!$I$9+Rates!$I$17),'NEGD Small Com Win'!B254*(Rates!$I$9+Rates!$I$14))+Rates!$I$19+SUM(Rates!$I$21:$I$27)</f>
        <v>3253.0208933231238</v>
      </c>
      <c r="D254" s="65">
        <f>IF('NEGD Small Com Win'!B254&gt;40,40*(Rates!$J$9+Rates!$J$14)+('NEGD Small Com Win'!B254-40)*(Rates!$J$9+Rates!$J$17),'NEGD Small Com Win'!B254*(Rates!$J$9+Rates!$J$14))+Rates!$J$19+Rates!$J$22+Rates!$J$23</f>
        <v>3345.021893323124</v>
      </c>
      <c r="E254" s="66">
        <f t="shared" si="12"/>
        <v>92.001000000000204</v>
      </c>
      <c r="F254" s="67">
        <f t="shared" si="13"/>
        <v>2.8281711989257032E-2</v>
      </c>
      <c r="G254" s="71">
        <f>'NEGD Commercial'!F252</f>
        <v>1</v>
      </c>
      <c r="H254" s="68">
        <f t="shared" si="14"/>
        <v>1.9612457833215659E-5</v>
      </c>
      <c r="I254" s="68">
        <f t="shared" si="15"/>
        <v>0.99927433906017227</v>
      </c>
    </row>
    <row r="255" spans="2:9" x14ac:dyDescent="0.2">
      <c r="B255" s="71">
        <f>'NEGD Commercial'!D253</f>
        <v>5799</v>
      </c>
      <c r="C255" s="65">
        <f>IF('NEGD Small Com Win'!B255&gt;40,40*(Rates!$I$9+Rates!$I$14)+('NEGD Small Com Win'!B255-40)*(Rates!$I$9+Rates!$I$17),'NEGD Small Com Win'!B255*(Rates!$I$9+Rates!$I$14))+Rates!$I$19+SUM(Rates!$I$21:$I$27)</f>
        <v>3275.3075604064588</v>
      </c>
      <c r="D255" s="65">
        <f>IF('NEGD Small Com Win'!B255&gt;40,40*(Rates!$J$9+Rates!$J$14)+('NEGD Small Com Win'!B255-40)*(Rates!$J$9+Rates!$J$17),'NEGD Small Com Win'!B255*(Rates!$J$9+Rates!$J$14))+Rates!$J$19+Rates!$J$22+Rates!$J$23</f>
        <v>3367.9565604064587</v>
      </c>
      <c r="E255" s="66">
        <f t="shared" si="12"/>
        <v>92.648999999999887</v>
      </c>
      <c r="F255" s="67">
        <f t="shared" si="13"/>
        <v>2.8287114504905408E-2</v>
      </c>
      <c r="G255" s="71">
        <f>'NEGD Commercial'!F253</f>
        <v>1</v>
      </c>
      <c r="H255" s="68">
        <f t="shared" si="14"/>
        <v>1.9612457833215659E-5</v>
      </c>
      <c r="I255" s="68">
        <f t="shared" si="15"/>
        <v>0.99929395151800549</v>
      </c>
    </row>
    <row r="256" spans="2:9" x14ac:dyDescent="0.2">
      <c r="B256" s="71">
        <f>'NEGD Commercial'!D254</f>
        <v>5839</v>
      </c>
      <c r="C256" s="65">
        <f>IF('NEGD Small Com Win'!B256&gt;40,40*(Rates!$I$9+Rates!$I$14)+('NEGD Small Com Win'!B256-40)*(Rates!$I$9+Rates!$I$17),'NEGD Small Com Win'!B256*(Rates!$I$9+Rates!$I$14))+Rates!$I$19+SUM(Rates!$I$21:$I$27)</f>
        <v>3297.5942274897934</v>
      </c>
      <c r="D256" s="65">
        <f>IF('NEGD Small Com Win'!B256&gt;40,40*(Rates!$J$9+Rates!$J$14)+('NEGD Small Com Win'!B256-40)*(Rates!$J$9+Rates!$J$17),'NEGD Small Com Win'!B256*(Rates!$J$9+Rates!$J$14))+Rates!$J$19+Rates!$J$22+Rates!$J$23</f>
        <v>3390.8912274897934</v>
      </c>
      <c r="E256" s="66">
        <f t="shared" si="12"/>
        <v>93.297000000000025</v>
      </c>
      <c r="F256" s="67">
        <f t="shared" si="13"/>
        <v>2.8292443995154584E-2</v>
      </c>
      <c r="G256" s="71">
        <f>'NEGD Commercial'!F254</f>
        <v>2</v>
      </c>
      <c r="H256" s="68">
        <f t="shared" si="14"/>
        <v>3.9224915666431319E-5</v>
      </c>
      <c r="I256" s="68">
        <f t="shared" si="15"/>
        <v>0.99933317643367192</v>
      </c>
    </row>
    <row r="257" spans="2:9" x14ac:dyDescent="0.2">
      <c r="B257" s="71">
        <f>'NEGD Commercial'!D255</f>
        <v>5919</v>
      </c>
      <c r="C257" s="65">
        <f>IF('NEGD Small Com Win'!B257&gt;40,40*(Rates!$I$9+Rates!$I$14)+('NEGD Small Com Win'!B257-40)*(Rates!$I$9+Rates!$I$17),'NEGD Small Com Win'!B257*(Rates!$I$9+Rates!$I$14))+Rates!$I$19+SUM(Rates!$I$21:$I$27)</f>
        <v>3342.167561656463</v>
      </c>
      <c r="D257" s="65">
        <f>IF('NEGD Small Com Win'!B257&gt;40,40*(Rates!$J$9+Rates!$J$14)+('NEGD Small Com Win'!B257-40)*(Rates!$J$9+Rates!$J$17),'NEGD Small Com Win'!B257*(Rates!$J$9+Rates!$J$14))+Rates!$J$19+Rates!$J$22+Rates!$J$23</f>
        <v>3436.7605616564629</v>
      </c>
      <c r="E257" s="66">
        <f t="shared" si="12"/>
        <v>94.592999999999847</v>
      </c>
      <c r="F257" s="67">
        <f t="shared" si="13"/>
        <v>2.83028897429419E-2</v>
      </c>
      <c r="G257" s="71">
        <f>'NEGD Commercial'!F255</f>
        <v>1</v>
      </c>
      <c r="H257" s="68">
        <f t="shared" si="14"/>
        <v>1.9612457833215659E-5</v>
      </c>
      <c r="I257" s="68">
        <f t="shared" si="15"/>
        <v>0.99935278889150514</v>
      </c>
    </row>
    <row r="258" spans="2:9" x14ac:dyDescent="0.2">
      <c r="B258" s="71">
        <f>'NEGD Commercial'!D256</f>
        <v>6079</v>
      </c>
      <c r="C258" s="65">
        <f>IF('NEGD Small Com Win'!B258&gt;40,40*(Rates!$I$9+Rates!$I$14)+('NEGD Small Com Win'!B258-40)*(Rates!$I$9+Rates!$I$17),'NEGD Small Com Win'!B258*(Rates!$I$9+Rates!$I$14))+Rates!$I$19+SUM(Rates!$I$21:$I$27)</f>
        <v>3431.3142299898022</v>
      </c>
      <c r="D258" s="65">
        <f>IF('NEGD Small Com Win'!B258&gt;40,40*(Rates!$J$9+Rates!$J$14)+('NEGD Small Com Win'!B258-40)*(Rates!$J$9+Rates!$J$17),'NEGD Small Com Win'!B258*(Rates!$J$9+Rates!$J$14))+Rates!$J$19+Rates!$J$22+Rates!$J$23</f>
        <v>3528.4992299898022</v>
      </c>
      <c r="E258" s="66">
        <f t="shared" si="12"/>
        <v>97.184999999999945</v>
      </c>
      <c r="F258" s="67">
        <f t="shared" si="13"/>
        <v>2.8322967086663112E-2</v>
      </c>
      <c r="G258" s="71">
        <f>'NEGD Commercial'!F256</f>
        <v>2</v>
      </c>
      <c r="H258" s="68">
        <f t="shared" si="14"/>
        <v>3.9224915666431319E-5</v>
      </c>
      <c r="I258" s="68">
        <f t="shared" si="15"/>
        <v>0.99939201380717158</v>
      </c>
    </row>
    <row r="259" spans="2:9" x14ac:dyDescent="0.2">
      <c r="B259" s="71">
        <f>'NEGD Commercial'!D257</f>
        <v>6179</v>
      </c>
      <c r="C259" s="65">
        <f>IF('NEGD Small Com Win'!B259&gt;40,40*(Rates!$I$9+Rates!$I$14)+('NEGD Small Com Win'!B259-40)*(Rates!$I$9+Rates!$I$17),'NEGD Small Com Win'!B259*(Rates!$I$9+Rates!$I$14))+Rates!$I$19+SUM(Rates!$I$21:$I$27)</f>
        <v>3487.0308976981391</v>
      </c>
      <c r="D259" s="65">
        <f>IF('NEGD Small Com Win'!B259&gt;40,40*(Rates!$J$9+Rates!$J$14)+('NEGD Small Com Win'!B259-40)*(Rates!$J$9+Rates!$J$17),'NEGD Small Com Win'!B259*(Rates!$J$9+Rates!$J$14))+Rates!$J$19+Rates!$J$22+Rates!$J$23</f>
        <v>3585.835897698139</v>
      </c>
      <c r="E259" s="66">
        <f t="shared" si="12"/>
        <v>98.804999999999836</v>
      </c>
      <c r="F259" s="67">
        <f t="shared" si="13"/>
        <v>2.8334994125008485E-2</v>
      </c>
      <c r="G259" s="71">
        <f>'NEGD Commercial'!F257</f>
        <v>1</v>
      </c>
      <c r="H259" s="68">
        <f t="shared" si="14"/>
        <v>1.9612457833215659E-5</v>
      </c>
      <c r="I259" s="68">
        <f t="shared" si="15"/>
        <v>0.99941162626500479</v>
      </c>
    </row>
    <row r="260" spans="2:9" x14ac:dyDescent="0.2">
      <c r="B260" s="71">
        <f>'NEGD Commercial'!D258</f>
        <v>6499</v>
      </c>
      <c r="C260" s="65">
        <f>IF('NEGD Small Com Win'!B260&gt;40,40*(Rates!$I$9+Rates!$I$14)+('NEGD Small Com Win'!B260-40)*(Rates!$I$9+Rates!$I$17),'NEGD Small Com Win'!B260*(Rates!$I$9+Rates!$I$14))+Rates!$I$19+SUM(Rates!$I$21:$I$27)</f>
        <v>3665.3242343648171</v>
      </c>
      <c r="D260" s="65">
        <f>IF('NEGD Small Com Win'!B260&gt;40,40*(Rates!$J$9+Rates!$J$14)+('NEGD Small Com Win'!B260-40)*(Rates!$J$9+Rates!$J$17),'NEGD Small Com Win'!B260*(Rates!$J$9+Rates!$J$14))+Rates!$J$19+Rates!$J$22+Rates!$J$23</f>
        <v>3769.3132343648172</v>
      </c>
      <c r="E260" s="66">
        <f t="shared" si="12"/>
        <v>103.98900000000003</v>
      </c>
      <c r="F260" s="67">
        <f t="shared" si="13"/>
        <v>2.8371023503196525E-2</v>
      </c>
      <c r="G260" s="71">
        <f>'NEGD Commercial'!F258</f>
        <v>1</v>
      </c>
      <c r="H260" s="68">
        <f t="shared" si="14"/>
        <v>1.9612457833215659E-5</v>
      </c>
      <c r="I260" s="68">
        <f t="shared" si="15"/>
        <v>0.99943123872283801</v>
      </c>
    </row>
    <row r="261" spans="2:9" x14ac:dyDescent="0.2">
      <c r="B261" s="71">
        <f>'NEGD Commercial'!D259</f>
        <v>6619</v>
      </c>
      <c r="C261" s="65">
        <f>IF('NEGD Small Com Win'!B261&gt;40,40*(Rates!$I$9+Rates!$I$14)+('NEGD Small Com Win'!B261-40)*(Rates!$I$9+Rates!$I$17),'NEGD Small Com Win'!B261*(Rates!$I$9+Rates!$I$14))+Rates!$I$19+SUM(Rates!$I$21:$I$27)</f>
        <v>3732.1842356148213</v>
      </c>
      <c r="D261" s="65">
        <f>IF('NEGD Small Com Win'!B261&gt;40,40*(Rates!$J$9+Rates!$J$14)+('NEGD Small Com Win'!B261-40)*(Rates!$J$9+Rates!$J$17),'NEGD Small Com Win'!B261*(Rates!$J$9+Rates!$J$14))+Rates!$J$19+Rates!$J$22+Rates!$J$23</f>
        <v>3838.1172356148213</v>
      </c>
      <c r="E261" s="66">
        <f t="shared" si="12"/>
        <v>105.93299999999999</v>
      </c>
      <c r="F261" s="67">
        <f t="shared" si="13"/>
        <v>2.8383647031441125E-2</v>
      </c>
      <c r="G261" s="71">
        <f>'NEGD Commercial'!F259</f>
        <v>1</v>
      </c>
      <c r="H261" s="68">
        <f t="shared" si="14"/>
        <v>1.9612457833215659E-5</v>
      </c>
      <c r="I261" s="68">
        <f t="shared" si="15"/>
        <v>0.99945085118067123</v>
      </c>
    </row>
    <row r="262" spans="2:9" x14ac:dyDescent="0.2">
      <c r="B262" s="71">
        <f>'NEGD Commercial'!D260</f>
        <v>6819</v>
      </c>
      <c r="C262" s="65">
        <f>IF('NEGD Small Com Win'!B262&gt;40,40*(Rates!$I$9+Rates!$I$14)+('NEGD Small Com Win'!B262-40)*(Rates!$I$9+Rates!$I$17),'NEGD Small Com Win'!B262*(Rates!$I$9+Rates!$I$14))+Rates!$I$19+SUM(Rates!$I$21:$I$27)</f>
        <v>3843.6175710314956</v>
      </c>
      <c r="D262" s="65">
        <f>IF('NEGD Small Com Win'!B262&gt;40,40*(Rates!$J$9+Rates!$J$14)+('NEGD Small Com Win'!B262-40)*(Rates!$J$9+Rates!$J$17),'NEGD Small Com Win'!B262*(Rates!$J$9+Rates!$J$14))+Rates!$J$19+Rates!$J$22+Rates!$J$23</f>
        <v>3952.7905710314953</v>
      </c>
      <c r="E262" s="66">
        <f t="shared" si="12"/>
        <v>109.17299999999977</v>
      </c>
      <c r="F262" s="67">
        <f t="shared" si="13"/>
        <v>2.8403710302193637E-2</v>
      </c>
      <c r="G262" s="71">
        <f>'NEGD Commercial'!F260</f>
        <v>1</v>
      </c>
      <c r="H262" s="68">
        <f t="shared" si="14"/>
        <v>1.9612457833215659E-5</v>
      </c>
      <c r="I262" s="68">
        <f t="shared" si="15"/>
        <v>0.99947046363850445</v>
      </c>
    </row>
    <row r="263" spans="2:9" x14ac:dyDescent="0.2">
      <c r="B263" s="71">
        <f>'NEGD Commercial'!D261</f>
        <v>6899</v>
      </c>
      <c r="C263" s="65">
        <f>IF('NEGD Small Com Win'!B263&gt;40,40*(Rates!$I$9+Rates!$I$14)+('NEGD Small Com Win'!B263-40)*(Rates!$I$9+Rates!$I$17),'NEGD Small Com Win'!B263*(Rates!$I$9+Rates!$I$14))+Rates!$I$19+SUM(Rates!$I$21:$I$27)</f>
        <v>3888.1909051981647</v>
      </c>
      <c r="D263" s="65">
        <f>IF('NEGD Small Com Win'!B263&gt;40,40*(Rates!$J$9+Rates!$J$14)+('NEGD Small Com Win'!B263-40)*(Rates!$J$9+Rates!$J$17),'NEGD Small Com Win'!B263*(Rates!$J$9+Rates!$J$14))+Rates!$J$19+Rates!$J$22+Rates!$J$23</f>
        <v>3998.6599051981648</v>
      </c>
      <c r="E263" s="66">
        <f t="shared" ref="E263:E289" si="16">D263-C263</f>
        <v>110.46900000000005</v>
      </c>
      <c r="F263" s="67">
        <f t="shared" ref="F263:F289" si="17">E263/C263</f>
        <v>2.8411413609427675E-2</v>
      </c>
      <c r="G263" s="71">
        <f>'NEGD Commercial'!F261</f>
        <v>1</v>
      </c>
      <c r="H263" s="68">
        <f t="shared" si="14"/>
        <v>1.9612457833215659E-5</v>
      </c>
      <c r="I263" s="68">
        <f t="shared" si="15"/>
        <v>0.99949007609633767</v>
      </c>
    </row>
    <row r="264" spans="2:9" x14ac:dyDescent="0.2">
      <c r="B264" s="71">
        <f>'NEGD Commercial'!D262</f>
        <v>7059</v>
      </c>
      <c r="C264" s="65">
        <f>IF('NEGD Small Com Win'!B264&gt;40,40*(Rates!$I$9+Rates!$I$14)+('NEGD Small Com Win'!B264-40)*(Rates!$I$9+Rates!$I$17),'NEGD Small Com Win'!B264*(Rates!$I$9+Rates!$I$14))+Rates!$I$19+SUM(Rates!$I$21:$I$27)</f>
        <v>3977.3375735315039</v>
      </c>
      <c r="D264" s="65">
        <f>IF('NEGD Small Com Win'!B264&gt;40,40*(Rates!$J$9+Rates!$J$14)+('NEGD Small Com Win'!B264-40)*(Rates!$J$9+Rates!$J$17),'NEGD Small Com Win'!B264*(Rates!$J$9+Rates!$J$14))+Rates!$J$19+Rates!$J$22+Rates!$J$23</f>
        <v>4090.3985735315041</v>
      </c>
      <c r="E264" s="66">
        <f t="shared" si="16"/>
        <v>113.06100000000015</v>
      </c>
      <c r="F264" s="67">
        <f t="shared" si="17"/>
        <v>2.8426302246105942E-2</v>
      </c>
      <c r="G264" s="71">
        <f>'NEGD Commercial'!F262</f>
        <v>1</v>
      </c>
      <c r="H264" s="68">
        <f t="shared" ref="H264:H289" si="18">G264/SUM($G$6:$G$289)</f>
        <v>1.9612457833215659E-5</v>
      </c>
      <c r="I264" s="68">
        <f t="shared" ref="I264:I289" si="19">H264+I263</f>
        <v>0.99950968855417088</v>
      </c>
    </row>
    <row r="265" spans="2:9" x14ac:dyDescent="0.2">
      <c r="B265" s="71">
        <f>'NEGD Commercial'!D263</f>
        <v>7119</v>
      </c>
      <c r="C265" s="65">
        <f>IF('NEGD Small Com Win'!B265&gt;40,40*(Rates!$I$9+Rates!$I$14)+('NEGD Small Com Win'!B265-40)*(Rates!$I$9+Rates!$I$17),'NEGD Small Com Win'!B265*(Rates!$I$9+Rates!$I$14))+Rates!$I$19+SUM(Rates!$I$21:$I$27)</f>
        <v>4010.7675741565063</v>
      </c>
      <c r="D265" s="65">
        <f>IF('NEGD Small Com Win'!B265&gt;40,40*(Rates!$J$9+Rates!$J$14)+('NEGD Small Com Win'!B265-40)*(Rates!$J$9+Rates!$J$17),'NEGD Small Com Win'!B265*(Rates!$J$9+Rates!$J$14))+Rates!$J$19+Rates!$J$22+Rates!$J$23</f>
        <v>4124.8005741565066</v>
      </c>
      <c r="E265" s="66">
        <f t="shared" si="16"/>
        <v>114.03300000000036</v>
      </c>
      <c r="F265" s="67">
        <f t="shared" si="17"/>
        <v>2.8431714850487771E-2</v>
      </c>
      <c r="G265" s="71">
        <f>'NEGD Commercial'!F263</f>
        <v>1</v>
      </c>
      <c r="H265" s="68">
        <f t="shared" si="18"/>
        <v>1.9612457833215659E-5</v>
      </c>
      <c r="I265" s="68">
        <f t="shared" si="19"/>
        <v>0.9995293010120041</v>
      </c>
    </row>
    <row r="266" spans="2:9" x14ac:dyDescent="0.2">
      <c r="B266" s="71">
        <f>'NEGD Commercial'!D264</f>
        <v>7179</v>
      </c>
      <c r="C266" s="65">
        <f>IF('NEGD Small Com Win'!B266&gt;40,40*(Rates!$I$9+Rates!$I$14)+('NEGD Small Com Win'!B266-40)*(Rates!$I$9+Rates!$I$17),'NEGD Small Com Win'!B266*(Rates!$I$9+Rates!$I$14))+Rates!$I$19+SUM(Rates!$I$21:$I$27)</f>
        <v>4044.1975747815081</v>
      </c>
      <c r="D266" s="65">
        <f>IF('NEGD Small Com Win'!B266&gt;40,40*(Rates!$J$9+Rates!$J$14)+('NEGD Small Com Win'!B266-40)*(Rates!$J$9+Rates!$J$17),'NEGD Small Com Win'!B266*(Rates!$J$9+Rates!$J$14))+Rates!$J$19+Rates!$J$22+Rates!$J$23</f>
        <v>4159.2025747815087</v>
      </c>
      <c r="E266" s="66">
        <f t="shared" si="16"/>
        <v>115.00500000000056</v>
      </c>
      <c r="F266" s="67">
        <f t="shared" si="17"/>
        <v>2.8437037971918034E-2</v>
      </c>
      <c r="G266" s="71">
        <f>'NEGD Commercial'!F264</f>
        <v>1</v>
      </c>
      <c r="H266" s="68">
        <f t="shared" si="18"/>
        <v>1.9612457833215659E-5</v>
      </c>
      <c r="I266" s="68">
        <f t="shared" si="19"/>
        <v>0.99954891346983732</v>
      </c>
    </row>
    <row r="267" spans="2:9" x14ac:dyDescent="0.2">
      <c r="B267" s="71">
        <f>'NEGD Commercial'!D265</f>
        <v>7299</v>
      </c>
      <c r="C267" s="65">
        <f>IF('NEGD Small Com Win'!B267&gt;40,40*(Rates!$I$9+Rates!$I$14)+('NEGD Small Com Win'!B267-40)*(Rates!$I$9+Rates!$I$17),'NEGD Small Com Win'!B267*(Rates!$I$9+Rates!$I$14))+Rates!$I$19+SUM(Rates!$I$21:$I$27)</f>
        <v>4111.0575760315123</v>
      </c>
      <c r="D267" s="65">
        <f>IF('NEGD Small Com Win'!B267&gt;40,40*(Rates!$J$9+Rates!$J$14)+('NEGD Small Com Win'!B267-40)*(Rates!$J$9+Rates!$J$17),'NEGD Small Com Win'!B267*(Rates!$J$9+Rates!$J$14))+Rates!$J$19+Rates!$J$22+Rates!$J$23</f>
        <v>4228.0065760315138</v>
      </c>
      <c r="E267" s="66">
        <f t="shared" si="16"/>
        <v>116.94900000000143</v>
      </c>
      <c r="F267" s="67">
        <f t="shared" si="17"/>
        <v>2.8447424497735858E-2</v>
      </c>
      <c r="G267" s="71">
        <f>'NEGD Commercial'!F265</f>
        <v>1</v>
      </c>
      <c r="H267" s="68">
        <f t="shared" si="18"/>
        <v>1.9612457833215659E-5</v>
      </c>
      <c r="I267" s="68">
        <f t="shared" si="19"/>
        <v>0.99956852592767054</v>
      </c>
    </row>
    <row r="268" spans="2:9" x14ac:dyDescent="0.2">
      <c r="B268" s="71">
        <f>'NEGD Commercial'!D266</f>
        <v>7339</v>
      </c>
      <c r="C268" s="65">
        <f>IF('NEGD Small Com Win'!B268&gt;40,40*(Rates!$I$9+Rates!$I$14)+('NEGD Small Com Win'!B268-40)*(Rates!$I$9+Rates!$I$17),'NEGD Small Com Win'!B268*(Rates!$I$9+Rates!$I$14))+Rates!$I$19+SUM(Rates!$I$21:$I$27)</f>
        <v>4133.3442431148469</v>
      </c>
      <c r="D268" s="65">
        <f>IF('NEGD Small Com Win'!B268&gt;40,40*(Rates!$J$9+Rates!$J$14)+('NEGD Small Com Win'!B268-40)*(Rates!$J$9+Rates!$J$17),'NEGD Small Com Win'!B268*(Rates!$J$9+Rates!$J$14))+Rates!$J$19+Rates!$J$22+Rates!$J$23</f>
        <v>4250.9412431148485</v>
      </c>
      <c r="E268" s="66">
        <f t="shared" si="16"/>
        <v>117.59700000000157</v>
      </c>
      <c r="F268" s="67">
        <f t="shared" si="17"/>
        <v>2.8450812001901311E-2</v>
      </c>
      <c r="G268" s="71">
        <f>'NEGD Commercial'!F266</f>
        <v>1</v>
      </c>
      <c r="H268" s="68">
        <f t="shared" si="18"/>
        <v>1.9612457833215659E-5</v>
      </c>
      <c r="I268" s="68">
        <f t="shared" si="19"/>
        <v>0.99958813838550375</v>
      </c>
    </row>
    <row r="269" spans="2:9" x14ac:dyDescent="0.2">
      <c r="B269" s="71">
        <f>'NEGD Commercial'!D267</f>
        <v>7379</v>
      </c>
      <c r="C269" s="65">
        <f>IF('NEGD Small Com Win'!B269&gt;40,40*(Rates!$I$9+Rates!$I$14)+('NEGD Small Com Win'!B269-40)*(Rates!$I$9+Rates!$I$17),'NEGD Small Com Win'!B269*(Rates!$I$9+Rates!$I$14))+Rates!$I$19+SUM(Rates!$I$21:$I$27)</f>
        <v>4155.6309101981824</v>
      </c>
      <c r="D269" s="65">
        <f>IF('NEGD Small Com Win'!B269&gt;40,40*(Rates!$J$9+Rates!$J$14)+('NEGD Small Com Win'!B269-40)*(Rates!$J$9+Rates!$J$17),'NEGD Small Com Win'!B269*(Rates!$J$9+Rates!$J$14))+Rates!$J$19+Rates!$J$22+Rates!$J$23</f>
        <v>4273.8759101981832</v>
      </c>
      <c r="E269" s="66">
        <f t="shared" si="16"/>
        <v>118.2450000000008</v>
      </c>
      <c r="F269" s="67">
        <f t="shared" si="17"/>
        <v>2.8454163171666678E-2</v>
      </c>
      <c r="G269" s="71">
        <f>'NEGD Commercial'!F267</f>
        <v>1</v>
      </c>
      <c r="H269" s="68">
        <f t="shared" si="18"/>
        <v>1.9612457833215659E-5</v>
      </c>
      <c r="I269" s="68">
        <f t="shared" si="19"/>
        <v>0.99960775084333697</v>
      </c>
    </row>
    <row r="270" spans="2:9" x14ac:dyDescent="0.2">
      <c r="B270" s="71">
        <f>'NEGD Commercial'!D268</f>
        <v>7519</v>
      </c>
      <c r="C270" s="65">
        <f>IF('NEGD Small Com Win'!B270&gt;40,40*(Rates!$I$9+Rates!$I$14)+('NEGD Small Com Win'!B270-40)*(Rates!$I$9+Rates!$I$17),'NEGD Small Com Win'!B270*(Rates!$I$9+Rates!$I$14))+Rates!$I$19+SUM(Rates!$I$21:$I$27)</f>
        <v>4233.6342449898539</v>
      </c>
      <c r="D270" s="65">
        <f>IF('NEGD Small Com Win'!B270&gt;40,40*(Rates!$J$9+Rates!$J$14)+('NEGD Small Com Win'!B270-40)*(Rates!$J$9+Rates!$J$17),'NEGD Small Com Win'!B270*(Rates!$J$9+Rates!$J$14))+Rates!$J$19+Rates!$J$22+Rates!$J$23</f>
        <v>4354.1472449898547</v>
      </c>
      <c r="E270" s="66">
        <f t="shared" si="16"/>
        <v>120.51300000000083</v>
      </c>
      <c r="F270" s="67">
        <f t="shared" si="17"/>
        <v>2.8465614416884905E-2</v>
      </c>
      <c r="G270" s="71">
        <f>'NEGD Commercial'!F268</f>
        <v>1</v>
      </c>
      <c r="H270" s="68">
        <f t="shared" si="18"/>
        <v>1.9612457833215659E-5</v>
      </c>
      <c r="I270" s="68">
        <f t="shared" si="19"/>
        <v>0.99962736330117019</v>
      </c>
    </row>
    <row r="271" spans="2:9" x14ac:dyDescent="0.2">
      <c r="B271" s="71">
        <f>'NEGD Commercial'!D269</f>
        <v>7539</v>
      </c>
      <c r="C271" s="65">
        <f>IF('NEGD Small Com Win'!B271&gt;40,40*(Rates!$I$9+Rates!$I$14)+('NEGD Small Com Win'!B271-40)*(Rates!$I$9+Rates!$I$17),'NEGD Small Com Win'!B271*(Rates!$I$9+Rates!$I$14))+Rates!$I$19+SUM(Rates!$I$21:$I$27)</f>
        <v>4244.7775785315207</v>
      </c>
      <c r="D271" s="65">
        <f>IF('NEGD Small Com Win'!B271&gt;40,40*(Rates!$J$9+Rates!$J$14)+('NEGD Small Com Win'!B271-40)*(Rates!$J$9+Rates!$J$17),'NEGD Small Com Win'!B271*(Rates!$J$9+Rates!$J$14))+Rates!$J$19+Rates!$J$22+Rates!$J$23</f>
        <v>4365.6145785315221</v>
      </c>
      <c r="E271" s="66">
        <f t="shared" si="16"/>
        <v>120.83700000000135</v>
      </c>
      <c r="F271" s="67">
        <f t="shared" si="17"/>
        <v>2.8467215952880355E-2</v>
      </c>
      <c r="G271" s="71">
        <f>'NEGD Commercial'!F269</f>
        <v>1</v>
      </c>
      <c r="H271" s="68">
        <f t="shared" si="18"/>
        <v>1.9612457833215659E-5</v>
      </c>
      <c r="I271" s="68">
        <f t="shared" si="19"/>
        <v>0.99964697575900341</v>
      </c>
    </row>
    <row r="272" spans="2:9" x14ac:dyDescent="0.2">
      <c r="B272" s="71">
        <f>'NEGD Commercial'!D270</f>
        <v>7559</v>
      </c>
      <c r="C272" s="65">
        <f>IF('NEGD Small Com Win'!B272&gt;40,40*(Rates!$I$9+Rates!$I$14)+('NEGD Small Com Win'!B272-40)*(Rates!$I$9+Rates!$I$17),'NEGD Small Com Win'!B272*(Rates!$I$9+Rates!$I$14))+Rates!$I$19+SUM(Rates!$I$21:$I$27)</f>
        <v>4255.9209120731884</v>
      </c>
      <c r="D272" s="65">
        <f>IF('NEGD Small Com Win'!B272&gt;40,40*(Rates!$J$9+Rates!$J$14)+('NEGD Small Com Win'!B272-40)*(Rates!$J$9+Rates!$J$17),'NEGD Small Com Win'!B272*(Rates!$J$9+Rates!$J$14))+Rates!$J$19+Rates!$J$22+Rates!$J$23</f>
        <v>4377.0819120731894</v>
      </c>
      <c r="E272" s="66">
        <f t="shared" si="16"/>
        <v>121.16100000000097</v>
      </c>
      <c r="F272" s="67">
        <f t="shared" si="17"/>
        <v>2.8468809102230184E-2</v>
      </c>
      <c r="G272" s="71">
        <f>'NEGD Commercial'!F270</f>
        <v>1</v>
      </c>
      <c r="H272" s="68">
        <f t="shared" si="18"/>
        <v>1.9612457833215659E-5</v>
      </c>
      <c r="I272" s="68">
        <f t="shared" si="19"/>
        <v>0.99966658821683663</v>
      </c>
    </row>
    <row r="273" spans="2:9" x14ac:dyDescent="0.2">
      <c r="B273" s="71">
        <f>'NEGD Commercial'!D271</f>
        <v>7699</v>
      </c>
      <c r="C273" s="65">
        <f>IF('NEGD Small Com Win'!B273&gt;40,40*(Rates!$I$9+Rates!$I$14)+('NEGD Small Com Win'!B273-40)*(Rates!$I$9+Rates!$I$17),'NEGD Small Com Win'!B273*(Rates!$I$9+Rates!$I$14))+Rates!$I$19+SUM(Rates!$I$21:$I$27)</f>
        <v>4333.9242468648599</v>
      </c>
      <c r="D273" s="65">
        <f>IF('NEGD Small Com Win'!B273&gt;40,40*(Rates!$J$9+Rates!$J$14)+('NEGD Small Com Win'!B273-40)*(Rates!$J$9+Rates!$J$17),'NEGD Small Com Win'!B273*(Rates!$J$9+Rates!$J$14))+Rates!$J$19+Rates!$J$22+Rates!$J$23</f>
        <v>4457.3532468648609</v>
      </c>
      <c r="E273" s="66">
        <f t="shared" si="16"/>
        <v>123.429000000001</v>
      </c>
      <c r="F273" s="67">
        <f t="shared" si="17"/>
        <v>2.8479731755645925E-2</v>
      </c>
      <c r="G273" s="71">
        <f>'NEGD Commercial'!F271</f>
        <v>1</v>
      </c>
      <c r="H273" s="68">
        <f t="shared" si="18"/>
        <v>1.9612457833215659E-5</v>
      </c>
      <c r="I273" s="68">
        <f t="shared" si="19"/>
        <v>0.99968620067466984</v>
      </c>
    </row>
    <row r="274" spans="2:9" x14ac:dyDescent="0.2">
      <c r="B274" s="71">
        <f>'NEGD Commercial'!D272</f>
        <v>7719</v>
      </c>
      <c r="C274" s="65">
        <f>IF('NEGD Small Com Win'!B274&gt;40,40*(Rates!$I$9+Rates!$I$14)+('NEGD Small Com Win'!B274-40)*(Rates!$I$9+Rates!$I$17),'NEGD Small Com Win'!B274*(Rates!$I$9+Rates!$I$14))+Rates!$I$19+SUM(Rates!$I$21:$I$27)</f>
        <v>4345.0675804065277</v>
      </c>
      <c r="D274" s="65">
        <f>IF('NEGD Small Com Win'!B274&gt;40,40*(Rates!$J$9+Rates!$J$14)+('NEGD Small Com Win'!B274-40)*(Rates!$J$9+Rates!$J$17),'NEGD Small Com Win'!B274*(Rates!$J$9+Rates!$J$14))+Rates!$J$19+Rates!$J$22+Rates!$J$23</f>
        <v>4468.8205804065283</v>
      </c>
      <c r="E274" s="66">
        <f t="shared" si="16"/>
        <v>123.75300000000061</v>
      </c>
      <c r="F274" s="67">
        <f t="shared" si="17"/>
        <v>2.8481260120797061E-2</v>
      </c>
      <c r="G274" s="71">
        <f>'NEGD Commercial'!F272</f>
        <v>1</v>
      </c>
      <c r="H274" s="68">
        <f t="shared" si="18"/>
        <v>1.9612457833215659E-5</v>
      </c>
      <c r="I274" s="68">
        <f t="shared" si="19"/>
        <v>0.99970581313250306</v>
      </c>
    </row>
    <row r="275" spans="2:9" x14ac:dyDescent="0.2">
      <c r="B275" s="71">
        <f>'NEGD Commercial'!D273</f>
        <v>7839</v>
      </c>
      <c r="C275" s="65">
        <f>IF('NEGD Small Com Win'!B275&gt;40,40*(Rates!$I$9+Rates!$I$14)+('NEGD Small Com Win'!B275-40)*(Rates!$I$9+Rates!$I$17),'NEGD Small Com Win'!B275*(Rates!$I$9+Rates!$I$14))+Rates!$I$19+SUM(Rates!$I$21:$I$27)</f>
        <v>4411.9275816565314</v>
      </c>
      <c r="D275" s="65">
        <f>IF('NEGD Small Com Win'!B275&gt;40,40*(Rates!$J$9+Rates!$J$14)+('NEGD Small Com Win'!B275-40)*(Rates!$J$9+Rates!$J$17),'NEGD Small Com Win'!B275*(Rates!$J$9+Rates!$J$14))+Rates!$J$19+Rates!$J$22+Rates!$J$23</f>
        <v>4537.6245816565333</v>
      </c>
      <c r="E275" s="66">
        <f t="shared" si="16"/>
        <v>125.69700000000194</v>
      </c>
      <c r="F275" s="67">
        <f t="shared" si="17"/>
        <v>2.8490268181783462E-2</v>
      </c>
      <c r="G275" s="71">
        <f>'NEGD Commercial'!F273</f>
        <v>1</v>
      </c>
      <c r="H275" s="68">
        <f t="shared" si="18"/>
        <v>1.9612457833215659E-5</v>
      </c>
      <c r="I275" s="68">
        <f t="shared" si="19"/>
        <v>0.99972542559033628</v>
      </c>
    </row>
    <row r="276" spans="2:9" x14ac:dyDescent="0.2">
      <c r="B276" s="71">
        <f>'NEGD Commercial'!D274</f>
        <v>7899</v>
      </c>
      <c r="C276" s="65">
        <f>IF('NEGD Small Com Win'!B276&gt;40,40*(Rates!$I$9+Rates!$I$14)+('NEGD Small Com Win'!B276-40)*(Rates!$I$9+Rates!$I$17),'NEGD Small Com Win'!B276*(Rates!$I$9+Rates!$I$14))+Rates!$I$19+SUM(Rates!$I$21:$I$27)</f>
        <v>4445.3575822815337</v>
      </c>
      <c r="D276" s="65">
        <f>IF('NEGD Small Com Win'!B276&gt;40,40*(Rates!$J$9+Rates!$J$14)+('NEGD Small Com Win'!B276-40)*(Rates!$J$9+Rates!$J$17),'NEGD Small Com Win'!B276*(Rates!$J$9+Rates!$J$14))+Rates!$J$19+Rates!$J$22+Rates!$J$23</f>
        <v>4572.0265822815354</v>
      </c>
      <c r="E276" s="66">
        <f t="shared" si="16"/>
        <v>126.66900000000169</v>
      </c>
      <c r="F276" s="67">
        <f t="shared" si="17"/>
        <v>2.8494670598577614E-2</v>
      </c>
      <c r="G276" s="71">
        <f>'NEGD Commercial'!F274</f>
        <v>1</v>
      </c>
      <c r="H276" s="68">
        <f t="shared" si="18"/>
        <v>1.9612457833215659E-5</v>
      </c>
      <c r="I276" s="68">
        <f t="shared" si="19"/>
        <v>0.9997450380481695</v>
      </c>
    </row>
    <row r="277" spans="2:9" x14ac:dyDescent="0.2">
      <c r="B277" s="71">
        <f>'NEGD Commercial'!D275</f>
        <v>8339</v>
      </c>
      <c r="C277" s="65">
        <f>IF('NEGD Small Com Win'!B277&gt;40,40*(Rates!$I$9+Rates!$I$14)+('NEGD Small Com Win'!B277-40)*(Rates!$I$9+Rates!$I$17),'NEGD Small Com Win'!B277*(Rates!$I$9+Rates!$I$14))+Rates!$I$19+SUM(Rates!$I$21:$I$27)</f>
        <v>4690.5109201982159</v>
      </c>
      <c r="D277" s="65">
        <f>IF('NEGD Small Com Win'!B277&gt;40,40*(Rates!$J$9+Rates!$J$14)+('NEGD Small Com Win'!B277-40)*(Rates!$J$9+Rates!$J$17),'NEGD Small Com Win'!B277*(Rates!$J$9+Rates!$J$14))+Rates!$J$19+Rates!$J$22+Rates!$J$23</f>
        <v>4824.3079201982173</v>
      </c>
      <c r="E277" s="66">
        <f t="shared" si="16"/>
        <v>133.79700000000139</v>
      </c>
      <c r="F277" s="67">
        <f t="shared" si="17"/>
        <v>2.8525037522852046E-2</v>
      </c>
      <c r="G277" s="71">
        <f>'NEGD Commercial'!F275</f>
        <v>1</v>
      </c>
      <c r="H277" s="68">
        <f t="shared" si="18"/>
        <v>1.9612457833215659E-5</v>
      </c>
      <c r="I277" s="68">
        <f t="shared" si="19"/>
        <v>0.99976465050600272</v>
      </c>
    </row>
    <row r="278" spans="2:9" x14ac:dyDescent="0.2">
      <c r="B278" s="71">
        <f>'NEGD Commercial'!D276</f>
        <v>8559</v>
      </c>
      <c r="C278" s="65">
        <f>IF('NEGD Small Com Win'!B278&gt;40,40*(Rates!$I$9+Rates!$I$14)+('NEGD Small Com Win'!B278-40)*(Rates!$I$9+Rates!$I$17),'NEGD Small Com Win'!B278*(Rates!$I$9+Rates!$I$14))+Rates!$I$19+SUM(Rates!$I$21:$I$27)</f>
        <v>4813.0875891565574</v>
      </c>
      <c r="D278" s="65">
        <f>IF('NEGD Small Com Win'!B278&gt;40,40*(Rates!$J$9+Rates!$J$14)+('NEGD Small Com Win'!B278-40)*(Rates!$J$9+Rates!$J$17),'NEGD Small Com Win'!B278*(Rates!$J$9+Rates!$J$14))+Rates!$J$19+Rates!$J$22+Rates!$J$23</f>
        <v>4950.4485891565591</v>
      </c>
      <c r="E278" s="66">
        <f t="shared" si="16"/>
        <v>137.3610000000017</v>
      </c>
      <c r="F278" s="67">
        <f t="shared" si="17"/>
        <v>2.853906093657289E-2</v>
      </c>
      <c r="G278" s="71">
        <f>'NEGD Commercial'!F276</f>
        <v>1</v>
      </c>
      <c r="H278" s="68">
        <f t="shared" si="18"/>
        <v>1.9612457833215659E-5</v>
      </c>
      <c r="I278" s="68">
        <f t="shared" si="19"/>
        <v>0.99978426296383593</v>
      </c>
    </row>
    <row r="279" spans="2:9" x14ac:dyDescent="0.2">
      <c r="B279" s="71">
        <f>'NEGD Commercial'!D277</f>
        <v>8919</v>
      </c>
      <c r="C279" s="65">
        <f>IF('NEGD Small Com Win'!B279&gt;40,40*(Rates!$I$9+Rates!$I$14)+('NEGD Small Com Win'!B279-40)*(Rates!$I$9+Rates!$I$17),'NEGD Small Com Win'!B279*(Rates!$I$9+Rates!$I$14))+Rates!$I$19+SUM(Rates!$I$21:$I$27)</f>
        <v>5013.6675929065705</v>
      </c>
      <c r="D279" s="65">
        <f>IF('NEGD Small Com Win'!B279&gt;40,40*(Rates!$J$9+Rates!$J$14)+('NEGD Small Com Win'!B279-40)*(Rates!$J$9+Rates!$J$17),'NEGD Small Com Win'!B279*(Rates!$J$9+Rates!$J$14))+Rates!$J$19+Rates!$J$22+Rates!$J$23</f>
        <v>5156.8605929065716</v>
      </c>
      <c r="E279" s="66">
        <f t="shared" si="16"/>
        <v>143.19300000000112</v>
      </c>
      <c r="F279" s="67">
        <f t="shared" si="17"/>
        <v>2.8560529262568829E-2</v>
      </c>
      <c r="G279" s="71">
        <f>'NEGD Commercial'!F277</f>
        <v>1</v>
      </c>
      <c r="H279" s="68">
        <f t="shared" si="18"/>
        <v>1.9612457833215659E-5</v>
      </c>
      <c r="I279" s="68">
        <f t="shared" si="19"/>
        <v>0.99980387542166915</v>
      </c>
    </row>
    <row r="280" spans="2:9" x14ac:dyDescent="0.2">
      <c r="B280" s="71">
        <f>'NEGD Commercial'!D278</f>
        <v>8939</v>
      </c>
      <c r="C280" s="65">
        <f>IF('NEGD Small Com Win'!B280&gt;40,40*(Rates!$I$9+Rates!$I$14)+('NEGD Small Com Win'!B280-40)*(Rates!$I$9+Rates!$I$17),'NEGD Small Com Win'!B280*(Rates!$I$9+Rates!$I$14))+Rates!$I$19+SUM(Rates!$I$21:$I$27)</f>
        <v>5024.8109264482382</v>
      </c>
      <c r="D280" s="65">
        <f>IF('NEGD Small Com Win'!B280&gt;40,40*(Rates!$J$9+Rates!$J$14)+('NEGD Small Com Win'!B280-40)*(Rates!$J$9+Rates!$J$17),'NEGD Small Com Win'!B280*(Rates!$J$9+Rates!$J$14))+Rates!$J$19+Rates!$J$22+Rates!$J$23</f>
        <v>5168.3279264482389</v>
      </c>
      <c r="E280" s="66">
        <f t="shared" si="16"/>
        <v>143.51700000000073</v>
      </c>
      <c r="F280" s="67">
        <f t="shared" si="17"/>
        <v>2.8561671692878002E-2</v>
      </c>
      <c r="G280" s="71">
        <f>'NEGD Commercial'!F278</f>
        <v>1</v>
      </c>
      <c r="H280" s="68">
        <f t="shared" si="18"/>
        <v>1.9612457833215659E-5</v>
      </c>
      <c r="I280" s="68">
        <f t="shared" si="19"/>
        <v>0.99982348787950237</v>
      </c>
    </row>
    <row r="281" spans="2:9" x14ac:dyDescent="0.2">
      <c r="B281" s="71">
        <f>'NEGD Commercial'!D279</f>
        <v>9399</v>
      </c>
      <c r="C281" s="65">
        <f>IF('NEGD Small Com Win'!B281&gt;40,40*(Rates!$I$9+Rates!$I$14)+('NEGD Small Com Win'!B281-40)*(Rates!$I$9+Rates!$I$17),'NEGD Small Com Win'!B281*(Rates!$I$9+Rates!$I$14))+Rates!$I$19+SUM(Rates!$I$21:$I$27)</f>
        <v>5281.1075979065881</v>
      </c>
      <c r="D281" s="65">
        <f>IF('NEGD Small Com Win'!B281&gt;40,40*(Rates!$J$9+Rates!$J$14)+('NEGD Small Com Win'!B281-40)*(Rates!$J$9+Rates!$J$17),'NEGD Small Com Win'!B281*(Rates!$J$9+Rates!$J$14))+Rates!$J$19+Rates!$J$22+Rates!$J$23</f>
        <v>5432.0765979065891</v>
      </c>
      <c r="E281" s="66">
        <f t="shared" si="16"/>
        <v>150.96900000000096</v>
      </c>
      <c r="F281" s="67">
        <f t="shared" si="17"/>
        <v>2.8586616955095654E-2</v>
      </c>
      <c r="G281" s="71">
        <f>'NEGD Commercial'!F279</f>
        <v>1</v>
      </c>
      <c r="H281" s="68">
        <f t="shared" si="18"/>
        <v>1.9612457833215659E-5</v>
      </c>
      <c r="I281" s="68">
        <f t="shared" si="19"/>
        <v>0.99984310033733559</v>
      </c>
    </row>
    <row r="282" spans="2:9" x14ac:dyDescent="0.2">
      <c r="B282" s="71">
        <f>'NEGD Commercial'!D280</f>
        <v>9499</v>
      </c>
      <c r="C282" s="65">
        <f>IF('NEGD Small Com Win'!B282&gt;40,40*(Rates!$I$9+Rates!$I$14)+('NEGD Small Com Win'!B282-40)*(Rates!$I$9+Rates!$I$17),'NEGD Small Com Win'!B282*(Rates!$I$9+Rates!$I$14))+Rates!$I$19+SUM(Rates!$I$21:$I$27)</f>
        <v>5336.824265614925</v>
      </c>
      <c r="D282" s="65">
        <f>IF('NEGD Small Com Win'!B282&gt;40,40*(Rates!$J$9+Rates!$J$14)+('NEGD Small Com Win'!B282-40)*(Rates!$J$9+Rates!$J$17),'NEGD Small Com Win'!B282*(Rates!$J$9+Rates!$J$14))+Rates!$J$19+Rates!$J$22+Rates!$J$23</f>
        <v>5489.4132656149259</v>
      </c>
      <c r="E282" s="66">
        <f t="shared" si="16"/>
        <v>152.58900000000085</v>
      </c>
      <c r="F282" s="67">
        <f t="shared" si="17"/>
        <v>2.8591722793484018E-2</v>
      </c>
      <c r="G282" s="71">
        <f>'NEGD Commercial'!F280</f>
        <v>1</v>
      </c>
      <c r="H282" s="68">
        <f t="shared" si="18"/>
        <v>1.9612457833215659E-5</v>
      </c>
      <c r="I282" s="68">
        <f t="shared" si="19"/>
        <v>0.99986271279516881</v>
      </c>
    </row>
    <row r="283" spans="2:9" x14ac:dyDescent="0.2">
      <c r="B283" s="71">
        <f>'NEGD Commercial'!D281</f>
        <v>10279</v>
      </c>
      <c r="C283" s="65">
        <f>IF('NEGD Small Com Win'!B283&gt;40,40*(Rates!$I$9+Rates!$I$14)+('NEGD Small Com Win'!B283-40)*(Rates!$I$9+Rates!$I$17),'NEGD Small Com Win'!B283*(Rates!$I$9+Rates!$I$14))+Rates!$I$19+SUM(Rates!$I$21:$I$27)</f>
        <v>5771.4142737399525</v>
      </c>
      <c r="D283" s="65">
        <f>IF('NEGD Small Com Win'!B283&gt;40,40*(Rates!$J$9+Rates!$J$14)+('NEGD Small Com Win'!B283-40)*(Rates!$J$9+Rates!$J$17),'NEGD Small Com Win'!B283*(Rates!$J$9+Rates!$J$14))+Rates!$J$19+Rates!$J$22+Rates!$J$23</f>
        <v>5936.6392737399538</v>
      </c>
      <c r="E283" s="66">
        <f t="shared" si="16"/>
        <v>165.22500000000127</v>
      </c>
      <c r="F283" s="67">
        <f t="shared" si="17"/>
        <v>2.8628164980597261E-2</v>
      </c>
      <c r="G283" s="71">
        <f>'NEGD Commercial'!F281</f>
        <v>1</v>
      </c>
      <c r="H283" s="68">
        <f t="shared" si="18"/>
        <v>1.9612457833215659E-5</v>
      </c>
      <c r="I283" s="68">
        <f t="shared" si="19"/>
        <v>0.99988232525300202</v>
      </c>
    </row>
    <row r="284" spans="2:9" x14ac:dyDescent="0.2">
      <c r="B284" s="71">
        <f>'NEGD Commercial'!D282</f>
        <v>10619</v>
      </c>
      <c r="C284" s="65">
        <f>IF('NEGD Small Com Win'!B284&gt;40,40*(Rates!$I$9+Rates!$I$14)+('NEGD Small Com Win'!B284-40)*(Rates!$I$9+Rates!$I$17),'NEGD Small Com Win'!B284*(Rates!$I$9+Rates!$I$14))+Rates!$I$19+SUM(Rates!$I$21:$I$27)</f>
        <v>5960.8509439482987</v>
      </c>
      <c r="D284" s="65">
        <f>IF('NEGD Small Com Win'!B284&gt;40,40*(Rates!$J$9+Rates!$J$14)+('NEGD Small Com Win'!B284-40)*(Rates!$J$9+Rates!$J$17),'NEGD Small Com Win'!B284*(Rates!$J$9+Rates!$J$14))+Rates!$J$19+Rates!$J$22+Rates!$J$23</f>
        <v>6131.5839439482997</v>
      </c>
      <c r="E284" s="66">
        <f t="shared" si="16"/>
        <v>170.73300000000108</v>
      </c>
      <c r="F284" s="67">
        <f t="shared" si="17"/>
        <v>2.8642387069473068E-2</v>
      </c>
      <c r="G284" s="71">
        <f>'NEGD Commercial'!F282</f>
        <v>1</v>
      </c>
      <c r="H284" s="68">
        <f t="shared" si="18"/>
        <v>1.9612457833215659E-5</v>
      </c>
      <c r="I284" s="68">
        <f t="shared" si="19"/>
        <v>0.99990193771083524</v>
      </c>
    </row>
    <row r="285" spans="2:9" x14ac:dyDescent="0.2">
      <c r="B285" s="71">
        <f>'NEGD Commercial'!D283</f>
        <v>10939</v>
      </c>
      <c r="C285" s="65">
        <f>IF('NEGD Small Com Win'!B285&gt;40,40*(Rates!$I$9+Rates!$I$14)+('NEGD Small Com Win'!B285-40)*(Rates!$I$9+Rates!$I$17),'NEGD Small Com Win'!B285*(Rates!$I$9+Rates!$I$14))+Rates!$I$19+SUM(Rates!$I$21:$I$27)</f>
        <v>6139.1442806149762</v>
      </c>
      <c r="D285" s="65">
        <f>IF('NEGD Small Com Win'!B285&gt;40,40*(Rates!$J$9+Rates!$J$14)+('NEGD Small Com Win'!B285-40)*(Rates!$J$9+Rates!$J$17),'NEGD Small Com Win'!B285*(Rates!$J$9+Rates!$J$14))+Rates!$J$19+Rates!$J$22+Rates!$J$23</f>
        <v>6315.0612806149775</v>
      </c>
      <c r="E285" s="66">
        <f t="shared" si="16"/>
        <v>175.91700000000128</v>
      </c>
      <c r="F285" s="67">
        <f t="shared" si="17"/>
        <v>2.8654970784035581E-2</v>
      </c>
      <c r="G285" s="71">
        <f>'NEGD Commercial'!F283</f>
        <v>1</v>
      </c>
      <c r="H285" s="68">
        <f t="shared" si="18"/>
        <v>1.9612457833215659E-5</v>
      </c>
      <c r="I285" s="68">
        <f t="shared" si="19"/>
        <v>0.99992155016866846</v>
      </c>
    </row>
    <row r="286" spans="2:9" x14ac:dyDescent="0.2">
      <c r="B286" s="71">
        <f>'NEGD Commercial'!D284</f>
        <v>11359</v>
      </c>
      <c r="C286" s="65">
        <f>IF('NEGD Small Com Win'!B286&gt;40,40*(Rates!$I$9+Rates!$I$14)+('NEGD Small Com Win'!B286-40)*(Rates!$I$9+Rates!$I$17),'NEGD Small Com Win'!B286*(Rates!$I$9+Rates!$I$14))+Rates!$I$19+SUM(Rates!$I$21:$I$27)</f>
        <v>6373.1542849899915</v>
      </c>
      <c r="D286" s="65">
        <f>IF('NEGD Small Com Win'!B286&gt;40,40*(Rates!$J$9+Rates!$J$14)+('NEGD Small Com Win'!B286-40)*(Rates!$J$9+Rates!$J$17),'NEGD Small Com Win'!B286*(Rates!$J$9+Rates!$J$14))+Rates!$J$19+Rates!$J$22+Rates!$J$23</f>
        <v>6555.8752849899929</v>
      </c>
      <c r="E286" s="66">
        <f t="shared" si="16"/>
        <v>182.72100000000137</v>
      </c>
      <c r="F286" s="67">
        <f t="shared" si="17"/>
        <v>2.8670418419077755E-2</v>
      </c>
      <c r="G286" s="71">
        <f>'NEGD Commercial'!F284</f>
        <v>1</v>
      </c>
      <c r="H286" s="68">
        <f t="shared" si="18"/>
        <v>1.9612457833215659E-5</v>
      </c>
      <c r="I286" s="68">
        <f t="shared" si="19"/>
        <v>0.99994116262650168</v>
      </c>
    </row>
    <row r="287" spans="2:9" x14ac:dyDescent="0.2">
      <c r="B287" s="71">
        <f>'NEGD Commercial'!D285</f>
        <v>13219</v>
      </c>
      <c r="C287" s="65">
        <f>IF('NEGD Small Com Win'!B287&gt;40,40*(Rates!$I$9+Rates!$I$14)+('NEGD Small Com Win'!B287-40)*(Rates!$I$9+Rates!$I$17),'NEGD Small Com Win'!B287*(Rates!$I$9+Rates!$I$14))+Rates!$I$19+SUM(Rates!$I$21:$I$27)</f>
        <v>7409.4843043650581</v>
      </c>
      <c r="D287" s="65">
        <f>IF('NEGD Small Com Win'!B287&gt;40,40*(Rates!$J$9+Rates!$J$14)+('NEGD Small Com Win'!B287-40)*(Rates!$J$9+Rates!$J$17),'NEGD Small Com Win'!B287*(Rates!$J$9+Rates!$J$14))+Rates!$J$19+Rates!$J$22+Rates!$J$23</f>
        <v>7622.3373043650599</v>
      </c>
      <c r="E287" s="66">
        <f t="shared" si="16"/>
        <v>212.85300000000188</v>
      </c>
      <c r="F287" s="67">
        <f t="shared" si="17"/>
        <v>2.8727100464280141E-2</v>
      </c>
      <c r="G287" s="71">
        <f>'NEGD Commercial'!F285</f>
        <v>1</v>
      </c>
      <c r="H287" s="68">
        <f t="shared" si="18"/>
        <v>1.9612457833215659E-5</v>
      </c>
      <c r="I287" s="68">
        <f t="shared" si="19"/>
        <v>0.9999607750843349</v>
      </c>
    </row>
    <row r="288" spans="2:9" x14ac:dyDescent="0.2">
      <c r="B288" s="71">
        <f>'NEGD Commercial'!D286</f>
        <v>13719</v>
      </c>
      <c r="C288" s="65">
        <f>IF('NEGD Small Com Win'!B288&gt;40,40*(Rates!$I$9+Rates!$I$14)+('NEGD Small Com Win'!B288-40)*(Rates!$I$9+Rates!$I$17),'NEGD Small Com Win'!B288*(Rates!$I$9+Rates!$I$14))+Rates!$I$19+SUM(Rates!$I$21:$I$27)</f>
        <v>7688.0676429067435</v>
      </c>
      <c r="D288" s="65">
        <f>IF('NEGD Small Com Win'!B288&gt;40,40*(Rates!$J$9+Rates!$J$14)+('NEGD Small Com Win'!B288-40)*(Rates!$J$9+Rates!$J$17),'NEGD Small Com Win'!B288*(Rates!$J$9+Rates!$J$14))+Rates!$J$19+Rates!$J$22+Rates!$J$23</f>
        <v>7909.0206429067448</v>
      </c>
      <c r="E288" s="66">
        <f t="shared" si="16"/>
        <v>220.95300000000134</v>
      </c>
      <c r="F288" s="67">
        <f t="shared" si="17"/>
        <v>2.8739731524586629E-2</v>
      </c>
      <c r="G288" s="71">
        <f>'NEGD Commercial'!F286</f>
        <v>1</v>
      </c>
      <c r="H288" s="68">
        <f t="shared" si="18"/>
        <v>1.9612457833215659E-5</v>
      </c>
      <c r="I288" s="68">
        <f t="shared" si="19"/>
        <v>0.99998038754216811</v>
      </c>
    </row>
    <row r="289" spans="2:9" x14ac:dyDescent="0.2">
      <c r="B289" s="71">
        <f>'NEGD Commercial'!D287</f>
        <v>13799</v>
      </c>
      <c r="C289" s="65">
        <f>IF('NEGD Small Com Win'!B289&gt;40,40*(Rates!$I$9+Rates!$I$14)+('NEGD Small Com Win'!B289-40)*(Rates!$I$9+Rates!$I$17),'NEGD Small Com Win'!B289*(Rates!$I$9+Rates!$I$14))+Rates!$I$19+SUM(Rates!$I$21:$I$27)</f>
        <v>7732.6409770734126</v>
      </c>
      <c r="D289" s="65">
        <f>IF('NEGD Small Com Win'!B289&gt;40,40*(Rates!$J$9+Rates!$J$14)+('NEGD Small Com Win'!B289-40)*(Rates!$J$9+Rates!$J$17),'NEGD Small Com Win'!B289*(Rates!$J$9+Rates!$J$14))+Rates!$J$19+Rates!$J$22+Rates!$J$23</f>
        <v>7954.8899770734142</v>
      </c>
      <c r="E289" s="66">
        <f t="shared" si="16"/>
        <v>222.24900000000162</v>
      </c>
      <c r="F289" s="67">
        <f t="shared" si="17"/>
        <v>2.8741668035403425E-2</v>
      </c>
      <c r="G289" s="71">
        <f>'NEGD Commercial'!F287</f>
        <v>1</v>
      </c>
      <c r="H289" s="68">
        <f t="shared" si="18"/>
        <v>1.9612457833215659E-5</v>
      </c>
      <c r="I289" s="68">
        <f t="shared" si="19"/>
        <v>1.0000000000000013</v>
      </c>
    </row>
    <row r="290" spans="2:9" x14ac:dyDescent="0.2">
      <c r="B290" s="71">
        <f>'NEGD Commercial'!D288</f>
        <v>17639</v>
      </c>
      <c r="C290" s="65">
        <f>IF('NEGD Small Com Win'!B290&gt;40,40*(Rates!$I$9+Rates!$I$14)+('NEGD Small Com Win'!B290-40)*(Rates!$I$9+Rates!$I$17),'NEGD Small Com Win'!B290*(Rates!$I$9+Rates!$I$14))+Rates!$I$19+SUM(Rates!$I$21:$I$27)</f>
        <v>9872.161017073553</v>
      </c>
      <c r="D290" s="65">
        <f>IF('NEGD Small Com Win'!B290&gt;40,40*(Rates!$J$9+Rates!$J$14)+('NEGD Small Com Win'!B290-40)*(Rates!$J$9+Rates!$J$17),'NEGD Small Com Win'!B290*(Rates!$J$9+Rates!$J$14))+Rates!$J$19+Rates!$J$22+Rates!$J$23</f>
        <v>10156.61801707355</v>
      </c>
      <c r="E290" s="66">
        <f t="shared" ref="E290" si="20">D290-C290</f>
        <v>284.4569999999967</v>
      </c>
      <c r="F290" s="67">
        <f t="shared" ref="F290" si="21">E290/C290</f>
        <v>2.8814055960801124E-2</v>
      </c>
      <c r="G290" s="71">
        <f>'NEGD Commercial'!F288</f>
        <v>1</v>
      </c>
      <c r="H290" s="68">
        <f t="shared" ref="H290" si="22">G290/SUM($G$6:$G$289)</f>
        <v>1.9612457833215659E-5</v>
      </c>
      <c r="I290" s="68">
        <f t="shared" ref="I290" si="23">H290+I289</f>
        <v>1.0000196124578344</v>
      </c>
    </row>
    <row r="291" spans="2:9" x14ac:dyDescent="0.2">
      <c r="B291" s="71"/>
      <c r="C291" s="65"/>
      <c r="D291" s="65"/>
      <c r="E291" s="66"/>
      <c r="F291" s="67"/>
      <c r="G291" s="71"/>
      <c r="H291" s="68"/>
      <c r="I291" s="68"/>
    </row>
    <row r="292" spans="2:9" x14ac:dyDescent="0.2">
      <c r="B292" s="71"/>
      <c r="C292" s="65"/>
      <c r="D292" s="65"/>
      <c r="E292" s="66"/>
      <c r="F292" s="67"/>
      <c r="G292" s="71"/>
      <c r="H292" s="68"/>
      <c r="I292" s="68"/>
    </row>
    <row r="293" spans="2:9" x14ac:dyDescent="0.2">
      <c r="B293" s="71"/>
      <c r="C293" s="65"/>
      <c r="D293" s="65"/>
      <c r="E293" s="66"/>
      <c r="F293" s="67"/>
      <c r="G293" s="71"/>
      <c r="H293" s="68"/>
      <c r="I293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CF7-8D39-4987-8B49-6BC7B405D378}">
  <dimension ref="B1:Q282"/>
  <sheetViews>
    <sheetView workbookViewId="0">
      <selection activeCell="I210" sqref="I210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6384" width="9.140625" style="57"/>
  </cols>
  <sheetData>
    <row r="1" spans="2:17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7" x14ac:dyDescent="0.2">
      <c r="B2" s="61" t="s">
        <v>68</v>
      </c>
      <c r="C2" s="57"/>
      <c r="D2" s="57"/>
      <c r="E2" s="57"/>
      <c r="F2" s="57"/>
      <c r="G2" s="63" t="s">
        <v>78</v>
      </c>
      <c r="H2" s="79"/>
      <c r="I2" s="78">
        <f>'NEGD Commercial'!P1</f>
        <v>65.240075853350191</v>
      </c>
    </row>
    <row r="3" spans="2:17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7" x14ac:dyDescent="0.2">
      <c r="B4" s="57"/>
      <c r="C4" s="57"/>
      <c r="D4" s="57"/>
      <c r="E4" s="57"/>
      <c r="F4" s="57"/>
      <c r="G4" s="57"/>
      <c r="H4" s="57"/>
      <c r="I4" s="57"/>
      <c r="K4" s="72"/>
      <c r="L4" s="72"/>
      <c r="M4" s="72"/>
      <c r="N4" s="72"/>
      <c r="O4" s="72"/>
      <c r="P4" s="72"/>
      <c r="Q4" s="72"/>
    </row>
    <row r="5" spans="2:17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  <c r="L5" s="72"/>
      <c r="M5" s="72"/>
      <c r="N5" s="72"/>
      <c r="O5" s="72"/>
      <c r="P5" s="72"/>
      <c r="Q5" s="72"/>
    </row>
    <row r="6" spans="2:17" x14ac:dyDescent="0.2">
      <c r="B6" s="85">
        <f>'NEGD Commercial'!M4</f>
        <v>0</v>
      </c>
      <c r="C6" s="82">
        <f>IF('NEGD Small Com NonWin'!B6&gt;40,40*(Rates!$I$9+Rates!$I$14)+('NEGD Small Com NonWin'!B6-40)*(Rates!$I$9+Rates!$I$17),'NEGD Small Com NonWin'!B6*(Rates!$I$9+Rates!$I$14))+Rates!$I$19+SUM(Rates!$I$21:$I$27)</f>
        <v>30.95</v>
      </c>
      <c r="D6" s="82">
        <f>IF('NEGD Small Com NonWin'!B6&gt;40,40*(Rates!$J$9+Rates!$J$14)+('NEGD Small Com NonWin'!B6-40)*(Rates!$J$9+Rates!$J$17),'NEGD Small Com NonWin'!B6*(Rates!$J$9+Rates!$J$14))+Rates!$J$19+Rates!$J$22+Rates!$J$23</f>
        <v>28.66</v>
      </c>
      <c r="E6" s="83">
        <f>D6-C6</f>
        <v>-2.2899999999999991</v>
      </c>
      <c r="F6" s="84">
        <f>E6/C6</f>
        <v>-7.3990306946688178E-2</v>
      </c>
      <c r="G6" s="85">
        <f>'NEGD Commercial'!O4</f>
        <v>16062</v>
      </c>
      <c r="H6" s="86">
        <f>G6/SUM($G$6:$G$207)</f>
        <v>0.22562157606405395</v>
      </c>
      <c r="I6" s="86">
        <f>H6</f>
        <v>0.22562157606405395</v>
      </c>
      <c r="K6" s="72"/>
      <c r="L6" s="72"/>
      <c r="M6" s="72"/>
      <c r="N6" s="72"/>
      <c r="O6" s="72"/>
      <c r="P6" s="72"/>
      <c r="Q6" s="72"/>
    </row>
    <row r="7" spans="2:17" x14ac:dyDescent="0.2">
      <c r="B7" s="71">
        <f>'NEGD Commercial'!M5</f>
        <v>2</v>
      </c>
      <c r="C7" s="65">
        <f>IF('NEGD Small Com NonWin'!B7&gt;40,40*(Rates!$I$9+Rates!$I$14)+('NEGD Small Com NonWin'!B7-40)*(Rates!$I$9+Rates!$I$17),'NEGD Small Com NonWin'!B7*(Rates!$I$9+Rates!$I$14))+Rates!$I$19+SUM(Rates!$I$21:$I$27)</f>
        <v>32.731733354166735</v>
      </c>
      <c r="D7" s="65">
        <f>IF('NEGD Small Com NonWin'!B7&gt;40,40*(Rates!$J$9+Rates!$J$14)+('NEGD Small Com NonWin'!B7-40)*(Rates!$J$9+Rates!$J$17),'NEGD Small Com NonWin'!B7*(Rates!$J$9+Rates!$J$14))+Rates!$J$19+Rates!$J$22+Rates!$J$23</f>
        <v>30.523893354166738</v>
      </c>
      <c r="E7" s="66">
        <f t="shared" ref="E7:E70" si="0">D7-C7</f>
        <v>-2.2078399999999974</v>
      </c>
      <c r="F7" s="67">
        <f t="shared" ref="F7:F70" si="1">E7/C7</f>
        <v>-6.7452584197437271E-2</v>
      </c>
      <c r="G7" s="71">
        <f>'NEGD Commercial'!O5</f>
        <v>3401</v>
      </c>
      <c r="H7" s="68">
        <f>G7/SUM($G$6:$G$207)</f>
        <v>4.7773563702767245E-2</v>
      </c>
      <c r="I7" s="68">
        <f>H7+I6</f>
        <v>0.27339513976682117</v>
      </c>
      <c r="K7" s="72"/>
      <c r="L7" s="73"/>
      <c r="M7" s="73"/>
      <c r="N7" s="74"/>
      <c r="O7" s="74"/>
      <c r="P7" s="72"/>
      <c r="Q7" s="72"/>
    </row>
    <row r="8" spans="2:17" x14ac:dyDescent="0.2">
      <c r="B8" s="71">
        <f>'NEGD Commercial'!M6</f>
        <v>4</v>
      </c>
      <c r="C8" s="65">
        <f>IF('NEGD Small Com NonWin'!B8&gt;40,40*(Rates!$I$9+Rates!$I$14)+('NEGD Small Com NonWin'!B8-40)*(Rates!$I$9+Rates!$I$17),'NEGD Small Com NonWin'!B8*(Rates!$I$9+Rates!$I$14))+Rates!$I$19+SUM(Rates!$I$21:$I$27)</f>
        <v>34.513466708333482</v>
      </c>
      <c r="D8" s="65">
        <f>IF('NEGD Small Com NonWin'!B8&gt;40,40*(Rates!$J$9+Rates!$J$14)+('NEGD Small Com NonWin'!B8-40)*(Rates!$J$9+Rates!$J$17),'NEGD Small Com NonWin'!B8*(Rates!$J$9+Rates!$J$14))+Rates!$J$19+Rates!$J$22+Rates!$J$23</f>
        <v>32.387786708333479</v>
      </c>
      <c r="E8" s="66">
        <f t="shared" si="0"/>
        <v>-2.1256800000000027</v>
      </c>
      <c r="F8" s="67">
        <f t="shared" si="1"/>
        <v>-6.1589872091485511E-2</v>
      </c>
      <c r="G8" s="71">
        <f>'NEGD Commercial'!O6</f>
        <v>3072</v>
      </c>
      <c r="H8" s="68">
        <f t="shared" ref="H8:H71" si="2">G8/SUM($G$6:$G$207)</f>
        <v>4.3152128107880321E-2</v>
      </c>
      <c r="I8" s="68">
        <f t="shared" ref="I8:I71" si="3">H8+I7</f>
        <v>0.3165472678747015</v>
      </c>
      <c r="K8" s="72"/>
      <c r="L8" s="73"/>
      <c r="M8" s="73"/>
      <c r="N8" s="74"/>
      <c r="O8" s="74"/>
      <c r="P8" s="72"/>
      <c r="Q8" s="72"/>
    </row>
    <row r="9" spans="2:17" x14ac:dyDescent="0.2">
      <c r="B9" s="71">
        <f>'NEGD Commercial'!M7</f>
        <v>6</v>
      </c>
      <c r="C9" s="65">
        <f>IF('NEGD Small Com NonWin'!B9&gt;40,40*(Rates!$I$9+Rates!$I$14)+('NEGD Small Com NonWin'!B9-40)*(Rates!$I$9+Rates!$I$17),'NEGD Small Com NonWin'!B9*(Rates!$I$9+Rates!$I$14))+Rates!$I$19+SUM(Rates!$I$21:$I$27)</f>
        <v>36.295200062500214</v>
      </c>
      <c r="D9" s="65">
        <f>IF('NEGD Small Com NonWin'!B9&gt;40,40*(Rates!$J$9+Rates!$J$14)+('NEGD Small Com NonWin'!B9-40)*(Rates!$J$9+Rates!$J$17),'NEGD Small Com NonWin'!B9*(Rates!$J$9+Rates!$J$14))+Rates!$J$19+Rates!$J$22+Rates!$J$23</f>
        <v>34.25168006250022</v>
      </c>
      <c r="E9" s="66">
        <f t="shared" si="0"/>
        <v>-2.0435199999999938</v>
      </c>
      <c r="F9" s="67">
        <f t="shared" si="1"/>
        <v>-5.6302761700749937E-2</v>
      </c>
      <c r="G9" s="71">
        <f>'NEGD Commercial'!O7</f>
        <v>3475</v>
      </c>
      <c r="H9" s="68">
        <f t="shared" si="2"/>
        <v>4.8813035538699256E-2</v>
      </c>
      <c r="I9" s="68">
        <f t="shared" si="3"/>
        <v>0.36536030341340076</v>
      </c>
      <c r="K9" s="72"/>
      <c r="L9" s="72"/>
      <c r="M9" s="72"/>
      <c r="N9" s="72"/>
      <c r="O9" s="72"/>
      <c r="P9" s="72"/>
      <c r="Q9" s="72"/>
    </row>
    <row r="10" spans="2:17" x14ac:dyDescent="0.2">
      <c r="B10" s="71">
        <f>'NEGD Commercial'!M8</f>
        <v>8</v>
      </c>
      <c r="C10" s="65">
        <f>IF('NEGD Small Com NonWin'!B10&gt;40,40*(Rates!$I$9+Rates!$I$14)+('NEGD Small Com NonWin'!B10-40)*(Rates!$I$9+Rates!$I$17),'NEGD Small Com NonWin'!B10*(Rates!$I$9+Rates!$I$14))+Rates!$I$19+SUM(Rates!$I$21:$I$27)</f>
        <v>38.076933416666954</v>
      </c>
      <c r="D10" s="65">
        <f>IF('NEGD Small Com NonWin'!B10&gt;40,40*(Rates!$J$9+Rates!$J$14)+('NEGD Small Com NonWin'!B10-40)*(Rates!$J$9+Rates!$J$17),'NEGD Small Com NonWin'!B10*(Rates!$J$9+Rates!$J$14))+Rates!$J$19+Rates!$J$22+Rates!$J$23</f>
        <v>36.115573416666962</v>
      </c>
      <c r="E10" s="66">
        <f t="shared" si="0"/>
        <v>-1.961359999999992</v>
      </c>
      <c r="F10" s="67">
        <f t="shared" si="1"/>
        <v>-5.1510450658861874E-2</v>
      </c>
      <c r="G10" s="71">
        <f>'NEGD Commercial'!O8</f>
        <v>3071</v>
      </c>
      <c r="H10" s="68">
        <f t="shared" si="2"/>
        <v>4.3138081191178533E-2</v>
      </c>
      <c r="I10" s="68">
        <f t="shared" si="3"/>
        <v>0.40849838460457927</v>
      </c>
      <c r="K10" s="72"/>
      <c r="L10" s="72"/>
      <c r="M10" s="72"/>
      <c r="N10" s="72"/>
      <c r="O10" s="72"/>
      <c r="P10" s="72"/>
      <c r="Q10" s="72"/>
    </row>
    <row r="11" spans="2:17" x14ac:dyDescent="0.2">
      <c r="B11" s="71">
        <f>'NEGD Commercial'!M9</f>
        <v>10</v>
      </c>
      <c r="C11" s="65">
        <f>IF('NEGD Small Com NonWin'!B11&gt;40,40*(Rates!$I$9+Rates!$I$14)+('NEGD Small Com NonWin'!B11-40)*(Rates!$I$9+Rates!$I$17),'NEGD Small Com NonWin'!B11*(Rates!$I$9+Rates!$I$14))+Rates!$I$19+SUM(Rates!$I$21:$I$27)</f>
        <v>39.858666770833693</v>
      </c>
      <c r="D11" s="65">
        <f>IF('NEGD Small Com NonWin'!B11&gt;40,40*(Rates!$J$9+Rates!$J$14)+('NEGD Small Com NonWin'!B11-40)*(Rates!$J$9+Rates!$J$17),'NEGD Small Com NonWin'!B11*(Rates!$J$9+Rates!$J$14))+Rates!$J$19+Rates!$J$22+Rates!$J$23</f>
        <v>37.979466770833696</v>
      </c>
      <c r="E11" s="66">
        <f t="shared" si="0"/>
        <v>-1.8791999999999973</v>
      </c>
      <c r="F11" s="67">
        <f t="shared" si="1"/>
        <v>-4.714658447570276E-2</v>
      </c>
      <c r="G11" s="71">
        <f>'NEGD Commercial'!O9</f>
        <v>2426</v>
      </c>
      <c r="H11" s="68">
        <f t="shared" si="2"/>
        <v>3.4077819918527881E-2</v>
      </c>
      <c r="I11" s="68">
        <f t="shared" si="3"/>
        <v>0.44257620452310714</v>
      </c>
      <c r="K11" s="72"/>
      <c r="L11" s="72"/>
      <c r="M11" s="72"/>
      <c r="N11" s="72"/>
      <c r="O11" s="72"/>
      <c r="P11" s="72"/>
      <c r="Q11" s="72"/>
    </row>
    <row r="12" spans="2:17" x14ac:dyDescent="0.2">
      <c r="B12" s="71">
        <f>'NEGD Commercial'!M10</f>
        <v>12</v>
      </c>
      <c r="C12" s="65">
        <f>IF('NEGD Small Com NonWin'!B12&gt;40,40*(Rates!$I$9+Rates!$I$14)+('NEGD Small Com NonWin'!B12-40)*(Rates!$I$9+Rates!$I$17),'NEGD Small Com NonWin'!B12*(Rates!$I$9+Rates!$I$14))+Rates!$I$19+SUM(Rates!$I$21:$I$27)</f>
        <v>41.640400125000426</v>
      </c>
      <c r="D12" s="65">
        <f>IF('NEGD Small Com NonWin'!B12&gt;40,40*(Rates!$J$9+Rates!$J$14)+('NEGD Small Com NonWin'!B12-40)*(Rates!$J$9+Rates!$J$17),'NEGD Small Com NonWin'!B12*(Rates!$J$9+Rates!$J$14))+Rates!$J$19+Rates!$J$22+Rates!$J$23</f>
        <v>39.843360125000437</v>
      </c>
      <c r="E12" s="66">
        <f t="shared" si="0"/>
        <v>-1.7970399999999884</v>
      </c>
      <c r="F12" s="67">
        <f t="shared" si="1"/>
        <v>-4.3156165517272874E-2</v>
      </c>
      <c r="G12" s="71">
        <f>'NEGD Commercial'!O10</f>
        <v>2034</v>
      </c>
      <c r="H12" s="68">
        <f t="shared" si="2"/>
        <v>2.8571428571428571E-2</v>
      </c>
      <c r="I12" s="68">
        <f t="shared" si="3"/>
        <v>0.47114763309453572</v>
      </c>
      <c r="K12" s="72"/>
      <c r="L12" s="72"/>
      <c r="M12" s="72"/>
      <c r="N12" s="72"/>
      <c r="O12" s="72"/>
      <c r="P12" s="72"/>
      <c r="Q12" s="72"/>
    </row>
    <row r="13" spans="2:17" x14ac:dyDescent="0.2">
      <c r="B13" s="71">
        <f>'NEGD Commercial'!M11</f>
        <v>14</v>
      </c>
      <c r="C13" s="65">
        <f>IF('NEGD Small Com NonWin'!B13&gt;40,40*(Rates!$I$9+Rates!$I$14)+('NEGD Small Com NonWin'!B13-40)*(Rates!$I$9+Rates!$I$17),'NEGD Small Com NonWin'!B13*(Rates!$I$9+Rates!$I$14))+Rates!$I$19+SUM(Rates!$I$21:$I$27)</f>
        <v>43.422133479167172</v>
      </c>
      <c r="D13" s="65">
        <f>IF('NEGD Small Com NonWin'!B13&gt;40,40*(Rates!$J$9+Rates!$J$14)+('NEGD Small Com NonWin'!B13-40)*(Rates!$J$9+Rates!$J$17),'NEGD Small Com NonWin'!B13*(Rates!$J$9+Rates!$J$14))+Rates!$J$19+Rates!$J$22+Rates!$J$23</f>
        <v>41.707253479167179</v>
      </c>
      <c r="E13" s="66">
        <f t="shared" si="0"/>
        <v>-1.7148799999999937</v>
      </c>
      <c r="F13" s="67">
        <f t="shared" si="1"/>
        <v>-3.9493222985525323E-2</v>
      </c>
      <c r="G13" s="71">
        <f>'NEGD Commercial'!O11</f>
        <v>1793</v>
      </c>
      <c r="H13" s="68">
        <f t="shared" si="2"/>
        <v>2.5186121646298638E-2</v>
      </c>
      <c r="I13" s="68">
        <f t="shared" si="3"/>
        <v>0.49633375474083435</v>
      </c>
      <c r="K13" s="72"/>
      <c r="L13" s="72"/>
      <c r="M13" s="72"/>
      <c r="N13" s="72"/>
      <c r="O13" s="72"/>
      <c r="P13" s="72"/>
      <c r="Q13" s="72"/>
    </row>
    <row r="14" spans="2:17" x14ac:dyDescent="0.2">
      <c r="B14" s="71">
        <f>'NEGD Commercial'!M12</f>
        <v>16</v>
      </c>
      <c r="C14" s="65">
        <f>IF('NEGD Small Com NonWin'!B14&gt;40,40*(Rates!$I$9+Rates!$I$14)+('NEGD Small Com NonWin'!B14-40)*(Rates!$I$9+Rates!$I$17),'NEGD Small Com NonWin'!B14*(Rates!$I$9+Rates!$I$14))+Rates!$I$19+SUM(Rates!$I$21:$I$27)</f>
        <v>45.203866833333905</v>
      </c>
      <c r="D14" s="65">
        <f>IF('NEGD Small Com NonWin'!B14&gt;40,40*(Rates!$J$9+Rates!$J$14)+('NEGD Small Com NonWin'!B14-40)*(Rates!$J$9+Rates!$J$17),'NEGD Small Com NonWin'!B14*(Rates!$J$9+Rates!$J$14))+Rates!$J$19+Rates!$J$22+Rates!$J$23</f>
        <v>43.571146833333913</v>
      </c>
      <c r="E14" s="66">
        <f t="shared" si="0"/>
        <v>-1.632719999999992</v>
      </c>
      <c r="F14" s="67">
        <f t="shared" si="1"/>
        <v>-3.6119033931760976E-2</v>
      </c>
      <c r="G14" s="71">
        <f>'NEGD Commercial'!O12</f>
        <v>1418</v>
      </c>
      <c r="H14" s="68">
        <f t="shared" si="2"/>
        <v>1.9918527883129655E-2</v>
      </c>
      <c r="I14" s="68">
        <f t="shared" si="3"/>
        <v>0.51625228262396405</v>
      </c>
      <c r="K14" s="72"/>
      <c r="L14" s="72"/>
      <c r="M14" s="72"/>
      <c r="N14" s="72"/>
      <c r="O14" s="72"/>
      <c r="P14" s="72"/>
      <c r="Q14" s="72"/>
    </row>
    <row r="15" spans="2:17" x14ac:dyDescent="0.2">
      <c r="B15" s="71">
        <f>'NEGD Commercial'!M13</f>
        <v>18</v>
      </c>
      <c r="C15" s="65">
        <f>IF('NEGD Small Com NonWin'!B15&gt;40,40*(Rates!$I$9+Rates!$I$14)+('NEGD Small Com NonWin'!B15-40)*(Rates!$I$9+Rates!$I$17),'NEGD Small Com NonWin'!B15*(Rates!$I$9+Rates!$I$14))+Rates!$I$19+SUM(Rates!$I$21:$I$27)</f>
        <v>46.985600187500651</v>
      </c>
      <c r="D15" s="65">
        <f>IF('NEGD Small Com NonWin'!B15&gt;40,40*(Rates!$J$9+Rates!$J$14)+('NEGD Small Com NonWin'!B15-40)*(Rates!$J$9+Rates!$J$17),'NEGD Small Com NonWin'!B15*(Rates!$J$9+Rates!$J$14))+Rates!$J$19+Rates!$J$22+Rates!$J$23</f>
        <v>45.435040187500647</v>
      </c>
      <c r="E15" s="66">
        <f t="shared" si="0"/>
        <v>-1.5505600000000044</v>
      </c>
      <c r="F15" s="67">
        <f t="shared" si="1"/>
        <v>-3.3000749034009194E-2</v>
      </c>
      <c r="G15" s="71">
        <f>'NEGD Commercial'!O13</f>
        <v>1401</v>
      </c>
      <c r="H15" s="68">
        <f t="shared" si="2"/>
        <v>1.9679730299199324E-2</v>
      </c>
      <c r="I15" s="68">
        <f t="shared" si="3"/>
        <v>0.53593201292316339</v>
      </c>
      <c r="K15" s="72"/>
      <c r="L15" s="72"/>
      <c r="M15" s="72"/>
      <c r="N15" s="72"/>
      <c r="O15" s="72"/>
      <c r="P15" s="72"/>
      <c r="Q15" s="72"/>
    </row>
    <row r="16" spans="2:17" x14ac:dyDescent="0.2">
      <c r="B16" s="71">
        <f>'NEGD Commercial'!M14</f>
        <v>20</v>
      </c>
      <c r="C16" s="65">
        <f>IF('NEGD Small Com NonWin'!B16&gt;40,40*(Rates!$I$9+Rates!$I$14)+('NEGD Small Com NonWin'!B16-40)*(Rates!$I$9+Rates!$I$17),'NEGD Small Com NonWin'!B16*(Rates!$I$9+Rates!$I$14))+Rates!$I$19+SUM(Rates!$I$21:$I$27)</f>
        <v>48.767333541667384</v>
      </c>
      <c r="D16" s="65">
        <f>IF('NEGD Small Com NonWin'!B16&gt;40,40*(Rates!$J$9+Rates!$J$14)+('NEGD Small Com NonWin'!B16-40)*(Rates!$J$9+Rates!$J$17),'NEGD Small Com NonWin'!B16*(Rates!$J$9+Rates!$J$14))+Rates!$J$19+Rates!$J$22+Rates!$J$23</f>
        <v>47.298933541667388</v>
      </c>
      <c r="E16" s="66">
        <f t="shared" si="0"/>
        <v>-1.4683999999999955</v>
      </c>
      <c r="F16" s="67">
        <f t="shared" si="1"/>
        <v>-3.011031962092775E-2</v>
      </c>
      <c r="G16" s="71">
        <f>'NEGD Commercial'!O14</f>
        <v>1249</v>
      </c>
      <c r="H16" s="68">
        <f t="shared" si="2"/>
        <v>1.7544598960528165E-2</v>
      </c>
      <c r="I16" s="68">
        <f t="shared" si="3"/>
        <v>0.55347661188369157</v>
      </c>
      <c r="K16" s="72"/>
      <c r="L16" s="72"/>
      <c r="M16" s="72"/>
      <c r="N16" s="72"/>
      <c r="O16" s="72"/>
      <c r="P16" s="72"/>
      <c r="Q16" s="72"/>
    </row>
    <row r="17" spans="2:9" x14ac:dyDescent="0.2">
      <c r="B17" s="71">
        <f>'NEGD Commercial'!M15</f>
        <v>22</v>
      </c>
      <c r="C17" s="65">
        <f>IF('NEGD Small Com NonWin'!B17&gt;40,40*(Rates!$I$9+Rates!$I$14)+('NEGD Small Com NonWin'!B17-40)*(Rates!$I$9+Rates!$I$17),'NEGD Small Com NonWin'!B17*(Rates!$I$9+Rates!$I$14))+Rates!$I$19+SUM(Rates!$I$21:$I$27)</f>
        <v>50.54906689583413</v>
      </c>
      <c r="D17" s="65">
        <f>IF('NEGD Small Com NonWin'!B17&gt;40,40*(Rates!$J$9+Rates!$J$14)+('NEGD Small Com NonWin'!B17-40)*(Rates!$J$9+Rates!$J$17),'NEGD Small Com NonWin'!B17*(Rates!$J$9+Rates!$J$14))+Rates!$J$19+Rates!$J$22+Rates!$J$23</f>
        <v>49.162826895834129</v>
      </c>
      <c r="E17" s="66">
        <f t="shared" si="0"/>
        <v>-1.3862400000000008</v>
      </c>
      <c r="F17" s="67">
        <f t="shared" si="1"/>
        <v>-2.7423651614709513E-2</v>
      </c>
      <c r="G17" s="71">
        <f>'NEGD Commercial'!O15</f>
        <v>1114</v>
      </c>
      <c r="H17" s="68">
        <f t="shared" si="2"/>
        <v>1.564826520578733E-2</v>
      </c>
      <c r="I17" s="68">
        <f t="shared" si="3"/>
        <v>0.5691248770894789</v>
      </c>
    </row>
    <row r="18" spans="2:9" x14ac:dyDescent="0.2">
      <c r="B18" s="71">
        <f>'NEGD Commercial'!M16</f>
        <v>24</v>
      </c>
      <c r="C18" s="65">
        <f>IF('NEGD Small Com NonWin'!B18&gt;40,40*(Rates!$I$9+Rates!$I$14)+('NEGD Small Com NonWin'!B18-40)*(Rates!$I$9+Rates!$I$17),'NEGD Small Com NonWin'!B18*(Rates!$I$9+Rates!$I$14))+Rates!$I$19+SUM(Rates!$I$21:$I$27)</f>
        <v>52.330800250000863</v>
      </c>
      <c r="D18" s="65">
        <f>IF('NEGD Small Com NonWin'!B18&gt;40,40*(Rates!$J$9+Rates!$J$14)+('NEGD Small Com NonWin'!B18-40)*(Rates!$J$9+Rates!$J$17),'NEGD Small Com NonWin'!B18*(Rates!$J$9+Rates!$J$14))+Rates!$J$19+Rates!$J$22+Rates!$J$23</f>
        <v>51.026720250000864</v>
      </c>
      <c r="E18" s="66">
        <f t="shared" si="0"/>
        <v>-1.304079999999999</v>
      </c>
      <c r="F18" s="67">
        <f t="shared" si="1"/>
        <v>-2.4919932310799652E-2</v>
      </c>
      <c r="G18" s="71">
        <f>'NEGD Commercial'!O16</f>
        <v>988</v>
      </c>
      <c r="H18" s="68">
        <f t="shared" si="2"/>
        <v>1.3878353701362551E-2</v>
      </c>
      <c r="I18" s="68">
        <f t="shared" si="3"/>
        <v>0.58300323079084149</v>
      </c>
    </row>
    <row r="19" spans="2:9" x14ac:dyDescent="0.2">
      <c r="B19" s="71">
        <f>'NEGD Commercial'!M17</f>
        <v>26</v>
      </c>
      <c r="C19" s="65">
        <f>IF('NEGD Small Com NonWin'!B19&gt;40,40*(Rates!$I$9+Rates!$I$14)+('NEGD Small Com NonWin'!B19-40)*(Rates!$I$9+Rates!$I$17),'NEGD Small Com NonWin'!B19*(Rates!$I$9+Rates!$I$14))+Rates!$I$19+SUM(Rates!$I$21:$I$27)</f>
        <v>54.112533604167609</v>
      </c>
      <c r="D19" s="65">
        <f>IF('NEGD Small Com NonWin'!B19&gt;40,40*(Rates!$J$9+Rates!$J$14)+('NEGD Small Com NonWin'!B19-40)*(Rates!$J$9+Rates!$J$17),'NEGD Small Com NonWin'!B19*(Rates!$J$9+Rates!$J$14))+Rates!$J$19+Rates!$J$22+Rates!$J$23</f>
        <v>52.890613604167605</v>
      </c>
      <c r="E19" s="66">
        <f t="shared" si="0"/>
        <v>-1.2219200000000043</v>
      </c>
      <c r="F19" s="67">
        <f t="shared" si="1"/>
        <v>-2.2581090158119953E-2</v>
      </c>
      <c r="G19" s="71">
        <f>'NEGD Commercial'!O17</f>
        <v>987</v>
      </c>
      <c r="H19" s="68">
        <f t="shared" si="2"/>
        <v>1.3864306784660767E-2</v>
      </c>
      <c r="I19" s="68">
        <f t="shared" si="3"/>
        <v>0.59686753757550226</v>
      </c>
    </row>
    <row r="20" spans="2:9" x14ac:dyDescent="0.2">
      <c r="B20" s="71">
        <f>'NEGD Commercial'!M18</f>
        <v>28</v>
      </c>
      <c r="C20" s="65">
        <f>IF('NEGD Small Com NonWin'!B20&gt;40,40*(Rates!$I$9+Rates!$I$14)+('NEGD Small Com NonWin'!B20-40)*(Rates!$I$9+Rates!$I$17),'NEGD Small Com NonWin'!B20*(Rates!$I$9+Rates!$I$14))+Rates!$I$19+SUM(Rates!$I$21:$I$27)</f>
        <v>55.894266958334342</v>
      </c>
      <c r="D20" s="65">
        <f>IF('NEGD Small Com NonWin'!B20&gt;40,40*(Rates!$J$9+Rates!$J$14)+('NEGD Small Com NonWin'!B20-40)*(Rates!$J$9+Rates!$J$17),'NEGD Small Com NonWin'!B20*(Rates!$J$9+Rates!$J$14))+Rates!$J$19+Rates!$J$22+Rates!$J$23</f>
        <v>54.754506958334346</v>
      </c>
      <c r="E20" s="66">
        <f t="shared" si="0"/>
        <v>-1.1397599999999954</v>
      </c>
      <c r="F20" s="67">
        <f t="shared" si="1"/>
        <v>-2.0391357862329866E-2</v>
      </c>
      <c r="G20" s="71">
        <f>'NEGD Commercial'!O18</f>
        <v>945</v>
      </c>
      <c r="H20" s="68">
        <f t="shared" si="2"/>
        <v>1.3274336283185841E-2</v>
      </c>
      <c r="I20" s="68">
        <f t="shared" si="3"/>
        <v>0.61014187385868812</v>
      </c>
    </row>
    <row r="21" spans="2:9" x14ac:dyDescent="0.2">
      <c r="B21" s="71">
        <f>'NEGD Commercial'!M19</f>
        <v>30</v>
      </c>
      <c r="C21" s="65">
        <f>IF('NEGD Small Com NonWin'!B21&gt;40,40*(Rates!$I$9+Rates!$I$14)+('NEGD Small Com NonWin'!B21-40)*(Rates!$I$9+Rates!$I$17),'NEGD Small Com NonWin'!B21*(Rates!$I$9+Rates!$I$14))+Rates!$I$19+SUM(Rates!$I$21:$I$27)</f>
        <v>57.676000312501074</v>
      </c>
      <c r="D21" s="65">
        <f>IF('NEGD Small Com NonWin'!B21&gt;40,40*(Rates!$J$9+Rates!$J$14)+('NEGD Small Com NonWin'!B21-40)*(Rates!$J$9+Rates!$J$17),'NEGD Small Com NonWin'!B21*(Rates!$J$9+Rates!$J$14))+Rates!$J$19+Rates!$J$22+Rates!$J$23</f>
        <v>56.61840031250108</v>
      </c>
      <c r="E21" s="66">
        <f t="shared" si="0"/>
        <v>-1.0575999999999937</v>
      </c>
      <c r="F21" s="67">
        <f t="shared" si="1"/>
        <v>-1.8336916469063172E-2</v>
      </c>
      <c r="G21" s="71">
        <f>'NEGD Commercial'!O19</f>
        <v>818</v>
      </c>
      <c r="H21" s="68">
        <f t="shared" si="2"/>
        <v>1.1490377862059278E-2</v>
      </c>
      <c r="I21" s="68">
        <f t="shared" si="3"/>
        <v>0.62163225172074743</v>
      </c>
    </row>
    <row r="22" spans="2:9" x14ac:dyDescent="0.2">
      <c r="B22" s="71">
        <f>'NEGD Commercial'!M20</f>
        <v>32</v>
      </c>
      <c r="C22" s="65">
        <f>IF('NEGD Small Com NonWin'!B22&gt;40,40*(Rates!$I$9+Rates!$I$14)+('NEGD Small Com NonWin'!B22-40)*(Rates!$I$9+Rates!$I$17),'NEGD Small Com NonWin'!B22*(Rates!$I$9+Rates!$I$14))+Rates!$I$19+SUM(Rates!$I$21:$I$27)</f>
        <v>59.457733666667821</v>
      </c>
      <c r="D22" s="65">
        <f>IF('NEGD Small Com NonWin'!B22&gt;40,40*(Rates!$J$9+Rates!$J$14)+('NEGD Small Com NonWin'!B22-40)*(Rates!$J$9+Rates!$J$17),'NEGD Small Com NonWin'!B22*(Rates!$J$9+Rates!$J$14))+Rates!$J$19+Rates!$J$22+Rates!$J$23</f>
        <v>58.482293666667822</v>
      </c>
      <c r="E22" s="66">
        <f t="shared" si="0"/>
        <v>-0.97543999999999897</v>
      </c>
      <c r="F22" s="67">
        <f t="shared" si="1"/>
        <v>-1.6405603440395398E-2</v>
      </c>
      <c r="G22" s="71">
        <f>'NEGD Commercial'!O20</f>
        <v>748</v>
      </c>
      <c r="H22" s="68">
        <f t="shared" si="2"/>
        <v>1.0507093692934401E-2</v>
      </c>
      <c r="I22" s="68">
        <f t="shared" si="3"/>
        <v>0.63213934541368189</v>
      </c>
    </row>
    <row r="23" spans="2:9" x14ac:dyDescent="0.2">
      <c r="B23" s="71">
        <f>'NEGD Commercial'!M21</f>
        <v>34</v>
      </c>
      <c r="C23" s="65">
        <f>IF('NEGD Small Com NonWin'!B23&gt;40,40*(Rates!$I$9+Rates!$I$14)+('NEGD Small Com NonWin'!B23-40)*(Rates!$I$9+Rates!$I$17),'NEGD Small Com NonWin'!B23*(Rates!$I$9+Rates!$I$14))+Rates!$I$19+SUM(Rates!$I$21:$I$27)</f>
        <v>61.239467020834553</v>
      </c>
      <c r="D23" s="65">
        <f>IF('NEGD Small Com NonWin'!B23&gt;40,40*(Rates!$J$9+Rates!$J$14)+('NEGD Small Com NonWin'!B23-40)*(Rates!$J$9+Rates!$J$17),'NEGD Small Com NonWin'!B23*(Rates!$J$9+Rates!$J$14))+Rates!$J$19+Rates!$J$22+Rates!$J$23</f>
        <v>60.346187020834563</v>
      </c>
      <c r="E23" s="66">
        <f t="shared" si="0"/>
        <v>-0.89327999999999008</v>
      </c>
      <c r="F23" s="67">
        <f t="shared" si="1"/>
        <v>-1.4586671691575685E-2</v>
      </c>
      <c r="G23" s="71">
        <f>'NEGD Commercial'!O21</f>
        <v>767</v>
      </c>
      <c r="H23" s="68">
        <f t="shared" si="2"/>
        <v>1.0773985110268296E-2</v>
      </c>
      <c r="I23" s="68">
        <f t="shared" si="3"/>
        <v>0.64291333052395017</v>
      </c>
    </row>
    <row r="24" spans="2:9" x14ac:dyDescent="0.2">
      <c r="B24" s="71">
        <f>'NEGD Commercial'!M22</f>
        <v>36</v>
      </c>
      <c r="C24" s="65">
        <f>IF('NEGD Small Com NonWin'!B24&gt;40,40*(Rates!$I$9+Rates!$I$14)+('NEGD Small Com NonWin'!B24-40)*(Rates!$I$9+Rates!$I$17),'NEGD Small Com NonWin'!B24*(Rates!$I$9+Rates!$I$14))+Rates!$I$19+SUM(Rates!$I$21:$I$27)</f>
        <v>63.0212003750013</v>
      </c>
      <c r="D24" s="65">
        <f>IF('NEGD Small Com NonWin'!B24&gt;40,40*(Rates!$J$9+Rates!$J$14)+('NEGD Small Com NonWin'!B24-40)*(Rates!$J$9+Rates!$J$17),'NEGD Small Com NonWin'!B24*(Rates!$J$9+Rates!$J$14))+Rates!$J$19+Rates!$J$22+Rates!$J$23</f>
        <v>62.210080375001297</v>
      </c>
      <c r="E24" s="66">
        <f t="shared" si="0"/>
        <v>-0.81112000000000251</v>
      </c>
      <c r="F24" s="67">
        <f t="shared" si="1"/>
        <v>-1.2870589502794532E-2</v>
      </c>
      <c r="G24" s="71">
        <f>'NEGD Commercial'!O22</f>
        <v>675</v>
      </c>
      <c r="H24" s="68">
        <f t="shared" si="2"/>
        <v>9.4816687737041723E-3</v>
      </c>
      <c r="I24" s="68">
        <f t="shared" si="3"/>
        <v>0.65239499929765432</v>
      </c>
    </row>
    <row r="25" spans="2:9" x14ac:dyDescent="0.2">
      <c r="B25" s="71">
        <f>'NEGD Commercial'!M23</f>
        <v>38</v>
      </c>
      <c r="C25" s="65">
        <f>IF('NEGD Small Com NonWin'!B25&gt;40,40*(Rates!$I$9+Rates!$I$14)+('NEGD Small Com NonWin'!B25-40)*(Rates!$I$9+Rates!$I$17),'NEGD Small Com NonWin'!B25*(Rates!$I$9+Rates!$I$14))+Rates!$I$19+SUM(Rates!$I$21:$I$27)</f>
        <v>64.802933729168032</v>
      </c>
      <c r="D25" s="65">
        <f>IF('NEGD Small Com NonWin'!B25&gt;40,40*(Rates!$J$9+Rates!$J$14)+('NEGD Small Com NonWin'!B25-40)*(Rates!$J$9+Rates!$J$17),'NEGD Small Com NonWin'!B25*(Rates!$J$9+Rates!$J$14))+Rates!$J$19+Rates!$J$22+Rates!$J$23</f>
        <v>64.073973729168031</v>
      </c>
      <c r="E25" s="66">
        <f t="shared" si="0"/>
        <v>-0.72896000000000072</v>
      </c>
      <c r="F25" s="67">
        <f t="shared" si="1"/>
        <v>-1.1248873439072299E-2</v>
      </c>
      <c r="G25" s="71">
        <f>'NEGD Commercial'!O23</f>
        <v>656</v>
      </c>
      <c r="H25" s="68">
        <f t="shared" si="2"/>
        <v>9.2147773563702774E-3</v>
      </c>
      <c r="I25" s="68">
        <f t="shared" si="3"/>
        <v>0.66160977665402465</v>
      </c>
    </row>
    <row r="26" spans="2:9" x14ac:dyDescent="0.2">
      <c r="B26" s="71">
        <f>'NEGD Commercial'!M24</f>
        <v>40</v>
      </c>
      <c r="C26" s="65">
        <f>IF('NEGD Small Com NonWin'!B26&gt;40,40*(Rates!$I$9+Rates!$I$14)+('NEGD Small Com NonWin'!B26-40)*(Rates!$I$9+Rates!$I$17),'NEGD Small Com NonWin'!B26*(Rates!$I$9+Rates!$I$14))+Rates!$I$19+SUM(Rates!$I$21:$I$27)</f>
        <v>66.584667083334779</v>
      </c>
      <c r="D26" s="65">
        <f>IF('NEGD Small Com NonWin'!B26&gt;40,40*(Rates!$J$9+Rates!$J$14)+('NEGD Small Com NonWin'!B26-40)*(Rates!$J$9+Rates!$J$17),'NEGD Small Com NonWin'!B26*(Rates!$J$9+Rates!$J$14))+Rates!$J$19+Rates!$J$22+Rates!$J$23</f>
        <v>65.93786708333478</v>
      </c>
      <c r="E26" s="66">
        <f t="shared" si="0"/>
        <v>-0.64679999999999893</v>
      </c>
      <c r="F26" s="67">
        <f t="shared" si="1"/>
        <v>-9.7139480954449957E-3</v>
      </c>
      <c r="G26" s="71">
        <f>'NEGD Commercial'!O24</f>
        <v>620</v>
      </c>
      <c r="H26" s="68">
        <f t="shared" si="2"/>
        <v>8.7090883551060542E-3</v>
      </c>
      <c r="I26" s="68">
        <f t="shared" si="3"/>
        <v>0.67031886500913074</v>
      </c>
    </row>
    <row r="27" spans="2:9" x14ac:dyDescent="0.2">
      <c r="B27" s="71">
        <f>'NEGD Commercial'!M25</f>
        <v>59</v>
      </c>
      <c r="C27" s="65">
        <f>IF('NEGD Small Com NonWin'!B27&gt;40,40*(Rates!$I$9+Rates!$I$14)+('NEGD Small Com NonWin'!B27-40)*(Rates!$I$9+Rates!$I$17),'NEGD Small Com NonWin'!B27*(Rates!$I$9+Rates!$I$14))+Rates!$I$19+SUM(Rates!$I$21:$I$27)</f>
        <v>77.170833947918794</v>
      </c>
      <c r="D27" s="65">
        <f>IF('NEGD Small Com NonWin'!B27&gt;40,40*(Rates!$J$9+Rates!$J$14)+('NEGD Small Com NonWin'!B27-40)*(Rates!$J$9+Rates!$J$17),'NEGD Small Com NonWin'!B27*(Rates!$J$9+Rates!$J$14))+Rates!$J$19+Rates!$J$22+Rates!$J$23</f>
        <v>76.831833947918781</v>
      </c>
      <c r="E27" s="66">
        <f t="shared" si="0"/>
        <v>-0.33900000000001285</v>
      </c>
      <c r="F27" s="67">
        <f t="shared" si="1"/>
        <v>-4.3928513229337116E-3</v>
      </c>
      <c r="G27" s="71">
        <f>'NEGD Commercial'!O25</f>
        <v>4956</v>
      </c>
      <c r="H27" s="68">
        <f t="shared" si="2"/>
        <v>6.9616519174041297E-2</v>
      </c>
      <c r="I27" s="68">
        <f t="shared" si="3"/>
        <v>0.73993538418317206</v>
      </c>
    </row>
    <row r="28" spans="2:9" x14ac:dyDescent="0.2">
      <c r="B28" s="71">
        <f>'NEGD Commercial'!M26</f>
        <v>79</v>
      </c>
      <c r="C28" s="65">
        <f>IF('NEGD Small Com NonWin'!B28&gt;40,40*(Rates!$I$9+Rates!$I$14)+('NEGD Small Com NonWin'!B28-40)*(Rates!$I$9+Rates!$I$17),'NEGD Small Com NonWin'!B28*(Rates!$I$9+Rates!$I$14))+Rates!$I$19+SUM(Rates!$I$21:$I$27)</f>
        <v>88.314167489586183</v>
      </c>
      <c r="D28" s="65">
        <f>IF('NEGD Small Com NonWin'!B28&gt;40,40*(Rates!$J$9+Rates!$J$14)+('NEGD Small Com NonWin'!B28-40)*(Rates!$J$9+Rates!$J$17),'NEGD Small Com NonWin'!B28*(Rates!$J$9+Rates!$J$14))+Rates!$J$19+Rates!$J$22+Rates!$J$23</f>
        <v>88.299167489586168</v>
      </c>
      <c r="E28" s="66">
        <f t="shared" si="0"/>
        <v>-1.5000000000014779E-2</v>
      </c>
      <c r="F28" s="67">
        <f t="shared" si="1"/>
        <v>-1.6984817302142998E-4</v>
      </c>
      <c r="G28" s="71">
        <f>'NEGD Commercial'!O26</f>
        <v>3716</v>
      </c>
      <c r="H28" s="68">
        <f t="shared" si="2"/>
        <v>5.2198342463829192E-2</v>
      </c>
      <c r="I28" s="68">
        <f t="shared" si="3"/>
        <v>0.79213372664700121</v>
      </c>
    </row>
    <row r="29" spans="2:9" x14ac:dyDescent="0.2">
      <c r="B29" s="71">
        <f>'NEGD Commercial'!M27</f>
        <v>99</v>
      </c>
      <c r="C29" s="65">
        <f>IF('NEGD Small Com NonWin'!B29&gt;40,40*(Rates!$I$9+Rates!$I$14)+('NEGD Small Com NonWin'!B29-40)*(Rates!$I$9+Rates!$I$17),'NEGD Small Com NonWin'!B29*(Rates!$I$9+Rates!$I$14))+Rates!$I$19+SUM(Rates!$I$21:$I$27)</f>
        <v>99.457501031253571</v>
      </c>
      <c r="D29" s="65">
        <f>IF('NEGD Small Com NonWin'!B29&gt;40,40*(Rates!$J$9+Rates!$J$14)+('NEGD Small Com NonWin'!B29-40)*(Rates!$J$9+Rates!$J$17),'NEGD Small Com NonWin'!B29*(Rates!$J$9+Rates!$J$14))+Rates!$J$19+Rates!$J$22+Rates!$J$23</f>
        <v>99.766501031253554</v>
      </c>
      <c r="E29" s="66">
        <f t="shared" si="0"/>
        <v>0.30899999999998329</v>
      </c>
      <c r="F29" s="67">
        <f t="shared" si="1"/>
        <v>3.1068546544607326E-3</v>
      </c>
      <c r="G29" s="71">
        <f>'NEGD Commercial'!O27</f>
        <v>2709</v>
      </c>
      <c r="H29" s="68">
        <f t="shared" si="2"/>
        <v>3.8053097345132743E-2</v>
      </c>
      <c r="I29" s="68">
        <f t="shared" si="3"/>
        <v>0.83018682399213395</v>
      </c>
    </row>
    <row r="30" spans="2:9" x14ac:dyDescent="0.2">
      <c r="B30" s="71">
        <f>'NEGD Commercial'!M28</f>
        <v>119</v>
      </c>
      <c r="C30" s="65">
        <f>IF('NEGD Small Com NonWin'!B30&gt;40,40*(Rates!$I$9+Rates!$I$14)+('NEGD Small Com NonWin'!B30-40)*(Rates!$I$9+Rates!$I$17),'NEGD Small Com NonWin'!B30*(Rates!$I$9+Rates!$I$14))+Rates!$I$19+SUM(Rates!$I$21:$I$27)</f>
        <v>110.60083457292096</v>
      </c>
      <c r="D30" s="65">
        <f>IF('NEGD Small Com NonWin'!B30&gt;40,40*(Rates!$J$9+Rates!$J$14)+('NEGD Small Com NonWin'!B30-40)*(Rates!$J$9+Rates!$J$17),'NEGD Small Com NonWin'!B30*(Rates!$J$9+Rates!$J$14))+Rates!$J$19+Rates!$J$22+Rates!$J$23</f>
        <v>111.23383457292094</v>
      </c>
      <c r="E30" s="66">
        <f t="shared" si="0"/>
        <v>0.63299999999998136</v>
      </c>
      <c r="F30" s="67">
        <f t="shared" si="1"/>
        <v>5.7232841184632656E-3</v>
      </c>
      <c r="G30" s="71">
        <f>'NEGD Commercial'!O28</f>
        <v>1983</v>
      </c>
      <c r="H30" s="68">
        <f t="shared" si="2"/>
        <v>2.7855035819637591E-2</v>
      </c>
      <c r="I30" s="68">
        <f t="shared" si="3"/>
        <v>0.8580418598117715</v>
      </c>
    </row>
    <row r="31" spans="2:9" x14ac:dyDescent="0.2">
      <c r="B31" s="71">
        <f>'NEGD Commercial'!M29</f>
        <v>139</v>
      </c>
      <c r="C31" s="65">
        <f>IF('NEGD Small Com NonWin'!B31&gt;40,40*(Rates!$I$9+Rates!$I$14)+('NEGD Small Com NonWin'!B31-40)*(Rates!$I$9+Rates!$I$17),'NEGD Small Com NonWin'!B31*(Rates!$I$9+Rates!$I$14))+Rates!$I$19+SUM(Rates!$I$21:$I$27)</f>
        <v>121.74416811458833</v>
      </c>
      <c r="D31" s="65">
        <f>IF('NEGD Small Com NonWin'!B31&gt;40,40*(Rates!$J$9+Rates!$J$14)+('NEGD Small Com NonWin'!B31-40)*(Rates!$J$9+Rates!$J$17),'NEGD Small Com NonWin'!B31*(Rates!$J$9+Rates!$J$14))+Rates!$J$19+Rates!$J$22+Rates!$J$23</f>
        <v>122.70116811458833</v>
      </c>
      <c r="E31" s="66">
        <f t="shared" si="0"/>
        <v>0.95699999999999363</v>
      </c>
      <c r="F31" s="67">
        <f t="shared" si="1"/>
        <v>7.8607461434969418E-3</v>
      </c>
      <c r="G31" s="71">
        <f>'NEGD Commercial'!O29</f>
        <v>1565</v>
      </c>
      <c r="H31" s="68">
        <f t="shared" si="2"/>
        <v>2.1983424638291896E-2</v>
      </c>
      <c r="I31" s="68">
        <f t="shared" si="3"/>
        <v>0.88002528445006345</v>
      </c>
    </row>
    <row r="32" spans="2:9" x14ac:dyDescent="0.2">
      <c r="B32" s="71">
        <f>'NEGD Commercial'!M30</f>
        <v>159</v>
      </c>
      <c r="C32" s="65">
        <f>IF('NEGD Small Com NonWin'!B32&gt;40,40*(Rates!$I$9+Rates!$I$14)+('NEGD Small Com NonWin'!B32-40)*(Rates!$I$9+Rates!$I$17),'NEGD Small Com NonWin'!B32*(Rates!$I$9+Rates!$I$14))+Rates!$I$19+SUM(Rates!$I$21:$I$27)</f>
        <v>132.88750165625572</v>
      </c>
      <c r="D32" s="65">
        <f>IF('NEGD Small Com NonWin'!B32&gt;40,40*(Rates!$J$9+Rates!$J$14)+('NEGD Small Com NonWin'!B32-40)*(Rates!$J$9+Rates!$J$17),'NEGD Small Com NonWin'!B32*(Rates!$J$9+Rates!$J$14))+Rates!$J$19+Rates!$J$22+Rates!$J$23</f>
        <v>134.1685016562557</v>
      </c>
      <c r="E32" s="66">
        <f t="shared" si="0"/>
        <v>1.2809999999999775</v>
      </c>
      <c r="F32" s="67">
        <f t="shared" si="1"/>
        <v>9.6397327365938482E-3</v>
      </c>
      <c r="G32" s="71">
        <f>'NEGD Commercial'!O30</f>
        <v>1244</v>
      </c>
      <c r="H32" s="68">
        <f t="shared" si="2"/>
        <v>1.7474364377019245E-2</v>
      </c>
      <c r="I32" s="68">
        <f t="shared" si="3"/>
        <v>0.89749964882708266</v>
      </c>
    </row>
    <row r="33" spans="2:9" x14ac:dyDescent="0.2">
      <c r="B33" s="71">
        <f>'NEGD Commercial'!M31</f>
        <v>179</v>
      </c>
      <c r="C33" s="65">
        <f>IF('NEGD Small Com NonWin'!B33&gt;40,40*(Rates!$I$9+Rates!$I$14)+('NEGD Small Com NonWin'!B33-40)*(Rates!$I$9+Rates!$I$17),'NEGD Small Com NonWin'!B33*(Rates!$I$9+Rates!$I$14))+Rates!$I$19+SUM(Rates!$I$21:$I$27)</f>
        <v>144.0308351979231</v>
      </c>
      <c r="D33" s="65">
        <f>IF('NEGD Small Com NonWin'!B33&gt;40,40*(Rates!$J$9+Rates!$J$14)+('NEGD Small Com NonWin'!B33-40)*(Rates!$J$9+Rates!$J$17),'NEGD Small Com NonWin'!B33*(Rates!$J$9+Rates!$J$14))+Rates!$J$19+Rates!$J$22+Rates!$J$23</f>
        <v>145.63583519792309</v>
      </c>
      <c r="E33" s="66">
        <f t="shared" si="0"/>
        <v>1.6049999999999898</v>
      </c>
      <c r="F33" s="67">
        <f t="shared" si="1"/>
        <v>1.1143447150010928E-2</v>
      </c>
      <c r="G33" s="71">
        <f>'NEGD Commercial'!O31</f>
        <v>1004</v>
      </c>
      <c r="H33" s="68">
        <f t="shared" si="2"/>
        <v>1.4103104368591093E-2</v>
      </c>
      <c r="I33" s="68">
        <f t="shared" si="3"/>
        <v>0.91160275319567374</v>
      </c>
    </row>
    <row r="34" spans="2:9" x14ac:dyDescent="0.2">
      <c r="B34" s="71">
        <f>'NEGD Commercial'!M32</f>
        <v>199</v>
      </c>
      <c r="C34" s="65">
        <f>IF('NEGD Small Com NonWin'!B34&gt;40,40*(Rates!$I$9+Rates!$I$14)+('NEGD Small Com NonWin'!B34-40)*(Rates!$I$9+Rates!$I$17),'NEGD Small Com NonWin'!B34*(Rates!$I$9+Rates!$I$14))+Rates!$I$19+SUM(Rates!$I$21:$I$27)</f>
        <v>155.17416873959047</v>
      </c>
      <c r="D34" s="65">
        <f>IF('NEGD Small Com NonWin'!B34&gt;40,40*(Rates!$J$9+Rates!$J$14)+('NEGD Small Com NonWin'!B34-40)*(Rates!$J$9+Rates!$J$17),'NEGD Small Com NonWin'!B34*(Rates!$J$9+Rates!$J$14))+Rates!$J$19+Rates!$J$22+Rates!$J$23</f>
        <v>157.10316873959047</v>
      </c>
      <c r="E34" s="66">
        <f t="shared" si="0"/>
        <v>1.929000000000002</v>
      </c>
      <c r="F34" s="67">
        <f t="shared" si="1"/>
        <v>1.2431192740830486E-2</v>
      </c>
      <c r="G34" s="71">
        <f>'NEGD Commercial'!O32</f>
        <v>859</v>
      </c>
      <c r="H34" s="68">
        <f t="shared" si="2"/>
        <v>1.206630144683242E-2</v>
      </c>
      <c r="I34" s="68">
        <f t="shared" si="3"/>
        <v>0.92366905464250615</v>
      </c>
    </row>
    <row r="35" spans="2:9" x14ac:dyDescent="0.2">
      <c r="B35" s="71">
        <f>'NEGD Commercial'!M33</f>
        <v>219</v>
      </c>
      <c r="C35" s="65">
        <f>IF('NEGD Small Com NonWin'!B35&gt;40,40*(Rates!$I$9+Rates!$I$14)+('NEGD Small Com NonWin'!B35-40)*(Rates!$I$9+Rates!$I$17),'NEGD Small Com NonWin'!B35*(Rates!$I$9+Rates!$I$14))+Rates!$I$19+SUM(Rates!$I$21:$I$27)</f>
        <v>166.31750228125787</v>
      </c>
      <c r="D35" s="65">
        <f>IF('NEGD Small Com NonWin'!B35&gt;40,40*(Rates!$J$9+Rates!$J$14)+('NEGD Small Com NonWin'!B35-40)*(Rates!$J$9+Rates!$J$17),'NEGD Small Com NonWin'!B35*(Rates!$J$9+Rates!$J$14))+Rates!$J$19+Rates!$J$22+Rates!$J$23</f>
        <v>168.57050228125789</v>
      </c>
      <c r="E35" s="66">
        <f t="shared" si="0"/>
        <v>2.2530000000000143</v>
      </c>
      <c r="F35" s="67">
        <f t="shared" si="1"/>
        <v>1.3546379479593125E-2</v>
      </c>
      <c r="G35" s="71">
        <f>'NEGD Commercial'!O33</f>
        <v>679</v>
      </c>
      <c r="H35" s="68">
        <f t="shared" si="2"/>
        <v>9.5378564405113071E-3</v>
      </c>
      <c r="I35" s="68">
        <f t="shared" si="3"/>
        <v>0.93320691108301745</v>
      </c>
    </row>
    <row r="36" spans="2:9" x14ac:dyDescent="0.2">
      <c r="B36" s="71">
        <f>'NEGD Commercial'!M34</f>
        <v>239</v>
      </c>
      <c r="C36" s="65">
        <f>IF('NEGD Small Com NonWin'!B36&gt;40,40*(Rates!$I$9+Rates!$I$14)+('NEGD Small Com NonWin'!B36-40)*(Rates!$I$9+Rates!$I$17),'NEGD Small Com NonWin'!B36*(Rates!$I$9+Rates!$I$14))+Rates!$I$19+SUM(Rates!$I$21:$I$27)</f>
        <v>177.46083582292528</v>
      </c>
      <c r="D36" s="65">
        <f>IF('NEGD Small Com NonWin'!B36&gt;40,40*(Rates!$J$9+Rates!$J$14)+('NEGD Small Com NonWin'!B36-40)*(Rates!$J$9+Rates!$J$17),'NEGD Small Com NonWin'!B36*(Rates!$J$9+Rates!$J$14))+Rates!$J$19+Rates!$J$22+Rates!$J$23</f>
        <v>180.03783582292525</v>
      </c>
      <c r="E36" s="66">
        <f t="shared" si="0"/>
        <v>2.5769999999999698</v>
      </c>
      <c r="F36" s="67">
        <f t="shared" si="1"/>
        <v>1.4521513933200241E-2</v>
      </c>
      <c r="G36" s="71">
        <f>'NEGD Commercial'!O34</f>
        <v>580</v>
      </c>
      <c r="H36" s="68">
        <f t="shared" si="2"/>
        <v>8.1472116870346962E-3</v>
      </c>
      <c r="I36" s="68">
        <f t="shared" si="3"/>
        <v>0.94135412277005215</v>
      </c>
    </row>
    <row r="37" spans="2:9" x14ac:dyDescent="0.2">
      <c r="B37" s="71">
        <f>'NEGD Commercial'!M35</f>
        <v>259</v>
      </c>
      <c r="C37" s="65">
        <f>IF('NEGD Small Com NonWin'!B37&gt;40,40*(Rates!$I$9+Rates!$I$14)+('NEGD Small Com NonWin'!B37-40)*(Rates!$I$9+Rates!$I$17),'NEGD Small Com NonWin'!B37*(Rates!$I$9+Rates!$I$14))+Rates!$I$19+SUM(Rates!$I$21:$I$27)</f>
        <v>188.60416936459265</v>
      </c>
      <c r="D37" s="65">
        <f>IF('NEGD Small Com NonWin'!B37&gt;40,40*(Rates!$J$9+Rates!$J$14)+('NEGD Small Com NonWin'!B37-40)*(Rates!$J$9+Rates!$J$17),'NEGD Small Com NonWin'!B37*(Rates!$J$9+Rates!$J$14))+Rates!$J$19+Rates!$J$22+Rates!$J$23</f>
        <v>191.50516936459266</v>
      </c>
      <c r="E37" s="66">
        <f t="shared" si="0"/>
        <v>2.9010000000000105</v>
      </c>
      <c r="F37" s="67">
        <f t="shared" si="1"/>
        <v>1.5381420303556798E-2</v>
      </c>
      <c r="G37" s="71">
        <f>'NEGD Commercial'!O35</f>
        <v>495</v>
      </c>
      <c r="H37" s="68">
        <f t="shared" si="2"/>
        <v>6.9532237673830596E-3</v>
      </c>
      <c r="I37" s="68">
        <f t="shared" si="3"/>
        <v>0.9483073465374352</v>
      </c>
    </row>
    <row r="38" spans="2:9" x14ac:dyDescent="0.2">
      <c r="B38" s="71">
        <f>'NEGD Commercial'!M36</f>
        <v>279</v>
      </c>
      <c r="C38" s="65">
        <f>IF('NEGD Small Com NonWin'!B38&gt;40,40*(Rates!$I$9+Rates!$I$14)+('NEGD Small Com NonWin'!B38-40)*(Rates!$I$9+Rates!$I$17),'NEGD Small Com NonWin'!B38*(Rates!$I$9+Rates!$I$14))+Rates!$I$19+SUM(Rates!$I$21:$I$27)</f>
        <v>199.74750290626002</v>
      </c>
      <c r="D38" s="65">
        <f>IF('NEGD Small Com NonWin'!B38&gt;40,40*(Rates!$J$9+Rates!$J$14)+('NEGD Small Com NonWin'!B38-40)*(Rates!$J$9+Rates!$J$17),'NEGD Small Com NonWin'!B38*(Rates!$J$9+Rates!$J$14))+Rates!$J$19+Rates!$J$22+Rates!$J$23</f>
        <v>202.97250290626002</v>
      </c>
      <c r="E38" s="66">
        <f t="shared" si="0"/>
        <v>3.2249999999999943</v>
      </c>
      <c r="F38" s="67">
        <f t="shared" si="1"/>
        <v>1.6145383311817731E-2</v>
      </c>
      <c r="G38" s="71">
        <f>'NEGD Commercial'!O36</f>
        <v>412</v>
      </c>
      <c r="H38" s="68">
        <f t="shared" si="2"/>
        <v>5.7873296811349912E-3</v>
      </c>
      <c r="I38" s="68">
        <f t="shared" si="3"/>
        <v>0.95409467621857025</v>
      </c>
    </row>
    <row r="39" spans="2:9" x14ac:dyDescent="0.2">
      <c r="B39" s="71">
        <f>'NEGD Commercial'!M37</f>
        <v>299</v>
      </c>
      <c r="C39" s="65">
        <f>IF('NEGD Small Com NonWin'!B39&gt;40,40*(Rates!$I$9+Rates!$I$14)+('NEGD Small Com NonWin'!B39-40)*(Rates!$I$9+Rates!$I$17),'NEGD Small Com NonWin'!B39*(Rates!$I$9+Rates!$I$14))+Rates!$I$19+SUM(Rates!$I$21:$I$27)</f>
        <v>210.89083644792743</v>
      </c>
      <c r="D39" s="65">
        <f>IF('NEGD Small Com NonWin'!B39&gt;40,40*(Rates!$J$9+Rates!$J$14)+('NEGD Small Com NonWin'!B39-40)*(Rates!$J$9+Rates!$J$17),'NEGD Small Com NonWin'!B39*(Rates!$J$9+Rates!$J$14))+Rates!$J$19+Rates!$J$22+Rates!$J$23</f>
        <v>214.43983644792741</v>
      </c>
      <c r="E39" s="66">
        <f t="shared" si="0"/>
        <v>3.5489999999999782</v>
      </c>
      <c r="F39" s="67">
        <f t="shared" si="1"/>
        <v>1.6828611711046475E-2</v>
      </c>
      <c r="G39" s="71">
        <f>'NEGD Commercial'!O37</f>
        <v>337</v>
      </c>
      <c r="H39" s="68">
        <f t="shared" si="2"/>
        <v>4.7338109285011941E-3</v>
      </c>
      <c r="I39" s="68">
        <f t="shared" si="3"/>
        <v>0.95882848714707147</v>
      </c>
    </row>
    <row r="40" spans="2:9" x14ac:dyDescent="0.2">
      <c r="B40" s="71">
        <f>'NEGD Commercial'!M38</f>
        <v>319</v>
      </c>
      <c r="C40" s="65">
        <f>IF('NEGD Small Com NonWin'!B40&gt;40,40*(Rates!$I$9+Rates!$I$14)+('NEGD Small Com NonWin'!B40-40)*(Rates!$I$9+Rates!$I$17),'NEGD Small Com NonWin'!B40*(Rates!$I$9+Rates!$I$14))+Rates!$I$19+SUM(Rates!$I$21:$I$27)</f>
        <v>222.03416998959483</v>
      </c>
      <c r="D40" s="65">
        <f>IF('NEGD Small Com NonWin'!B40&gt;40,40*(Rates!$J$9+Rates!$J$14)+('NEGD Small Com NonWin'!B40-40)*(Rates!$J$9+Rates!$J$17),'NEGD Small Com NonWin'!B40*(Rates!$J$9+Rates!$J$14))+Rates!$J$19+Rates!$J$22+Rates!$J$23</f>
        <v>225.90716998959479</v>
      </c>
      <c r="E40" s="66">
        <f t="shared" si="0"/>
        <v>3.872999999999962</v>
      </c>
      <c r="F40" s="67">
        <f t="shared" si="1"/>
        <v>1.7443261098872585E-2</v>
      </c>
      <c r="G40" s="71">
        <f>'NEGD Commercial'!O38</f>
        <v>344</v>
      </c>
      <c r="H40" s="68">
        <f t="shared" si="2"/>
        <v>4.8321393454136821E-3</v>
      </c>
      <c r="I40" s="68">
        <f t="shared" si="3"/>
        <v>0.96366062649248518</v>
      </c>
    </row>
    <row r="41" spans="2:9" x14ac:dyDescent="0.2">
      <c r="B41" s="71">
        <f>'NEGD Commercial'!M39</f>
        <v>339</v>
      </c>
      <c r="C41" s="65">
        <f>IF('NEGD Small Com NonWin'!B41&gt;40,40*(Rates!$I$9+Rates!$I$14)+('NEGD Small Com NonWin'!B41-40)*(Rates!$I$9+Rates!$I$17),'NEGD Small Com NonWin'!B41*(Rates!$I$9+Rates!$I$14))+Rates!$I$19+SUM(Rates!$I$21:$I$27)</f>
        <v>233.17750353126218</v>
      </c>
      <c r="D41" s="65">
        <f>IF('NEGD Small Com NonWin'!B41&gt;40,40*(Rates!$J$9+Rates!$J$14)+('NEGD Small Com NonWin'!B41-40)*(Rates!$J$9+Rates!$J$17),'NEGD Small Com NonWin'!B41*(Rates!$J$9+Rates!$J$14))+Rates!$J$19+Rates!$J$22+Rates!$J$23</f>
        <v>237.37450353126218</v>
      </c>
      <c r="E41" s="66">
        <f t="shared" si="0"/>
        <v>4.1970000000000027</v>
      </c>
      <c r="F41" s="67">
        <f t="shared" si="1"/>
        <v>1.7999163454622498E-2</v>
      </c>
      <c r="G41" s="71">
        <f>'NEGD Commercial'!O39</f>
        <v>267</v>
      </c>
      <c r="H41" s="68">
        <f t="shared" si="2"/>
        <v>3.7505267593763167E-3</v>
      </c>
      <c r="I41" s="68">
        <f t="shared" si="3"/>
        <v>0.96741115325186156</v>
      </c>
    </row>
    <row r="42" spans="2:9" x14ac:dyDescent="0.2">
      <c r="B42" s="71">
        <f>'NEGD Commercial'!M40</f>
        <v>359</v>
      </c>
      <c r="C42" s="65">
        <f>IF('NEGD Small Com NonWin'!B42&gt;40,40*(Rates!$I$9+Rates!$I$14)+('NEGD Small Com NonWin'!B42-40)*(Rates!$I$9+Rates!$I$17),'NEGD Small Com NonWin'!B42*(Rates!$I$9+Rates!$I$14))+Rates!$I$19+SUM(Rates!$I$21:$I$27)</f>
        <v>244.32083707292958</v>
      </c>
      <c r="D42" s="65">
        <f>IF('NEGD Small Com NonWin'!B42&gt;40,40*(Rates!$J$9+Rates!$J$14)+('NEGD Small Com NonWin'!B42-40)*(Rates!$J$9+Rates!$J$17),'NEGD Small Com NonWin'!B42*(Rates!$J$9+Rates!$J$14))+Rates!$J$19+Rates!$J$22+Rates!$J$23</f>
        <v>248.84183707292956</v>
      </c>
      <c r="E42" s="66">
        <f t="shared" si="0"/>
        <v>4.5209999999999866</v>
      </c>
      <c r="F42" s="67">
        <f t="shared" si="1"/>
        <v>1.8504357033822996E-2</v>
      </c>
      <c r="G42" s="71">
        <f>'NEGD Commercial'!O40</f>
        <v>225</v>
      </c>
      <c r="H42" s="68">
        <f t="shared" si="2"/>
        <v>3.1605562579013905E-3</v>
      </c>
      <c r="I42" s="68">
        <f t="shared" si="3"/>
        <v>0.9705717095097629</v>
      </c>
    </row>
    <row r="43" spans="2:9" x14ac:dyDescent="0.2">
      <c r="B43" s="71">
        <f>'NEGD Commercial'!M41</f>
        <v>379</v>
      </c>
      <c r="C43" s="65">
        <f>IF('NEGD Small Com NonWin'!B43&gt;40,40*(Rates!$I$9+Rates!$I$14)+('NEGD Small Com NonWin'!B43-40)*(Rates!$I$9+Rates!$I$17),'NEGD Small Com NonWin'!B43*(Rates!$I$9+Rates!$I$14))+Rates!$I$19+SUM(Rates!$I$21:$I$27)</f>
        <v>255.46417061459698</v>
      </c>
      <c r="D43" s="65">
        <f>IF('NEGD Small Com NonWin'!B43&gt;40,40*(Rates!$J$9+Rates!$J$14)+('NEGD Small Com NonWin'!B43-40)*(Rates!$J$9+Rates!$J$17),'NEGD Small Com NonWin'!B43*(Rates!$J$9+Rates!$J$14))+Rates!$J$19+Rates!$J$22+Rates!$J$23</f>
        <v>260.30917061459689</v>
      </c>
      <c r="E43" s="66">
        <f t="shared" si="0"/>
        <v>4.8449999999999136</v>
      </c>
      <c r="F43" s="67">
        <f t="shared" si="1"/>
        <v>1.8965477578886263E-2</v>
      </c>
      <c r="G43" s="71">
        <f>'NEGD Commercial'!O41</f>
        <v>189</v>
      </c>
      <c r="H43" s="68">
        <f t="shared" si="2"/>
        <v>2.6548672566371681E-3</v>
      </c>
      <c r="I43" s="68">
        <f t="shared" si="3"/>
        <v>0.97322657676640012</v>
      </c>
    </row>
    <row r="44" spans="2:9" x14ac:dyDescent="0.2">
      <c r="B44" s="71">
        <f>'NEGD Commercial'!M42</f>
        <v>399</v>
      </c>
      <c r="C44" s="65">
        <f>IF('NEGD Small Com NonWin'!B44&gt;40,40*(Rates!$I$9+Rates!$I$14)+('NEGD Small Com NonWin'!B44-40)*(Rates!$I$9+Rates!$I$17),'NEGD Small Com NonWin'!B44*(Rates!$I$9+Rates!$I$14))+Rates!$I$19+SUM(Rates!$I$21:$I$27)</f>
        <v>266.60750415626433</v>
      </c>
      <c r="D44" s="65">
        <f>IF('NEGD Small Com NonWin'!B44&gt;40,40*(Rates!$J$9+Rates!$J$14)+('NEGD Small Com NonWin'!B44-40)*(Rates!$J$9+Rates!$J$17),'NEGD Small Com NonWin'!B44*(Rates!$J$9+Rates!$J$14))+Rates!$J$19+Rates!$J$22+Rates!$J$23</f>
        <v>271.77650415626431</v>
      </c>
      <c r="E44" s="66">
        <f t="shared" si="0"/>
        <v>5.1689999999999827</v>
      </c>
      <c r="F44" s="67">
        <f t="shared" si="1"/>
        <v>1.9388051421727132E-2</v>
      </c>
      <c r="G44" s="71">
        <f>'NEGD Commercial'!O42</f>
        <v>167</v>
      </c>
      <c r="H44" s="68">
        <f t="shared" si="2"/>
        <v>2.3458350891979209E-3</v>
      </c>
      <c r="I44" s="68">
        <f t="shared" si="3"/>
        <v>0.97557241185559807</v>
      </c>
    </row>
    <row r="45" spans="2:9" x14ac:dyDescent="0.2">
      <c r="B45" s="71">
        <f>'NEGD Commercial'!M43</f>
        <v>419</v>
      </c>
      <c r="C45" s="65">
        <f>IF('NEGD Small Com NonWin'!B45&gt;40,40*(Rates!$I$9+Rates!$I$14)+('NEGD Small Com NonWin'!B45-40)*(Rates!$I$9+Rates!$I$17),'NEGD Small Com NonWin'!B45*(Rates!$I$9+Rates!$I$14))+Rates!$I$19+SUM(Rates!$I$21:$I$27)</f>
        <v>277.75083769793173</v>
      </c>
      <c r="D45" s="65">
        <f>IF('NEGD Small Com NonWin'!B45&gt;40,40*(Rates!$J$9+Rates!$J$14)+('NEGD Small Com NonWin'!B45-40)*(Rates!$J$9+Rates!$J$17),'NEGD Small Com NonWin'!B45*(Rates!$J$9+Rates!$J$14))+Rates!$J$19+Rates!$J$22+Rates!$J$23</f>
        <v>283.24383769793167</v>
      </c>
      <c r="E45" s="66">
        <f t="shared" si="0"/>
        <v>5.4929999999999382</v>
      </c>
      <c r="F45" s="67">
        <f t="shared" si="1"/>
        <v>1.9776718030906019E-2</v>
      </c>
      <c r="G45" s="71">
        <f>'NEGD Commercial'!O43</f>
        <v>145</v>
      </c>
      <c r="H45" s="68">
        <f t="shared" si="2"/>
        <v>2.036802921758674E-3</v>
      </c>
      <c r="I45" s="68">
        <f t="shared" si="3"/>
        <v>0.97760921477735674</v>
      </c>
    </row>
    <row r="46" spans="2:9" x14ac:dyDescent="0.2">
      <c r="B46" s="71">
        <f>'NEGD Commercial'!M44</f>
        <v>439</v>
      </c>
      <c r="C46" s="65">
        <f>IF('NEGD Small Com NonWin'!B46&gt;40,40*(Rates!$I$9+Rates!$I$14)+('NEGD Small Com NonWin'!B46-40)*(Rates!$I$9+Rates!$I$17),'NEGD Small Com NonWin'!B46*(Rates!$I$9+Rates!$I$14))+Rates!$I$19+SUM(Rates!$I$21:$I$27)</f>
        <v>288.89417123959913</v>
      </c>
      <c r="D46" s="65">
        <f>IF('NEGD Small Com NonWin'!B46&gt;40,40*(Rates!$J$9+Rates!$J$14)+('NEGD Small Com NonWin'!B46-40)*(Rates!$J$9+Rates!$J$17),'NEGD Small Com NonWin'!B46*(Rates!$J$9+Rates!$J$14))+Rates!$J$19+Rates!$J$22+Rates!$J$23</f>
        <v>294.71117123959908</v>
      </c>
      <c r="E46" s="66">
        <f t="shared" si="0"/>
        <v>5.8169999999999504</v>
      </c>
      <c r="F46" s="67">
        <f t="shared" si="1"/>
        <v>2.013540105374963E-2</v>
      </c>
      <c r="G46" s="71">
        <f>'NEGD Commercial'!O44</f>
        <v>147</v>
      </c>
      <c r="H46" s="68">
        <f t="shared" si="2"/>
        <v>2.0648967551622419E-3</v>
      </c>
      <c r="I46" s="68">
        <f t="shared" si="3"/>
        <v>0.97967411153251893</v>
      </c>
    </row>
    <row r="47" spans="2:9" x14ac:dyDescent="0.2">
      <c r="B47" s="71">
        <f>'NEGD Commercial'!M45</f>
        <v>459</v>
      </c>
      <c r="C47" s="65">
        <f>IF('NEGD Small Com NonWin'!B47&gt;40,40*(Rates!$I$9+Rates!$I$14)+('NEGD Small Com NonWin'!B47-40)*(Rates!$I$9+Rates!$I$17),'NEGD Small Com NonWin'!B47*(Rates!$I$9+Rates!$I$14))+Rates!$I$19+SUM(Rates!$I$21:$I$27)</f>
        <v>300.03750478126648</v>
      </c>
      <c r="D47" s="65">
        <f>IF('NEGD Small Com NonWin'!B47&gt;40,40*(Rates!$J$9+Rates!$J$14)+('NEGD Small Com NonWin'!B47-40)*(Rates!$J$9+Rates!$J$17),'NEGD Small Com NonWin'!B47*(Rates!$J$9+Rates!$J$14))+Rates!$J$19+Rates!$J$22+Rates!$J$23</f>
        <v>306.1785047812665</v>
      </c>
      <c r="E47" s="66">
        <f t="shared" si="0"/>
        <v>6.1410000000000196</v>
      </c>
      <c r="F47" s="67">
        <f t="shared" si="1"/>
        <v>2.0467441243643639E-2</v>
      </c>
      <c r="G47" s="71">
        <f>'NEGD Commercial'!O45</f>
        <v>108</v>
      </c>
      <c r="H47" s="68">
        <f t="shared" si="2"/>
        <v>1.5170670037926676E-3</v>
      </c>
      <c r="I47" s="68">
        <f t="shared" si="3"/>
        <v>0.98119117853631155</v>
      </c>
    </row>
    <row r="48" spans="2:9" x14ac:dyDescent="0.2">
      <c r="B48" s="71">
        <f>'NEGD Commercial'!M46</f>
        <v>479</v>
      </c>
      <c r="C48" s="65">
        <f>IF('NEGD Small Com NonWin'!B48&gt;40,40*(Rates!$I$9+Rates!$I$14)+('NEGD Small Com NonWin'!B48-40)*(Rates!$I$9+Rates!$I$17),'NEGD Small Com NonWin'!B48*(Rates!$I$9+Rates!$I$14))+Rates!$I$19+SUM(Rates!$I$21:$I$27)</f>
        <v>311.18083832293388</v>
      </c>
      <c r="D48" s="65">
        <f>IF('NEGD Small Com NonWin'!B48&gt;40,40*(Rates!$J$9+Rates!$J$14)+('NEGD Small Com NonWin'!B48-40)*(Rates!$J$9+Rates!$J$17),'NEGD Small Com NonWin'!B48*(Rates!$J$9+Rates!$J$14))+Rates!$J$19+Rates!$J$22+Rates!$J$23</f>
        <v>317.64583832293386</v>
      </c>
      <c r="E48" s="66">
        <f t="shared" si="0"/>
        <v>6.464999999999975</v>
      </c>
      <c r="F48" s="67">
        <f t="shared" si="1"/>
        <v>2.077570082670321E-2</v>
      </c>
      <c r="G48" s="71">
        <f>'NEGD Commercial'!O46</f>
        <v>112</v>
      </c>
      <c r="H48" s="68">
        <f t="shared" si="2"/>
        <v>1.5732546705998034E-3</v>
      </c>
      <c r="I48" s="68">
        <f t="shared" si="3"/>
        <v>0.98276443320691131</v>
      </c>
    </row>
    <row r="49" spans="2:9" x14ac:dyDescent="0.2">
      <c r="B49" s="71">
        <f>'NEGD Commercial'!M47</f>
        <v>499</v>
      </c>
      <c r="C49" s="65">
        <f>IF('NEGD Small Com NonWin'!B49&gt;40,40*(Rates!$I$9+Rates!$I$14)+('NEGD Small Com NonWin'!B49-40)*(Rates!$I$9+Rates!$I$17),'NEGD Small Com NonWin'!B49*(Rates!$I$9+Rates!$I$14))+Rates!$I$19+SUM(Rates!$I$21:$I$27)</f>
        <v>322.32417186460128</v>
      </c>
      <c r="D49" s="65">
        <f>IF('NEGD Small Com NonWin'!B49&gt;40,40*(Rates!$J$9+Rates!$J$14)+('NEGD Small Com NonWin'!B49-40)*(Rates!$J$9+Rates!$J$17),'NEGD Small Com NonWin'!B49*(Rates!$J$9+Rates!$J$14))+Rates!$J$19+Rates!$J$22+Rates!$J$23</f>
        <v>329.11317186460121</v>
      </c>
      <c r="E49" s="66">
        <f t="shared" si="0"/>
        <v>6.7889999999999304</v>
      </c>
      <c r="F49" s="67">
        <f t="shared" si="1"/>
        <v>2.106264621956986E-2</v>
      </c>
      <c r="G49" s="71">
        <f>'NEGD Commercial'!O47</f>
        <v>88</v>
      </c>
      <c r="H49" s="68">
        <f t="shared" si="2"/>
        <v>1.2361286697569883E-3</v>
      </c>
      <c r="I49" s="68">
        <f t="shared" si="3"/>
        <v>0.98400056187666829</v>
      </c>
    </row>
    <row r="50" spans="2:9" x14ac:dyDescent="0.2">
      <c r="B50" s="71">
        <f>'NEGD Commercial'!M48</f>
        <v>519</v>
      </c>
      <c r="C50" s="65">
        <f>IF('NEGD Small Com NonWin'!B50&gt;40,40*(Rates!$I$9+Rates!$I$14)+('NEGD Small Com NonWin'!B50-40)*(Rates!$I$9+Rates!$I$17),'NEGD Small Com NonWin'!B50*(Rates!$I$9+Rates!$I$14))+Rates!$I$19+SUM(Rates!$I$21:$I$27)</f>
        <v>333.46750540626863</v>
      </c>
      <c r="D50" s="65">
        <f>IF('NEGD Small Com NonWin'!B50&gt;40,40*(Rates!$J$9+Rates!$J$14)+('NEGD Small Com NonWin'!B50-40)*(Rates!$J$9+Rates!$J$17),'NEGD Small Com NonWin'!B50*(Rates!$J$9+Rates!$J$14))+Rates!$J$19+Rates!$J$22+Rates!$J$23</f>
        <v>340.58050540626868</v>
      </c>
      <c r="E50" s="66">
        <f t="shared" si="0"/>
        <v>7.1130000000000564</v>
      </c>
      <c r="F50" s="67">
        <f t="shared" si="1"/>
        <v>2.1330414162345979E-2</v>
      </c>
      <c r="G50" s="71">
        <f>'NEGD Commercial'!O48</f>
        <v>72</v>
      </c>
      <c r="H50" s="68">
        <f t="shared" si="2"/>
        <v>1.011378002528445E-3</v>
      </c>
      <c r="I50" s="68">
        <f t="shared" si="3"/>
        <v>0.98501193987919677</v>
      </c>
    </row>
    <row r="51" spans="2:9" x14ac:dyDescent="0.2">
      <c r="B51" s="71">
        <f>'NEGD Commercial'!M49</f>
        <v>539</v>
      </c>
      <c r="C51" s="65">
        <f>IF('NEGD Small Com NonWin'!B51&gt;40,40*(Rates!$I$9+Rates!$I$14)+('NEGD Small Com NonWin'!B51-40)*(Rates!$I$9+Rates!$I$17),'NEGD Small Com NonWin'!B51*(Rates!$I$9+Rates!$I$14))+Rates!$I$19+SUM(Rates!$I$21:$I$27)</f>
        <v>344.61083894793603</v>
      </c>
      <c r="D51" s="65">
        <f>IF('NEGD Small Com NonWin'!B51&gt;40,40*(Rates!$J$9+Rates!$J$14)+('NEGD Small Com NonWin'!B51-40)*(Rates!$J$9+Rates!$J$17),'NEGD Small Com NonWin'!B51*(Rates!$J$9+Rates!$J$14))+Rates!$J$19+Rates!$J$22+Rates!$J$23</f>
        <v>352.04783894793604</v>
      </c>
      <c r="E51" s="66">
        <f t="shared" si="0"/>
        <v>7.4370000000000118</v>
      </c>
      <c r="F51" s="67">
        <f t="shared" si="1"/>
        <v>2.1580865020683803E-2</v>
      </c>
      <c r="G51" s="71">
        <f>'NEGD Commercial'!O49</f>
        <v>60</v>
      </c>
      <c r="H51" s="68">
        <f t="shared" si="2"/>
        <v>8.4281500210703754E-4</v>
      </c>
      <c r="I51" s="68">
        <f t="shared" si="3"/>
        <v>0.98585475488130381</v>
      </c>
    </row>
    <row r="52" spans="2:9" x14ac:dyDescent="0.2">
      <c r="B52" s="71">
        <f>'NEGD Commercial'!M50</f>
        <v>559</v>
      </c>
      <c r="C52" s="65">
        <f>IF('NEGD Small Com NonWin'!B52&gt;40,40*(Rates!$I$9+Rates!$I$14)+('NEGD Small Com NonWin'!B52-40)*(Rates!$I$9+Rates!$I$17),'NEGD Small Com NonWin'!B52*(Rates!$I$9+Rates!$I$14))+Rates!$I$19+SUM(Rates!$I$21:$I$27)</f>
        <v>355.75417248960343</v>
      </c>
      <c r="D52" s="65">
        <f>IF('NEGD Small Com NonWin'!B52&gt;40,40*(Rates!$J$9+Rates!$J$14)+('NEGD Small Com NonWin'!B52-40)*(Rates!$J$9+Rates!$J$17),'NEGD Small Com NonWin'!B52*(Rates!$J$9+Rates!$J$14))+Rates!$J$19+Rates!$J$22+Rates!$J$23</f>
        <v>363.5151724896034</v>
      </c>
      <c r="E52" s="66">
        <f t="shared" si="0"/>
        <v>7.7609999999999673</v>
      </c>
      <c r="F52" s="67">
        <f t="shared" si="1"/>
        <v>2.1815626070349956E-2</v>
      </c>
      <c r="G52" s="71">
        <f>'NEGD Commercial'!O50</f>
        <v>78</v>
      </c>
      <c r="H52" s="68">
        <f t="shared" si="2"/>
        <v>1.0956595027391488E-3</v>
      </c>
      <c r="I52" s="68">
        <f t="shared" si="3"/>
        <v>0.98695041438404296</v>
      </c>
    </row>
    <row r="53" spans="2:9" x14ac:dyDescent="0.2">
      <c r="B53" s="71">
        <f>'NEGD Commercial'!M51</f>
        <v>579</v>
      </c>
      <c r="C53" s="65">
        <f>IF('NEGD Small Com NonWin'!B53&gt;40,40*(Rates!$I$9+Rates!$I$14)+('NEGD Small Com NonWin'!B53-40)*(Rates!$I$9+Rates!$I$17),'NEGD Small Com NonWin'!B53*(Rates!$I$9+Rates!$I$14))+Rates!$I$19+SUM(Rates!$I$21:$I$27)</f>
        <v>366.89750603127084</v>
      </c>
      <c r="D53" s="65">
        <f>IF('NEGD Small Com NonWin'!B53&gt;40,40*(Rates!$J$9+Rates!$J$14)+('NEGD Small Com NonWin'!B53-40)*(Rates!$J$9+Rates!$J$17),'NEGD Small Com NonWin'!B53*(Rates!$J$9+Rates!$J$14))+Rates!$J$19+Rates!$J$22+Rates!$J$23</f>
        <v>374.98250603127076</v>
      </c>
      <c r="E53" s="66">
        <f t="shared" si="0"/>
        <v>8.0849999999999227</v>
      </c>
      <c r="F53" s="67">
        <f t="shared" si="1"/>
        <v>2.2036126894007382E-2</v>
      </c>
      <c r="G53" s="71">
        <f>'NEGD Commercial'!O51</f>
        <v>56</v>
      </c>
      <c r="H53" s="68">
        <f t="shared" si="2"/>
        <v>7.866273352999017E-4</v>
      </c>
      <c r="I53" s="68">
        <f t="shared" si="3"/>
        <v>0.98773704171934285</v>
      </c>
    </row>
    <row r="54" spans="2:9" x14ac:dyDescent="0.2">
      <c r="B54" s="71">
        <f>'NEGD Commercial'!M52</f>
        <v>599</v>
      </c>
      <c r="C54" s="65">
        <f>IF('NEGD Small Com NonWin'!B54&gt;40,40*(Rates!$I$9+Rates!$I$14)+('NEGD Small Com NonWin'!B54-40)*(Rates!$I$9+Rates!$I$17),'NEGD Small Com NonWin'!B54*(Rates!$I$9+Rates!$I$14))+Rates!$I$19+SUM(Rates!$I$21:$I$27)</f>
        <v>378.04083957293818</v>
      </c>
      <c r="D54" s="65">
        <f>IF('NEGD Small Com NonWin'!B54&gt;40,40*(Rates!$J$9+Rates!$J$14)+('NEGD Small Com NonWin'!B54-40)*(Rates!$J$9+Rates!$J$17),'NEGD Small Com NonWin'!B54*(Rates!$J$9+Rates!$J$14))+Rates!$J$19+Rates!$J$22+Rates!$J$23</f>
        <v>386.44983957293823</v>
      </c>
      <c r="E54" s="66">
        <f t="shared" si="0"/>
        <v>8.4090000000000487</v>
      </c>
      <c r="F54" s="67">
        <f t="shared" si="1"/>
        <v>2.2243628517753408E-2</v>
      </c>
      <c r="G54" s="71">
        <f>'NEGD Commercial'!O52</f>
        <v>55</v>
      </c>
      <c r="H54" s="68">
        <f t="shared" si="2"/>
        <v>7.7258041859811768E-4</v>
      </c>
      <c r="I54" s="68">
        <f t="shared" si="3"/>
        <v>0.98850962213794091</v>
      </c>
    </row>
    <row r="55" spans="2:9" x14ac:dyDescent="0.2">
      <c r="B55" s="71">
        <f>'NEGD Commercial'!M53</f>
        <v>619</v>
      </c>
      <c r="C55" s="65">
        <f>IF('NEGD Small Com NonWin'!B55&gt;40,40*(Rates!$I$9+Rates!$I$14)+('NEGD Small Com NonWin'!B55-40)*(Rates!$I$9+Rates!$I$17),'NEGD Small Com NonWin'!B55*(Rates!$I$9+Rates!$I$14))+Rates!$I$19+SUM(Rates!$I$21:$I$27)</f>
        <v>389.18417311460558</v>
      </c>
      <c r="D55" s="65">
        <f>IF('NEGD Small Com NonWin'!B55&gt;40,40*(Rates!$J$9+Rates!$J$14)+('NEGD Small Com NonWin'!B55-40)*(Rates!$J$9+Rates!$J$17),'NEGD Small Com NonWin'!B55*(Rates!$J$9+Rates!$J$14))+Rates!$J$19+Rates!$J$22+Rates!$J$23</f>
        <v>397.91717311460559</v>
      </c>
      <c r="E55" s="66">
        <f t="shared" si="0"/>
        <v>8.7330000000000041</v>
      </c>
      <c r="F55" s="67">
        <f t="shared" si="1"/>
        <v>2.2439247542135637E-2</v>
      </c>
      <c r="G55" s="71">
        <f>'NEGD Commercial'!O53</f>
        <v>42</v>
      </c>
      <c r="H55" s="68">
        <f t="shared" si="2"/>
        <v>5.8997050147492625E-4</v>
      </c>
      <c r="I55" s="68">
        <f t="shared" si="3"/>
        <v>0.98909959263941583</v>
      </c>
    </row>
    <row r="56" spans="2:9" x14ac:dyDescent="0.2">
      <c r="B56" s="71">
        <f>'NEGD Commercial'!M54</f>
        <v>639</v>
      </c>
      <c r="C56" s="65">
        <f>IF('NEGD Small Com NonWin'!B56&gt;40,40*(Rates!$I$9+Rates!$I$14)+('NEGD Small Com NonWin'!B56-40)*(Rates!$I$9+Rates!$I$17),'NEGD Small Com NonWin'!B56*(Rates!$I$9+Rates!$I$14))+Rates!$I$19+SUM(Rates!$I$21:$I$27)</f>
        <v>400.32750665627299</v>
      </c>
      <c r="D56" s="65">
        <f>IF('NEGD Small Com NonWin'!B56&gt;40,40*(Rates!$J$9+Rates!$J$14)+('NEGD Small Com NonWin'!B56-40)*(Rates!$J$9+Rates!$J$17),'NEGD Small Com NonWin'!B56*(Rates!$J$9+Rates!$J$14))+Rates!$J$19+Rates!$J$22+Rates!$J$23</f>
        <v>409.38450665627295</v>
      </c>
      <c r="E56" s="66">
        <f t="shared" si="0"/>
        <v>9.0569999999999595</v>
      </c>
      <c r="F56" s="67">
        <f t="shared" si="1"/>
        <v>2.2623976242972559E-2</v>
      </c>
      <c r="G56" s="71">
        <f>'NEGD Commercial'!O54</f>
        <v>39</v>
      </c>
      <c r="H56" s="68">
        <f t="shared" si="2"/>
        <v>5.4782975136957442E-4</v>
      </c>
      <c r="I56" s="68">
        <f t="shared" si="3"/>
        <v>0.9896474223907854</v>
      </c>
    </row>
    <row r="57" spans="2:9" x14ac:dyDescent="0.2">
      <c r="B57" s="71">
        <f>'NEGD Commercial'!M55</f>
        <v>659</v>
      </c>
      <c r="C57" s="65">
        <f>IF('NEGD Small Com NonWin'!B57&gt;40,40*(Rates!$I$9+Rates!$I$14)+('NEGD Small Com NonWin'!B57-40)*(Rates!$I$9+Rates!$I$17),'NEGD Small Com NonWin'!B57*(Rates!$I$9+Rates!$I$14))+Rates!$I$19+SUM(Rates!$I$21:$I$27)</f>
        <v>411.47084019794033</v>
      </c>
      <c r="D57" s="65">
        <f>IF('NEGD Small Com NonWin'!B57&gt;40,40*(Rates!$J$9+Rates!$J$14)+('NEGD Small Com NonWin'!B57-40)*(Rates!$J$9+Rates!$J$17),'NEGD Small Com NonWin'!B57*(Rates!$J$9+Rates!$J$14))+Rates!$J$19+Rates!$J$22+Rates!$J$23</f>
        <v>420.85184019794031</v>
      </c>
      <c r="E57" s="66">
        <f t="shared" si="0"/>
        <v>9.3809999999999718</v>
      </c>
      <c r="F57" s="67">
        <f t="shared" si="1"/>
        <v>2.279869940598267E-2</v>
      </c>
      <c r="G57" s="71">
        <f>'NEGD Commercial'!O55</f>
        <v>36</v>
      </c>
      <c r="H57" s="68">
        <f t="shared" si="2"/>
        <v>5.0568900126422248E-4</v>
      </c>
      <c r="I57" s="68">
        <f t="shared" si="3"/>
        <v>0.99015311139204965</v>
      </c>
    </row>
    <row r="58" spans="2:9" x14ac:dyDescent="0.2">
      <c r="B58" s="71">
        <f>'NEGD Commercial'!M56</f>
        <v>679</v>
      </c>
      <c r="C58" s="65">
        <f>IF('NEGD Small Com NonWin'!B58&gt;40,40*(Rates!$I$9+Rates!$I$14)+('NEGD Small Com NonWin'!B58-40)*(Rates!$I$9+Rates!$I$17),'NEGD Small Com NonWin'!B58*(Rates!$I$9+Rates!$I$14))+Rates!$I$19+SUM(Rates!$I$21:$I$27)</f>
        <v>422.61417373960774</v>
      </c>
      <c r="D58" s="65">
        <f>IF('NEGD Small Com NonWin'!B58&gt;40,40*(Rates!$J$9+Rates!$J$14)+('NEGD Small Com NonWin'!B58-40)*(Rates!$J$9+Rates!$J$17),'NEGD Small Com NonWin'!B58*(Rates!$J$9+Rates!$J$14))+Rates!$J$19+Rates!$J$22+Rates!$J$23</f>
        <v>432.31917373960778</v>
      </c>
      <c r="E58" s="66">
        <f t="shared" si="0"/>
        <v>9.7050000000000409</v>
      </c>
      <c r="F58" s="67">
        <f t="shared" si="1"/>
        <v>2.2964208498079723E-2</v>
      </c>
      <c r="G58" s="71">
        <f>'NEGD Commercial'!O56</f>
        <v>38</v>
      </c>
      <c r="H58" s="68">
        <f t="shared" si="2"/>
        <v>5.337828346677904E-4</v>
      </c>
      <c r="I58" s="68">
        <f t="shared" si="3"/>
        <v>0.99068689422671741</v>
      </c>
    </row>
    <row r="59" spans="2:9" x14ac:dyDescent="0.2">
      <c r="B59" s="71">
        <f>'NEGD Commercial'!M57</f>
        <v>699</v>
      </c>
      <c r="C59" s="65">
        <f>IF('NEGD Small Com NonWin'!B59&gt;40,40*(Rates!$I$9+Rates!$I$14)+('NEGD Small Com NonWin'!B59-40)*(Rates!$I$9+Rates!$I$17),'NEGD Small Com NonWin'!B59*(Rates!$I$9+Rates!$I$14))+Rates!$I$19+SUM(Rates!$I$21:$I$27)</f>
        <v>433.75750728127514</v>
      </c>
      <c r="D59" s="65">
        <f>IF('NEGD Small Com NonWin'!B59&gt;40,40*(Rates!$J$9+Rates!$J$14)+('NEGD Small Com NonWin'!B59-40)*(Rates!$J$9+Rates!$J$17),'NEGD Small Com NonWin'!B59*(Rates!$J$9+Rates!$J$14))+Rates!$J$19+Rates!$J$22+Rates!$J$23</f>
        <v>443.78650728127514</v>
      </c>
      <c r="E59" s="66">
        <f t="shared" si="0"/>
        <v>10.028999999999996</v>
      </c>
      <c r="F59" s="67">
        <f t="shared" si="1"/>
        <v>2.3121213654283969E-2</v>
      </c>
      <c r="G59" s="71">
        <f>'NEGD Commercial'!O57</f>
        <v>37</v>
      </c>
      <c r="H59" s="68">
        <f t="shared" si="2"/>
        <v>5.197359179660065E-4</v>
      </c>
      <c r="I59" s="68">
        <f t="shared" si="3"/>
        <v>0.99120663014468346</v>
      </c>
    </row>
    <row r="60" spans="2:9" x14ac:dyDescent="0.2">
      <c r="B60" s="71">
        <f>'NEGD Commercial'!M58</f>
        <v>719</v>
      </c>
      <c r="C60" s="65">
        <f>IF('NEGD Small Com NonWin'!B60&gt;40,40*(Rates!$I$9+Rates!$I$14)+('NEGD Small Com NonWin'!B60-40)*(Rates!$I$9+Rates!$I$17),'NEGD Small Com NonWin'!B60*(Rates!$I$9+Rates!$I$14))+Rates!$I$19+SUM(Rates!$I$21:$I$27)</f>
        <v>444.90084082294248</v>
      </c>
      <c r="D60" s="65">
        <f>IF('NEGD Small Com NonWin'!B60&gt;40,40*(Rates!$J$9+Rates!$J$14)+('NEGD Small Com NonWin'!B60-40)*(Rates!$J$9+Rates!$J$17),'NEGD Small Com NonWin'!B60*(Rates!$J$9+Rates!$J$14))+Rates!$J$19+Rates!$J$22+Rates!$J$23</f>
        <v>455.25384082294249</v>
      </c>
      <c r="E60" s="66">
        <f t="shared" si="0"/>
        <v>10.353000000000009</v>
      </c>
      <c r="F60" s="67">
        <f t="shared" si="1"/>
        <v>2.3270353863233537E-2</v>
      </c>
      <c r="G60" s="71">
        <f>'NEGD Commercial'!O58</f>
        <v>32</v>
      </c>
      <c r="H60" s="68">
        <f t="shared" si="2"/>
        <v>4.4950133445708669E-4</v>
      </c>
      <c r="I60" s="68">
        <f t="shared" si="3"/>
        <v>0.99165613147914056</v>
      </c>
    </row>
    <row r="61" spans="2:9" x14ac:dyDescent="0.2">
      <c r="B61" s="71">
        <f>'NEGD Commercial'!M59</f>
        <v>739</v>
      </c>
      <c r="C61" s="65">
        <f>IF('NEGD Small Com NonWin'!B61&gt;40,40*(Rates!$I$9+Rates!$I$14)+('NEGD Small Com NonWin'!B61-40)*(Rates!$I$9+Rates!$I$17),'NEGD Small Com NonWin'!B61*(Rates!$I$9+Rates!$I$14))+Rates!$I$19+SUM(Rates!$I$21:$I$27)</f>
        <v>456.04417436460989</v>
      </c>
      <c r="D61" s="65">
        <f>IF('NEGD Small Com NonWin'!B61&gt;40,40*(Rates!$J$9+Rates!$J$14)+('NEGD Small Com NonWin'!B61-40)*(Rates!$J$9+Rates!$J$17),'NEGD Small Com NonWin'!B61*(Rates!$J$9+Rates!$J$14))+Rates!$J$19+Rates!$J$22+Rates!$J$23</f>
        <v>466.72117436460985</v>
      </c>
      <c r="E61" s="66">
        <f t="shared" si="0"/>
        <v>10.676999999999964</v>
      </c>
      <c r="F61" s="67">
        <f t="shared" si="1"/>
        <v>2.3412205659409744E-2</v>
      </c>
      <c r="G61" s="71">
        <f>'NEGD Commercial'!O59</f>
        <v>23</v>
      </c>
      <c r="H61" s="68">
        <f t="shared" si="2"/>
        <v>3.2307908414103104E-4</v>
      </c>
      <c r="I61" s="68">
        <f t="shared" si="3"/>
        <v>0.99197921056328153</v>
      </c>
    </row>
    <row r="62" spans="2:9" x14ac:dyDescent="0.2">
      <c r="B62" s="71">
        <f>'NEGD Commercial'!M60</f>
        <v>759</v>
      </c>
      <c r="C62" s="65">
        <f>IF('NEGD Small Com NonWin'!B62&gt;40,40*(Rates!$I$9+Rates!$I$14)+('NEGD Small Com NonWin'!B62-40)*(Rates!$I$9+Rates!$I$17),'NEGD Small Com NonWin'!B62*(Rates!$I$9+Rates!$I$14))+Rates!$I$19+SUM(Rates!$I$21:$I$27)</f>
        <v>467.18750790627729</v>
      </c>
      <c r="D62" s="65">
        <f>IF('NEGD Small Com NonWin'!B62&gt;40,40*(Rates!$J$9+Rates!$J$14)+('NEGD Small Com NonWin'!B62-40)*(Rates!$J$9+Rates!$J$17),'NEGD Small Com NonWin'!B62*(Rates!$J$9+Rates!$J$14))+Rates!$J$19+Rates!$J$22+Rates!$J$23</f>
        <v>478.18850790627721</v>
      </c>
      <c r="E62" s="66">
        <f t="shared" si="0"/>
        <v>11.00099999999992</v>
      </c>
      <c r="F62" s="67">
        <f t="shared" si="1"/>
        <v>2.3547290571405508E-2</v>
      </c>
      <c r="G62" s="71">
        <f>'NEGD Commercial'!O60</f>
        <v>28</v>
      </c>
      <c r="H62" s="68">
        <f t="shared" si="2"/>
        <v>3.9331366764995085E-4</v>
      </c>
      <c r="I62" s="68">
        <f t="shared" si="3"/>
        <v>0.99237252423093147</v>
      </c>
    </row>
    <row r="63" spans="2:9" x14ac:dyDescent="0.2">
      <c r="B63" s="71">
        <f>'NEGD Commercial'!M61</f>
        <v>779</v>
      </c>
      <c r="C63" s="65">
        <f>IF('NEGD Small Com NonWin'!B63&gt;40,40*(Rates!$I$9+Rates!$I$14)+('NEGD Small Com NonWin'!B63-40)*(Rates!$I$9+Rates!$I$17),'NEGD Small Com NonWin'!B63*(Rates!$I$9+Rates!$I$14))+Rates!$I$19+SUM(Rates!$I$21:$I$27)</f>
        <v>478.33084144794469</v>
      </c>
      <c r="D63" s="65">
        <f>IF('NEGD Small Com NonWin'!B63&gt;40,40*(Rates!$J$9+Rates!$J$14)+('NEGD Small Com NonWin'!B63-40)*(Rates!$J$9+Rates!$J$17),'NEGD Small Com NonWin'!B63*(Rates!$J$9+Rates!$J$14))+Rates!$J$19+Rates!$J$22+Rates!$J$23</f>
        <v>489.65584144794468</v>
      </c>
      <c r="E63" s="66">
        <f t="shared" si="0"/>
        <v>11.324999999999989</v>
      </c>
      <c r="F63" s="67">
        <f t="shared" si="1"/>
        <v>2.3676081529090478E-2</v>
      </c>
      <c r="G63" s="71">
        <f>'NEGD Commercial'!O61</f>
        <v>30</v>
      </c>
      <c r="H63" s="68">
        <f t="shared" si="2"/>
        <v>4.2140750105351877E-4</v>
      </c>
      <c r="I63" s="68">
        <f t="shared" si="3"/>
        <v>0.99279393173198505</v>
      </c>
    </row>
    <row r="64" spans="2:9" x14ac:dyDescent="0.2">
      <c r="B64" s="71">
        <f>'NEGD Commercial'!M62</f>
        <v>799</v>
      </c>
      <c r="C64" s="65">
        <f>IF('NEGD Small Com NonWin'!B64&gt;40,40*(Rates!$I$9+Rates!$I$14)+('NEGD Small Com NonWin'!B64-40)*(Rates!$I$9+Rates!$I$17),'NEGD Small Com NonWin'!B64*(Rates!$I$9+Rates!$I$14))+Rates!$I$19+SUM(Rates!$I$21:$I$27)</f>
        <v>489.47417498961204</v>
      </c>
      <c r="D64" s="65">
        <f>IF('NEGD Small Com NonWin'!B64&gt;40,40*(Rates!$J$9+Rates!$J$14)+('NEGD Small Com NonWin'!B64-40)*(Rates!$J$9+Rates!$J$17),'NEGD Small Com NonWin'!B64*(Rates!$J$9+Rates!$J$14))+Rates!$J$19+Rates!$J$22+Rates!$J$23</f>
        <v>501.12317498961204</v>
      </c>
      <c r="E64" s="66">
        <f t="shared" si="0"/>
        <v>11.649000000000001</v>
      </c>
      <c r="F64" s="67">
        <f t="shared" si="1"/>
        <v>2.3799008395585373E-2</v>
      </c>
      <c r="G64" s="71">
        <f>'NEGD Commercial'!O62</f>
        <v>14</v>
      </c>
      <c r="H64" s="68">
        <f t="shared" si="2"/>
        <v>1.9665683382497542E-4</v>
      </c>
      <c r="I64" s="68">
        <f t="shared" si="3"/>
        <v>0.99299058856581002</v>
      </c>
    </row>
    <row r="65" spans="2:9" x14ac:dyDescent="0.2">
      <c r="B65" s="71">
        <f>'NEGD Commercial'!M63</f>
        <v>819</v>
      </c>
      <c r="C65" s="65">
        <f>IF('NEGD Small Com NonWin'!B65&gt;40,40*(Rates!$I$9+Rates!$I$14)+('NEGD Small Com NonWin'!B65-40)*(Rates!$I$9+Rates!$I$17),'NEGD Small Com NonWin'!B65*(Rates!$I$9+Rates!$I$14))+Rates!$I$19+SUM(Rates!$I$21:$I$27)</f>
        <v>500.61750853127944</v>
      </c>
      <c r="D65" s="65">
        <f>IF('NEGD Small Com NonWin'!B65&gt;40,40*(Rates!$J$9+Rates!$J$14)+('NEGD Small Com NonWin'!B65-40)*(Rates!$J$9+Rates!$J$17),'NEGD Small Com NonWin'!B65*(Rates!$J$9+Rates!$J$14))+Rates!$J$19+Rates!$J$22+Rates!$J$23</f>
        <v>512.5905085312794</v>
      </c>
      <c r="E65" s="66">
        <f t="shared" si="0"/>
        <v>11.972999999999956</v>
      </c>
      <c r="F65" s="67">
        <f t="shared" si="1"/>
        <v>2.3916462760414748E-2</v>
      </c>
      <c r="G65" s="71">
        <f>'NEGD Commercial'!O63</f>
        <v>15</v>
      </c>
      <c r="H65" s="68">
        <f t="shared" si="2"/>
        <v>2.1070375052675939E-4</v>
      </c>
      <c r="I65" s="68">
        <f t="shared" si="3"/>
        <v>0.9932012923163368</v>
      </c>
    </row>
    <row r="66" spans="2:9" x14ac:dyDescent="0.2">
      <c r="B66" s="71">
        <f>'NEGD Commercial'!M64</f>
        <v>839</v>
      </c>
      <c r="C66" s="65">
        <f>IF('NEGD Small Com NonWin'!B66&gt;40,40*(Rates!$I$9+Rates!$I$14)+('NEGD Small Com NonWin'!B66-40)*(Rates!$I$9+Rates!$I$17),'NEGD Small Com NonWin'!B66*(Rates!$I$9+Rates!$I$14))+Rates!$I$19+SUM(Rates!$I$21:$I$27)</f>
        <v>511.76084207294684</v>
      </c>
      <c r="D66" s="65">
        <f>IF('NEGD Small Com NonWin'!B66&gt;40,40*(Rates!$J$9+Rates!$J$14)+('NEGD Small Com NonWin'!B66-40)*(Rates!$J$9+Rates!$J$17),'NEGD Small Com NonWin'!B66*(Rates!$J$9+Rates!$J$14))+Rates!$J$19+Rates!$J$22+Rates!$J$23</f>
        <v>524.05784207294676</v>
      </c>
      <c r="E66" s="66">
        <f t="shared" si="0"/>
        <v>12.296999999999912</v>
      </c>
      <c r="F66" s="67">
        <f t="shared" si="1"/>
        <v>2.4028802106447773E-2</v>
      </c>
      <c r="G66" s="71">
        <f>'NEGD Commercial'!O64</f>
        <v>21</v>
      </c>
      <c r="H66" s="68">
        <f t="shared" si="2"/>
        <v>2.9498525073746312E-4</v>
      </c>
      <c r="I66" s="68">
        <f t="shared" si="3"/>
        <v>0.99349627756707426</v>
      </c>
    </row>
    <row r="67" spans="2:9" x14ac:dyDescent="0.2">
      <c r="B67" s="71">
        <f>'NEGD Commercial'!M65</f>
        <v>859</v>
      </c>
      <c r="C67" s="65">
        <f>IF('NEGD Small Com NonWin'!B67&gt;40,40*(Rates!$I$9+Rates!$I$14)+('NEGD Small Com NonWin'!B67-40)*(Rates!$I$9+Rates!$I$17),'NEGD Small Com NonWin'!B67*(Rates!$I$9+Rates!$I$14))+Rates!$I$19+SUM(Rates!$I$21:$I$27)</f>
        <v>522.90417561461425</v>
      </c>
      <c r="D67" s="65">
        <f>IF('NEGD Small Com NonWin'!B67&gt;40,40*(Rates!$J$9+Rates!$J$14)+('NEGD Small Com NonWin'!B67-40)*(Rates!$J$9+Rates!$J$17),'NEGD Small Com NonWin'!B67*(Rates!$J$9+Rates!$J$14))+Rates!$J$19+Rates!$J$22+Rates!$J$23</f>
        <v>535.52517561461423</v>
      </c>
      <c r="E67" s="66">
        <f t="shared" si="0"/>
        <v>12.620999999999981</v>
      </c>
      <c r="F67" s="67">
        <f t="shared" si="1"/>
        <v>2.4136353444042465E-2</v>
      </c>
      <c r="G67" s="71">
        <f>'NEGD Commercial'!O65</f>
        <v>15</v>
      </c>
      <c r="H67" s="68">
        <f t="shared" si="2"/>
        <v>2.1070375052675939E-4</v>
      </c>
      <c r="I67" s="68">
        <f t="shared" si="3"/>
        <v>0.99370698131760105</v>
      </c>
    </row>
    <row r="68" spans="2:9" x14ac:dyDescent="0.2">
      <c r="B68" s="71">
        <f>'NEGD Commercial'!M66</f>
        <v>879</v>
      </c>
      <c r="C68" s="65">
        <f>IF('NEGD Small Com NonWin'!B68&gt;40,40*(Rates!$I$9+Rates!$I$14)+('NEGD Small Com NonWin'!B68-40)*(Rates!$I$9+Rates!$I$17),'NEGD Small Com NonWin'!B68*(Rates!$I$9+Rates!$I$14))+Rates!$I$19+SUM(Rates!$I$21:$I$27)</f>
        <v>534.04750915628165</v>
      </c>
      <c r="D68" s="65">
        <f>IF('NEGD Small Com NonWin'!B68&gt;40,40*(Rates!$J$9+Rates!$J$14)+('NEGD Small Com NonWin'!B68-40)*(Rates!$J$9+Rates!$J$17),'NEGD Small Com NonWin'!B68*(Rates!$J$9+Rates!$J$14))+Rates!$J$19+Rates!$J$22+Rates!$J$23</f>
        <v>546.99250915628159</v>
      </c>
      <c r="E68" s="66">
        <f t="shared" si="0"/>
        <v>12.944999999999936</v>
      </c>
      <c r="F68" s="67">
        <f t="shared" si="1"/>
        <v>2.4239416490212971E-2</v>
      </c>
      <c r="G68" s="71">
        <f>'NEGD Commercial'!O66</f>
        <v>10</v>
      </c>
      <c r="H68" s="68">
        <f t="shared" si="2"/>
        <v>1.4046916701783958E-4</v>
      </c>
      <c r="I68" s="68">
        <f t="shared" si="3"/>
        <v>0.99384745048461887</v>
      </c>
    </row>
    <row r="69" spans="2:9" x14ac:dyDescent="0.2">
      <c r="B69" s="71">
        <f>'NEGD Commercial'!M67</f>
        <v>899</v>
      </c>
      <c r="C69" s="65">
        <f>IF('NEGD Small Com NonWin'!B69&gt;40,40*(Rates!$I$9+Rates!$I$14)+('NEGD Small Com NonWin'!B69-40)*(Rates!$I$9+Rates!$I$17),'NEGD Small Com NonWin'!B69*(Rates!$I$9+Rates!$I$14))+Rates!$I$19+SUM(Rates!$I$21:$I$27)</f>
        <v>545.19084269794905</v>
      </c>
      <c r="D69" s="65">
        <f>IF('NEGD Small Com NonWin'!B69&gt;40,40*(Rates!$J$9+Rates!$J$14)+('NEGD Small Com NonWin'!B69-40)*(Rates!$J$9+Rates!$J$17),'NEGD Small Com NonWin'!B69*(Rates!$J$9+Rates!$J$14))+Rates!$J$19+Rates!$J$22+Rates!$J$23</f>
        <v>558.45984269794894</v>
      </c>
      <c r="E69" s="66">
        <f t="shared" si="0"/>
        <v>13.268999999999892</v>
      </c>
      <c r="F69" s="67">
        <f t="shared" si="1"/>
        <v>2.4338266457918641E-2</v>
      </c>
      <c r="G69" s="71">
        <f>'NEGD Commercial'!O67</f>
        <v>15</v>
      </c>
      <c r="H69" s="68">
        <f t="shared" si="2"/>
        <v>2.1070375052675939E-4</v>
      </c>
      <c r="I69" s="68">
        <f t="shared" si="3"/>
        <v>0.99405815423514565</v>
      </c>
    </row>
    <row r="70" spans="2:9" x14ac:dyDescent="0.2">
      <c r="B70" s="71">
        <f>'NEGD Commercial'!M68</f>
        <v>919</v>
      </c>
      <c r="C70" s="65">
        <f>IF('NEGD Small Com NonWin'!B70&gt;40,40*(Rates!$I$9+Rates!$I$14)+('NEGD Small Com NonWin'!B70-40)*(Rates!$I$9+Rates!$I$17),'NEGD Small Com NonWin'!B70*(Rates!$I$9+Rates!$I$14))+Rates!$I$19+SUM(Rates!$I$21:$I$27)</f>
        <v>556.33417623961645</v>
      </c>
      <c r="D70" s="65">
        <f>IF('NEGD Small Com NonWin'!B70&gt;40,40*(Rates!$J$9+Rates!$J$14)+('NEGD Small Com NonWin'!B70-40)*(Rates!$J$9+Rates!$J$17),'NEGD Small Com NonWin'!B70*(Rates!$J$9+Rates!$J$14))+Rates!$J$19+Rates!$J$22+Rates!$J$23</f>
        <v>569.9271762396163</v>
      </c>
      <c r="E70" s="66">
        <f t="shared" si="0"/>
        <v>13.592999999999847</v>
      </c>
      <c r="F70" s="67">
        <f t="shared" si="1"/>
        <v>2.4433156510135487E-2</v>
      </c>
      <c r="G70" s="71">
        <f>'NEGD Commercial'!O68</f>
        <v>16</v>
      </c>
      <c r="H70" s="68">
        <f t="shared" si="2"/>
        <v>2.2475066722854335E-4</v>
      </c>
      <c r="I70" s="68">
        <f t="shared" si="3"/>
        <v>0.99428290490237414</v>
      </c>
    </row>
    <row r="71" spans="2:9" x14ac:dyDescent="0.2">
      <c r="B71" s="71">
        <f>'NEGD Commercial'!M69</f>
        <v>939</v>
      </c>
      <c r="C71" s="65">
        <f>IF('NEGD Small Com NonWin'!B71&gt;40,40*(Rates!$I$9+Rates!$I$14)+('NEGD Small Com NonWin'!B71-40)*(Rates!$I$9+Rates!$I$17),'NEGD Small Com NonWin'!B71*(Rates!$I$9+Rates!$I$14))+Rates!$I$19+SUM(Rates!$I$21:$I$27)</f>
        <v>567.47750978128386</v>
      </c>
      <c r="D71" s="65">
        <f>IF('NEGD Small Com NonWin'!B71&gt;40,40*(Rates!$J$9+Rates!$J$14)+('NEGD Small Com NonWin'!B71-40)*(Rates!$J$9+Rates!$J$17),'NEGD Small Com NonWin'!B71*(Rates!$J$9+Rates!$J$14))+Rates!$J$19+Rates!$J$22+Rates!$J$23</f>
        <v>581.39450978128366</v>
      </c>
      <c r="E71" s="66">
        <f t="shared" ref="E71:E134" si="4">D71-C71</f>
        <v>13.916999999999803</v>
      </c>
      <c r="F71" s="67">
        <f t="shared" ref="F71:F134" si="5">E71/C71</f>
        <v>2.4524319924790795E-2</v>
      </c>
      <c r="G71" s="71">
        <f>'NEGD Commercial'!O69</f>
        <v>14</v>
      </c>
      <c r="H71" s="68">
        <f t="shared" si="2"/>
        <v>1.9665683382497542E-4</v>
      </c>
      <c r="I71" s="68">
        <f t="shared" si="3"/>
        <v>0.99447956173619911</v>
      </c>
    </row>
    <row r="72" spans="2:9" x14ac:dyDescent="0.2">
      <c r="B72" s="71">
        <f>'NEGD Commercial'!M70</f>
        <v>959</v>
      </c>
      <c r="C72" s="65">
        <f>IF('NEGD Small Com NonWin'!B72&gt;40,40*(Rates!$I$9+Rates!$I$14)+('NEGD Small Com NonWin'!B72-40)*(Rates!$I$9+Rates!$I$17),'NEGD Small Com NonWin'!B72*(Rates!$I$9+Rates!$I$14))+Rates!$I$19+SUM(Rates!$I$21:$I$27)</f>
        <v>578.62084332295126</v>
      </c>
      <c r="D72" s="65">
        <f>IF('NEGD Small Com NonWin'!B72&gt;40,40*(Rates!$J$9+Rates!$J$14)+('NEGD Small Com NonWin'!B72-40)*(Rates!$J$9+Rates!$J$17),'NEGD Small Com NonWin'!B72*(Rates!$J$9+Rates!$J$14))+Rates!$J$19+Rates!$J$22+Rates!$J$23</f>
        <v>592.86184332295113</v>
      </c>
      <c r="E72" s="66">
        <f t="shared" si="4"/>
        <v>14.240999999999872</v>
      </c>
      <c r="F72" s="67">
        <f t="shared" si="5"/>
        <v>2.4611972009538213E-2</v>
      </c>
      <c r="G72" s="71">
        <f>'NEGD Commercial'!O70</f>
        <v>9</v>
      </c>
      <c r="H72" s="68">
        <f t="shared" ref="H72:H135" si="6">G72/SUM($G$6:$G$207)</f>
        <v>1.2642225031605562E-4</v>
      </c>
      <c r="I72" s="68">
        <f t="shared" ref="I72:I135" si="7">H72+I71</f>
        <v>0.99460598398651512</v>
      </c>
    </row>
    <row r="73" spans="2:9" x14ac:dyDescent="0.2">
      <c r="B73" s="71">
        <f>'NEGD Commercial'!M71</f>
        <v>979</v>
      </c>
      <c r="C73" s="65">
        <f>IF('NEGD Small Com NonWin'!B73&gt;40,40*(Rates!$I$9+Rates!$I$14)+('NEGD Small Com NonWin'!B73-40)*(Rates!$I$9+Rates!$I$17),'NEGD Small Com NonWin'!B73*(Rates!$I$9+Rates!$I$14))+Rates!$I$19+SUM(Rates!$I$21:$I$27)</f>
        <v>589.76417686461855</v>
      </c>
      <c r="D73" s="65">
        <f>IF('NEGD Small Com NonWin'!B73&gt;40,40*(Rates!$J$9+Rates!$J$14)+('NEGD Small Com NonWin'!B73-40)*(Rates!$J$9+Rates!$J$17),'NEGD Small Com NonWin'!B73*(Rates!$J$9+Rates!$J$14))+Rates!$J$19+Rates!$J$22+Rates!$J$23</f>
        <v>604.32917686461849</v>
      </c>
      <c r="E73" s="66">
        <f t="shared" si="4"/>
        <v>14.564999999999941</v>
      </c>
      <c r="F73" s="67">
        <f t="shared" si="5"/>
        <v>2.4696311799459063E-2</v>
      </c>
      <c r="G73" s="71">
        <f>'NEGD Commercial'!O71</f>
        <v>12</v>
      </c>
      <c r="H73" s="68">
        <f t="shared" si="6"/>
        <v>1.685630004214075E-4</v>
      </c>
      <c r="I73" s="68">
        <f t="shared" si="7"/>
        <v>0.99477454698693657</v>
      </c>
    </row>
    <row r="74" spans="2:9" x14ac:dyDescent="0.2">
      <c r="B74" s="71">
        <f>'NEGD Commercial'!M72</f>
        <v>999</v>
      </c>
      <c r="C74" s="65">
        <f>IF('NEGD Small Com NonWin'!B74&gt;40,40*(Rates!$I$9+Rates!$I$14)+('NEGD Small Com NonWin'!B74-40)*(Rates!$I$9+Rates!$I$17),'NEGD Small Com NonWin'!B74*(Rates!$I$9+Rates!$I$14))+Rates!$I$19+SUM(Rates!$I$21:$I$27)</f>
        <v>600.90751040628595</v>
      </c>
      <c r="D74" s="65">
        <f>IF('NEGD Small Com NonWin'!B74&gt;40,40*(Rates!$J$9+Rates!$J$14)+('NEGD Small Com NonWin'!B74-40)*(Rates!$J$9+Rates!$J$17),'NEGD Small Com NonWin'!B74*(Rates!$J$9+Rates!$J$14))+Rates!$J$19+Rates!$J$22+Rates!$J$23</f>
        <v>615.79651040628585</v>
      </c>
      <c r="E74" s="66">
        <f t="shared" si="4"/>
        <v>14.888999999999896</v>
      </c>
      <c r="F74" s="67">
        <f t="shared" si="5"/>
        <v>2.4777523565869791E-2</v>
      </c>
      <c r="G74" s="71">
        <f>'NEGD Commercial'!O72</f>
        <v>10</v>
      </c>
      <c r="H74" s="68">
        <f t="shared" si="6"/>
        <v>1.4046916701783958E-4</v>
      </c>
      <c r="I74" s="68">
        <f t="shared" si="7"/>
        <v>0.99491501615395439</v>
      </c>
    </row>
    <row r="75" spans="2:9" x14ac:dyDescent="0.2">
      <c r="B75" s="71">
        <f>'NEGD Commercial'!M73</f>
        <v>1019</v>
      </c>
      <c r="C75" s="65">
        <f>IF('NEGD Small Com NonWin'!B75&gt;40,40*(Rates!$I$9+Rates!$I$14)+('NEGD Small Com NonWin'!B75-40)*(Rates!$I$9+Rates!$I$17),'NEGD Small Com NonWin'!B75*(Rates!$I$9+Rates!$I$14))+Rates!$I$19+SUM(Rates!$I$21:$I$27)</f>
        <v>612.05084394795335</v>
      </c>
      <c r="D75" s="65">
        <f>IF('NEGD Small Com NonWin'!B75&gt;40,40*(Rates!$J$9+Rates!$J$14)+('NEGD Small Com NonWin'!B75-40)*(Rates!$J$9+Rates!$J$17),'NEGD Small Com NonWin'!B75*(Rates!$J$9+Rates!$J$14))+Rates!$J$19+Rates!$J$22+Rates!$J$23</f>
        <v>627.26384394795321</v>
      </c>
      <c r="E75" s="66">
        <f t="shared" si="4"/>
        <v>15.212999999999852</v>
      </c>
      <c r="F75" s="67">
        <f t="shared" si="5"/>
        <v>2.485577816030838E-2</v>
      </c>
      <c r="G75" s="71">
        <f>'NEGD Commercial'!O73</f>
        <v>13</v>
      </c>
      <c r="H75" s="68">
        <f t="shared" si="6"/>
        <v>1.8260991712319146E-4</v>
      </c>
      <c r="I75" s="68">
        <f t="shared" si="7"/>
        <v>0.99509762607107755</v>
      </c>
    </row>
    <row r="76" spans="2:9" x14ac:dyDescent="0.2">
      <c r="B76" s="71">
        <f>'NEGD Commercial'!M74</f>
        <v>1039</v>
      </c>
      <c r="C76" s="65">
        <f>IF('NEGD Small Com NonWin'!B76&gt;40,40*(Rates!$I$9+Rates!$I$14)+('NEGD Small Com NonWin'!B76-40)*(Rates!$I$9+Rates!$I$17),'NEGD Small Com NonWin'!B76*(Rates!$I$9+Rates!$I$14))+Rates!$I$19+SUM(Rates!$I$21:$I$27)</f>
        <v>623.19417748962076</v>
      </c>
      <c r="D76" s="65">
        <f>IF('NEGD Small Com NonWin'!B76&gt;40,40*(Rates!$J$9+Rates!$J$14)+('NEGD Small Com NonWin'!B76-40)*(Rates!$J$9+Rates!$J$17),'NEGD Small Com NonWin'!B76*(Rates!$J$9+Rates!$J$14))+Rates!$J$19+Rates!$J$22+Rates!$J$23</f>
        <v>638.73117748962068</v>
      </c>
      <c r="E76" s="66">
        <f t="shared" si="4"/>
        <v>15.536999999999921</v>
      </c>
      <c r="F76" s="67">
        <f t="shared" si="5"/>
        <v>2.493123421432911E-2</v>
      </c>
      <c r="G76" s="71">
        <f>'NEGD Commercial'!O74</f>
        <v>12</v>
      </c>
      <c r="H76" s="68">
        <f t="shared" si="6"/>
        <v>1.685630004214075E-4</v>
      </c>
      <c r="I76" s="68">
        <f t="shared" si="7"/>
        <v>0.995266189071499</v>
      </c>
    </row>
    <row r="77" spans="2:9" x14ac:dyDescent="0.2">
      <c r="B77" s="71">
        <f>'NEGD Commercial'!M75</f>
        <v>1059</v>
      </c>
      <c r="C77" s="65">
        <f>IF('NEGD Small Com NonWin'!B77&gt;40,40*(Rates!$I$9+Rates!$I$14)+('NEGD Small Com NonWin'!B77-40)*(Rates!$I$9+Rates!$I$17),'NEGD Small Com NonWin'!B77*(Rates!$I$9+Rates!$I$14))+Rates!$I$19+SUM(Rates!$I$21:$I$27)</f>
        <v>634.33751103128816</v>
      </c>
      <c r="D77" s="65">
        <f>IF('NEGD Small Com NonWin'!B77&gt;40,40*(Rates!$J$9+Rates!$J$14)+('NEGD Small Com NonWin'!B77-40)*(Rates!$J$9+Rates!$J$17),'NEGD Small Com NonWin'!B77*(Rates!$J$9+Rates!$J$14))+Rates!$J$19+Rates!$J$22+Rates!$J$23</f>
        <v>650.19851103128804</v>
      </c>
      <c r="E77" s="66">
        <f t="shared" si="4"/>
        <v>15.860999999999876</v>
      </c>
      <c r="F77" s="67">
        <f t="shared" si="5"/>
        <v>2.5004039212837195E-2</v>
      </c>
      <c r="G77" s="71">
        <f>'NEGD Commercial'!O75</f>
        <v>7</v>
      </c>
      <c r="H77" s="68">
        <f t="shared" si="6"/>
        <v>9.8328416912487712E-5</v>
      </c>
      <c r="I77" s="68">
        <f t="shared" si="7"/>
        <v>0.99536451748841148</v>
      </c>
    </row>
    <row r="78" spans="2:9" x14ac:dyDescent="0.2">
      <c r="B78" s="71">
        <f>'NEGD Commercial'!M76</f>
        <v>1079</v>
      </c>
      <c r="C78" s="65">
        <f>IF('NEGD Small Com NonWin'!B78&gt;40,40*(Rates!$I$9+Rates!$I$14)+('NEGD Small Com NonWin'!B78-40)*(Rates!$I$9+Rates!$I$17),'NEGD Small Com NonWin'!B78*(Rates!$I$9+Rates!$I$14))+Rates!$I$19+SUM(Rates!$I$21:$I$27)</f>
        <v>645.48084457295556</v>
      </c>
      <c r="D78" s="65">
        <f>IF('NEGD Small Com NonWin'!B78&gt;40,40*(Rates!$J$9+Rates!$J$14)+('NEGD Small Com NonWin'!B78-40)*(Rates!$J$9+Rates!$J$17),'NEGD Small Com NonWin'!B78*(Rates!$J$9+Rates!$J$14))+Rates!$J$19+Rates!$J$22+Rates!$J$23</f>
        <v>661.66584457295539</v>
      </c>
      <c r="E78" s="66">
        <f t="shared" si="4"/>
        <v>16.184999999999832</v>
      </c>
      <c r="F78" s="67">
        <f t="shared" si="5"/>
        <v>2.5074330456247212E-2</v>
      </c>
      <c r="G78" s="71">
        <f>'NEGD Commercial'!O76</f>
        <v>10</v>
      </c>
      <c r="H78" s="68">
        <f t="shared" si="6"/>
        <v>1.4046916701783958E-4</v>
      </c>
      <c r="I78" s="68">
        <f t="shared" si="7"/>
        <v>0.9955049866554293</v>
      </c>
    </row>
    <row r="79" spans="2:9" x14ac:dyDescent="0.2">
      <c r="B79" s="71">
        <f>'NEGD Commercial'!M77</f>
        <v>1099</v>
      </c>
      <c r="C79" s="65">
        <f>IF('NEGD Small Com NonWin'!B79&gt;40,40*(Rates!$I$9+Rates!$I$14)+('NEGD Small Com NonWin'!B79-40)*(Rates!$I$9+Rates!$I$17),'NEGD Small Com NonWin'!B79*(Rates!$I$9+Rates!$I$14))+Rates!$I$19+SUM(Rates!$I$21:$I$27)</f>
        <v>656.62417811462285</v>
      </c>
      <c r="D79" s="65">
        <f>IF('NEGD Small Com NonWin'!B79&gt;40,40*(Rates!$J$9+Rates!$J$14)+('NEGD Small Com NonWin'!B79-40)*(Rates!$J$9+Rates!$J$17),'NEGD Small Com NonWin'!B79*(Rates!$J$9+Rates!$J$14))+Rates!$J$19+Rates!$J$22+Rates!$J$23</f>
        <v>673.13317811462275</v>
      </c>
      <c r="E79" s="66">
        <f t="shared" si="4"/>
        <v>16.508999999999901</v>
      </c>
      <c r="F79" s="67">
        <f t="shared" si="5"/>
        <v>2.5142235924669264E-2</v>
      </c>
      <c r="G79" s="71">
        <f>'NEGD Commercial'!O77</f>
        <v>9</v>
      </c>
      <c r="H79" s="68">
        <f t="shared" si="6"/>
        <v>1.2642225031605562E-4</v>
      </c>
      <c r="I79" s="68">
        <f t="shared" si="7"/>
        <v>0.99563140890574531</v>
      </c>
    </row>
    <row r="80" spans="2:9" x14ac:dyDescent="0.2">
      <c r="B80" s="71">
        <f>'NEGD Commercial'!M78</f>
        <v>1119</v>
      </c>
      <c r="C80" s="65">
        <f>IF('NEGD Small Com NonWin'!B80&gt;40,40*(Rates!$I$9+Rates!$I$14)+('NEGD Small Com NonWin'!B80-40)*(Rates!$I$9+Rates!$I$17),'NEGD Small Com NonWin'!B80*(Rates!$I$9+Rates!$I$14))+Rates!$I$19+SUM(Rates!$I$21:$I$27)</f>
        <v>667.76751165629025</v>
      </c>
      <c r="D80" s="65">
        <f>IF('NEGD Small Com NonWin'!B80&gt;40,40*(Rates!$J$9+Rates!$J$14)+('NEGD Small Com NonWin'!B80-40)*(Rates!$J$9+Rates!$J$17),'NEGD Small Com NonWin'!B80*(Rates!$J$9+Rates!$J$14))+Rates!$J$19+Rates!$J$22+Rates!$J$23</f>
        <v>684.60051165629022</v>
      </c>
      <c r="E80" s="66">
        <f t="shared" si="4"/>
        <v>16.83299999999997</v>
      </c>
      <c r="F80" s="67">
        <f t="shared" si="5"/>
        <v>2.5207875055568985E-2</v>
      </c>
      <c r="G80" s="71">
        <f>'NEGD Commercial'!O78</f>
        <v>12</v>
      </c>
      <c r="H80" s="68">
        <f t="shared" si="6"/>
        <v>1.685630004214075E-4</v>
      </c>
      <c r="I80" s="68">
        <f t="shared" si="7"/>
        <v>0.99579997190616676</v>
      </c>
    </row>
    <row r="81" spans="2:9" x14ac:dyDescent="0.2">
      <c r="B81" s="71">
        <f>'NEGD Commercial'!M79</f>
        <v>1139</v>
      </c>
      <c r="C81" s="65">
        <f>IF('NEGD Small Com NonWin'!B81&gt;40,40*(Rates!$I$9+Rates!$I$14)+('NEGD Small Com NonWin'!B81-40)*(Rates!$I$9+Rates!$I$17),'NEGD Small Com NonWin'!B81*(Rates!$I$9+Rates!$I$14))+Rates!$I$19+SUM(Rates!$I$21:$I$27)</f>
        <v>678.91084519795766</v>
      </c>
      <c r="D81" s="65">
        <f>IF('NEGD Small Com NonWin'!B81&gt;40,40*(Rates!$J$9+Rates!$J$14)+('NEGD Small Com NonWin'!B81-40)*(Rates!$J$9+Rates!$J$17),'NEGD Small Com NonWin'!B81*(Rates!$J$9+Rates!$J$14))+Rates!$J$19+Rates!$J$22+Rates!$J$23</f>
        <v>696.06784519795758</v>
      </c>
      <c r="E81" s="66">
        <f t="shared" si="4"/>
        <v>17.156999999999925</v>
      </c>
      <c r="F81" s="67">
        <f t="shared" si="5"/>
        <v>2.5271359444843256E-2</v>
      </c>
      <c r="G81" s="71">
        <f>'NEGD Commercial'!O79</f>
        <v>9</v>
      </c>
      <c r="H81" s="68">
        <f t="shared" si="6"/>
        <v>1.2642225031605562E-4</v>
      </c>
      <c r="I81" s="68">
        <f t="shared" si="7"/>
        <v>0.99592639415648276</v>
      </c>
    </row>
    <row r="82" spans="2:9" x14ac:dyDescent="0.2">
      <c r="B82" s="71">
        <f>'NEGD Commercial'!M80</f>
        <v>1159</v>
      </c>
      <c r="C82" s="65">
        <f>IF('NEGD Small Com NonWin'!B82&gt;40,40*(Rates!$I$9+Rates!$I$14)+('NEGD Small Com NonWin'!B82-40)*(Rates!$I$9+Rates!$I$17),'NEGD Small Com NonWin'!B82*(Rates!$I$9+Rates!$I$14))+Rates!$I$19+SUM(Rates!$I$21:$I$27)</f>
        <v>690.05417873962506</v>
      </c>
      <c r="D82" s="65">
        <f>IF('NEGD Small Com NonWin'!B82&gt;40,40*(Rates!$J$9+Rates!$J$14)+('NEGD Small Com NonWin'!B82-40)*(Rates!$J$9+Rates!$J$17),'NEGD Small Com NonWin'!B82*(Rates!$J$9+Rates!$J$14))+Rates!$J$19+Rates!$J$22+Rates!$J$23</f>
        <v>707.53517873962494</v>
      </c>
      <c r="E82" s="66">
        <f t="shared" si="4"/>
        <v>17.480999999999881</v>
      </c>
      <c r="F82" s="67">
        <f t="shared" si="5"/>
        <v>2.5332793479968051E-2</v>
      </c>
      <c r="G82" s="71">
        <f>'NEGD Commercial'!O80</f>
        <v>6</v>
      </c>
      <c r="H82" s="68">
        <f t="shared" si="6"/>
        <v>8.4281500210703751E-5</v>
      </c>
      <c r="I82" s="68">
        <f t="shared" si="7"/>
        <v>0.99601067565669343</v>
      </c>
    </row>
    <row r="83" spans="2:9" x14ac:dyDescent="0.2">
      <c r="B83" s="71">
        <f>'NEGD Commercial'!M81</f>
        <v>1179</v>
      </c>
      <c r="C83" s="65">
        <f>IF('NEGD Small Com NonWin'!B83&gt;40,40*(Rates!$I$9+Rates!$I$14)+('NEGD Small Com NonWin'!B83-40)*(Rates!$I$9+Rates!$I$17),'NEGD Small Com NonWin'!B83*(Rates!$I$9+Rates!$I$14))+Rates!$I$19+SUM(Rates!$I$21:$I$27)</f>
        <v>701.19751228129246</v>
      </c>
      <c r="D83" s="65">
        <f>IF('NEGD Small Com NonWin'!B83&gt;40,40*(Rates!$J$9+Rates!$J$14)+('NEGD Small Com NonWin'!B83-40)*(Rates!$J$9+Rates!$J$17),'NEGD Small Com NonWin'!B83*(Rates!$J$9+Rates!$J$14))+Rates!$J$19+Rates!$J$22+Rates!$J$23</f>
        <v>719.0025122812923</v>
      </c>
      <c r="E83" s="66">
        <f t="shared" si="4"/>
        <v>17.804999999999836</v>
      </c>
      <c r="F83" s="67">
        <f t="shared" si="5"/>
        <v>2.539227491277405E-2</v>
      </c>
      <c r="G83" s="71">
        <f>'NEGD Commercial'!O81</f>
        <v>5</v>
      </c>
      <c r="H83" s="68">
        <f t="shared" si="6"/>
        <v>7.023458350891979E-5</v>
      </c>
      <c r="I83" s="68">
        <f t="shared" si="7"/>
        <v>0.9960809102402024</v>
      </c>
    </row>
    <row r="84" spans="2:9" x14ac:dyDescent="0.2">
      <c r="B84" s="71">
        <f>'NEGD Commercial'!M82</f>
        <v>1199</v>
      </c>
      <c r="C84" s="65">
        <f>IF('NEGD Small Com NonWin'!B84&gt;40,40*(Rates!$I$9+Rates!$I$14)+('NEGD Small Com NonWin'!B84-40)*(Rates!$I$9+Rates!$I$17),'NEGD Small Com NonWin'!B84*(Rates!$I$9+Rates!$I$14))+Rates!$I$19+SUM(Rates!$I$21:$I$27)</f>
        <v>712.34084582295986</v>
      </c>
      <c r="D84" s="65">
        <f>IF('NEGD Small Com NonWin'!B84&gt;40,40*(Rates!$J$9+Rates!$J$14)+('NEGD Small Com NonWin'!B84-40)*(Rates!$J$9+Rates!$J$17),'NEGD Small Com NonWin'!B84*(Rates!$J$9+Rates!$J$14))+Rates!$J$19+Rates!$J$22+Rates!$J$23</f>
        <v>730.46984582295977</v>
      </c>
      <c r="E84" s="66">
        <f t="shared" si="4"/>
        <v>18.128999999999905</v>
      </c>
      <c r="F84" s="67">
        <f t="shared" si="5"/>
        <v>2.5449895378462626E-2</v>
      </c>
      <c r="G84" s="71">
        <f>'NEGD Commercial'!O82</f>
        <v>6</v>
      </c>
      <c r="H84" s="68">
        <f t="shared" si="6"/>
        <v>8.4281500210703751E-5</v>
      </c>
      <c r="I84" s="68">
        <f t="shared" si="7"/>
        <v>0.99616519174041307</v>
      </c>
    </row>
    <row r="85" spans="2:9" x14ac:dyDescent="0.2">
      <c r="B85" s="71">
        <f>'NEGD Commercial'!M83</f>
        <v>1219</v>
      </c>
      <c r="C85" s="65">
        <f>IF('NEGD Small Com NonWin'!B85&gt;40,40*(Rates!$I$9+Rates!$I$14)+('NEGD Small Com NonWin'!B85-40)*(Rates!$I$9+Rates!$I$17),'NEGD Small Com NonWin'!B85*(Rates!$I$9+Rates!$I$14))+Rates!$I$19+SUM(Rates!$I$21:$I$27)</f>
        <v>723.48417936462727</v>
      </c>
      <c r="D85" s="65">
        <f>IF('NEGD Small Com NonWin'!B85&gt;40,40*(Rates!$J$9+Rates!$J$14)+('NEGD Small Com NonWin'!B85-40)*(Rates!$J$9+Rates!$J$17),'NEGD Small Com NonWin'!B85*(Rates!$J$9+Rates!$J$14))+Rates!$J$19+Rates!$J$22+Rates!$J$23</f>
        <v>741.93717936462713</v>
      </c>
      <c r="E85" s="66">
        <f t="shared" si="4"/>
        <v>18.452999999999861</v>
      </c>
      <c r="F85" s="67">
        <f t="shared" si="5"/>
        <v>2.5505740866656565E-2</v>
      </c>
      <c r="G85" s="71">
        <f>'NEGD Commercial'!O83</f>
        <v>9</v>
      </c>
      <c r="H85" s="68">
        <f t="shared" si="6"/>
        <v>1.2642225031605562E-4</v>
      </c>
      <c r="I85" s="68">
        <f t="shared" si="7"/>
        <v>0.99629161399072907</v>
      </c>
    </row>
    <row r="86" spans="2:9" x14ac:dyDescent="0.2">
      <c r="B86" s="71">
        <f>'NEGD Commercial'!M84</f>
        <v>1239</v>
      </c>
      <c r="C86" s="65">
        <f>IF('NEGD Small Com NonWin'!B86&gt;40,40*(Rates!$I$9+Rates!$I$14)+('NEGD Small Com NonWin'!B86-40)*(Rates!$I$9+Rates!$I$17),'NEGD Small Com NonWin'!B86*(Rates!$I$9+Rates!$I$14))+Rates!$I$19+SUM(Rates!$I$21:$I$27)</f>
        <v>734.62751290629456</v>
      </c>
      <c r="D86" s="65">
        <f>IF('NEGD Small Com NonWin'!B86&gt;40,40*(Rates!$J$9+Rates!$J$14)+('NEGD Small Com NonWin'!B86-40)*(Rates!$J$9+Rates!$J$17),'NEGD Small Com NonWin'!B86*(Rates!$J$9+Rates!$J$14))+Rates!$J$19+Rates!$J$22+Rates!$J$23</f>
        <v>753.40451290629449</v>
      </c>
      <c r="E86" s="66">
        <f t="shared" si="4"/>
        <v>18.77699999999993</v>
      </c>
      <c r="F86" s="67">
        <f t="shared" si="5"/>
        <v>2.5559892149581161E-2</v>
      </c>
      <c r="G86" s="71">
        <f>'NEGD Commercial'!O84</f>
        <v>4</v>
      </c>
      <c r="H86" s="68">
        <f t="shared" si="6"/>
        <v>5.6187666807135836E-5</v>
      </c>
      <c r="I86" s="68">
        <f t="shared" si="7"/>
        <v>0.99634780165753623</v>
      </c>
    </row>
    <row r="87" spans="2:9" x14ac:dyDescent="0.2">
      <c r="B87" s="71">
        <f>'NEGD Commercial'!M85</f>
        <v>1259</v>
      </c>
      <c r="C87" s="65">
        <f>IF('NEGD Small Com NonWin'!B87&gt;40,40*(Rates!$I$9+Rates!$I$14)+('NEGD Small Com NonWin'!B87-40)*(Rates!$I$9+Rates!$I$17),'NEGD Small Com NonWin'!B87*(Rates!$I$9+Rates!$I$14))+Rates!$I$19+SUM(Rates!$I$21:$I$27)</f>
        <v>745.77084644796196</v>
      </c>
      <c r="D87" s="65">
        <f>IF('NEGD Small Com NonWin'!B87&gt;40,40*(Rates!$J$9+Rates!$J$14)+('NEGD Small Com NonWin'!B87-40)*(Rates!$J$9+Rates!$J$17),'NEGD Small Com NonWin'!B87*(Rates!$J$9+Rates!$J$14))+Rates!$J$19+Rates!$J$22+Rates!$J$23</f>
        <v>764.87184644796184</v>
      </c>
      <c r="E87" s="66">
        <f t="shared" si="4"/>
        <v>19.100999999999885</v>
      </c>
      <c r="F87" s="67">
        <f t="shared" si="5"/>
        <v>2.5612425171855663E-2</v>
      </c>
      <c r="G87" s="71">
        <f>'NEGD Commercial'!O85</f>
        <v>7</v>
      </c>
      <c r="H87" s="68">
        <f t="shared" si="6"/>
        <v>9.8328416912487712E-5</v>
      </c>
      <c r="I87" s="68">
        <f t="shared" si="7"/>
        <v>0.99644613007444871</v>
      </c>
    </row>
    <row r="88" spans="2:9" x14ac:dyDescent="0.2">
      <c r="B88" s="71">
        <f>'NEGD Commercial'!M86</f>
        <v>1279</v>
      </c>
      <c r="C88" s="65">
        <f>IF('NEGD Small Com NonWin'!B88&gt;40,40*(Rates!$I$9+Rates!$I$14)+('NEGD Small Com NonWin'!B88-40)*(Rates!$I$9+Rates!$I$17),'NEGD Small Com NonWin'!B88*(Rates!$I$9+Rates!$I$14))+Rates!$I$19+SUM(Rates!$I$21:$I$27)</f>
        <v>756.91417998962936</v>
      </c>
      <c r="D88" s="65">
        <f>IF('NEGD Small Com NonWin'!B88&gt;40,40*(Rates!$J$9+Rates!$J$14)+('NEGD Small Com NonWin'!B88-40)*(Rates!$J$9+Rates!$J$17),'NEGD Small Com NonWin'!B88*(Rates!$J$9+Rates!$J$14))+Rates!$J$19+Rates!$J$22+Rates!$J$23</f>
        <v>776.33917998962932</v>
      </c>
      <c r="E88" s="66">
        <f t="shared" si="4"/>
        <v>19.424999999999955</v>
      </c>
      <c r="F88" s="67">
        <f t="shared" si="5"/>
        <v>2.5663411405855947E-2</v>
      </c>
      <c r="G88" s="71">
        <f>'NEGD Commercial'!O86</f>
        <v>9</v>
      </c>
      <c r="H88" s="68">
        <f t="shared" si="6"/>
        <v>1.2642225031605562E-4</v>
      </c>
      <c r="I88" s="68">
        <f t="shared" si="7"/>
        <v>0.99657255232476472</v>
      </c>
    </row>
    <row r="89" spans="2:9" x14ac:dyDescent="0.2">
      <c r="B89" s="71">
        <f>'NEGD Commercial'!M87</f>
        <v>1299</v>
      </c>
      <c r="C89" s="65">
        <f>IF('NEGD Small Com NonWin'!B89&gt;40,40*(Rates!$I$9+Rates!$I$14)+('NEGD Small Com NonWin'!B89-40)*(Rates!$I$9+Rates!$I$17),'NEGD Small Com NonWin'!B89*(Rates!$I$9+Rates!$I$14))+Rates!$I$19+SUM(Rates!$I$21:$I$27)</f>
        <v>768.05751353129676</v>
      </c>
      <c r="D89" s="65">
        <f>IF('NEGD Small Com NonWin'!B89&gt;40,40*(Rates!$J$9+Rates!$J$14)+('NEGD Small Com NonWin'!B89-40)*(Rates!$J$9+Rates!$J$17),'NEGD Small Com NonWin'!B89*(Rates!$J$9+Rates!$J$14))+Rates!$J$19+Rates!$J$22+Rates!$J$23</f>
        <v>787.80651353129667</v>
      </c>
      <c r="E89" s="66">
        <f t="shared" si="4"/>
        <v>19.74899999999991</v>
      </c>
      <c r="F89" s="67">
        <f t="shared" si="5"/>
        <v>2.5712918176140177E-2</v>
      </c>
      <c r="G89" s="71">
        <f>'NEGD Commercial'!O87</f>
        <v>11</v>
      </c>
      <c r="H89" s="68">
        <f t="shared" si="6"/>
        <v>1.5451608371962354E-4</v>
      </c>
      <c r="I89" s="68">
        <f t="shared" si="7"/>
        <v>0.99672706840848435</v>
      </c>
    </row>
    <row r="90" spans="2:9" x14ac:dyDescent="0.2">
      <c r="B90" s="71">
        <f>'NEGD Commercial'!M88</f>
        <v>1319</v>
      </c>
      <c r="C90" s="65">
        <f>IF('NEGD Small Com NonWin'!B90&gt;40,40*(Rates!$I$9+Rates!$I$14)+('NEGD Small Com NonWin'!B90-40)*(Rates!$I$9+Rates!$I$17),'NEGD Small Com NonWin'!B90*(Rates!$I$9+Rates!$I$14))+Rates!$I$19+SUM(Rates!$I$21:$I$27)</f>
        <v>779.20084707296417</v>
      </c>
      <c r="D90" s="65">
        <f>IF('NEGD Small Com NonWin'!B90&gt;40,40*(Rates!$J$9+Rates!$J$14)+('NEGD Small Com NonWin'!B90-40)*(Rates!$J$9+Rates!$J$17),'NEGD Small Com NonWin'!B90*(Rates!$J$9+Rates!$J$14))+Rates!$J$19+Rates!$J$22+Rates!$J$23</f>
        <v>799.27384707296403</v>
      </c>
      <c r="E90" s="66">
        <f t="shared" si="4"/>
        <v>20.072999999999865</v>
      </c>
      <c r="F90" s="67">
        <f t="shared" si="5"/>
        <v>2.5761008956039076E-2</v>
      </c>
      <c r="G90" s="71">
        <f>'NEGD Commercial'!O88</f>
        <v>6</v>
      </c>
      <c r="H90" s="68">
        <f t="shared" si="6"/>
        <v>8.4281500210703751E-5</v>
      </c>
      <c r="I90" s="68">
        <f t="shared" si="7"/>
        <v>0.99681134990869502</v>
      </c>
    </row>
    <row r="91" spans="2:9" x14ac:dyDescent="0.2">
      <c r="B91" s="71">
        <f>'NEGD Commercial'!M89</f>
        <v>1339</v>
      </c>
      <c r="C91" s="65">
        <f>IF('NEGD Small Com NonWin'!B91&gt;40,40*(Rates!$I$9+Rates!$I$14)+('NEGD Small Com NonWin'!B91-40)*(Rates!$I$9+Rates!$I$17),'NEGD Small Com NonWin'!B91*(Rates!$I$9+Rates!$I$14))+Rates!$I$19+SUM(Rates!$I$21:$I$27)</f>
        <v>790.34418061463157</v>
      </c>
      <c r="D91" s="65">
        <f>IF('NEGD Small Com NonWin'!B91&gt;40,40*(Rates!$J$9+Rates!$J$14)+('NEGD Small Com NonWin'!B91-40)*(Rates!$J$9+Rates!$J$17),'NEGD Small Com NonWin'!B91*(Rates!$J$9+Rates!$J$14))+Rates!$J$19+Rates!$J$22+Rates!$J$23</f>
        <v>810.74118061463139</v>
      </c>
      <c r="E91" s="66">
        <f t="shared" si="4"/>
        <v>20.396999999999821</v>
      </c>
      <c r="F91" s="67">
        <f t="shared" si="5"/>
        <v>2.5807743639154231E-2</v>
      </c>
      <c r="G91" s="71">
        <f>'NEGD Commercial'!O89</f>
        <v>7</v>
      </c>
      <c r="H91" s="68">
        <f t="shared" si="6"/>
        <v>9.8328416912487712E-5</v>
      </c>
      <c r="I91" s="68">
        <f t="shared" si="7"/>
        <v>0.99690967832560751</v>
      </c>
    </row>
    <row r="92" spans="2:9" x14ac:dyDescent="0.2">
      <c r="B92" s="71">
        <f>'NEGD Commercial'!M90</f>
        <v>1359</v>
      </c>
      <c r="C92" s="65">
        <f>IF('NEGD Small Com NonWin'!B92&gt;40,40*(Rates!$I$9+Rates!$I$14)+('NEGD Small Com NonWin'!B92-40)*(Rates!$I$9+Rates!$I$17),'NEGD Small Com NonWin'!B92*(Rates!$I$9+Rates!$I$14))+Rates!$I$19+SUM(Rates!$I$21:$I$27)</f>
        <v>801.48751415629897</v>
      </c>
      <c r="D92" s="65">
        <f>IF('NEGD Small Com NonWin'!B92&gt;40,40*(Rates!$J$9+Rates!$J$14)+('NEGD Small Com NonWin'!B92-40)*(Rates!$J$9+Rates!$J$17),'NEGD Small Com NonWin'!B92*(Rates!$J$9+Rates!$J$14))+Rates!$J$19+Rates!$J$22+Rates!$J$23</f>
        <v>822.20851415629886</v>
      </c>
      <c r="E92" s="66">
        <f t="shared" si="4"/>
        <v>20.72099999999989</v>
      </c>
      <c r="F92" s="67">
        <f t="shared" si="5"/>
        <v>2.5853178788208878E-2</v>
      </c>
      <c r="G92" s="71">
        <f>'NEGD Commercial'!O90</f>
        <v>6</v>
      </c>
      <c r="H92" s="68">
        <f t="shared" si="6"/>
        <v>8.4281500210703751E-5</v>
      </c>
      <c r="I92" s="68">
        <f t="shared" si="7"/>
        <v>0.99699395982581818</v>
      </c>
    </row>
    <row r="93" spans="2:9" x14ac:dyDescent="0.2">
      <c r="B93" s="71">
        <f>'NEGD Commercial'!M91</f>
        <v>1379</v>
      </c>
      <c r="C93" s="65">
        <f>IF('NEGD Small Com NonWin'!B93&gt;40,40*(Rates!$I$9+Rates!$I$14)+('NEGD Small Com NonWin'!B93-40)*(Rates!$I$9+Rates!$I$17),'NEGD Small Com NonWin'!B93*(Rates!$I$9+Rates!$I$14))+Rates!$I$19+SUM(Rates!$I$21:$I$27)</f>
        <v>812.63084769796626</v>
      </c>
      <c r="D93" s="65">
        <f>IF('NEGD Small Com NonWin'!B93&gt;40,40*(Rates!$J$9+Rates!$J$14)+('NEGD Small Com NonWin'!B93-40)*(Rates!$J$9+Rates!$J$17),'NEGD Small Com NonWin'!B93*(Rates!$J$9+Rates!$J$14))+Rates!$J$19+Rates!$J$22+Rates!$J$23</f>
        <v>833.67584769796622</v>
      </c>
      <c r="E93" s="66">
        <f t="shared" si="4"/>
        <v>21.044999999999959</v>
      </c>
      <c r="F93" s="67">
        <f t="shared" si="5"/>
        <v>2.5897367863423563E-2</v>
      </c>
      <c r="G93" s="71">
        <f>'NEGD Commercial'!O91</f>
        <v>8</v>
      </c>
      <c r="H93" s="68">
        <f t="shared" si="6"/>
        <v>1.1237533361427167E-4</v>
      </c>
      <c r="I93" s="68">
        <f t="shared" si="7"/>
        <v>0.99710633515943248</v>
      </c>
    </row>
    <row r="94" spans="2:9" x14ac:dyDescent="0.2">
      <c r="B94" s="71">
        <f>'NEGD Commercial'!M92</f>
        <v>1399</v>
      </c>
      <c r="C94" s="65">
        <f>IF('NEGD Small Com NonWin'!B94&gt;40,40*(Rates!$I$9+Rates!$I$14)+('NEGD Small Com NonWin'!B94-40)*(Rates!$I$9+Rates!$I$17),'NEGD Small Com NonWin'!B94*(Rates!$I$9+Rates!$I$14))+Rates!$I$19+SUM(Rates!$I$21:$I$27)</f>
        <v>823.77418123963366</v>
      </c>
      <c r="D94" s="65">
        <f>IF('NEGD Small Com NonWin'!B94&gt;40,40*(Rates!$J$9+Rates!$J$14)+('NEGD Small Com NonWin'!B94-40)*(Rates!$J$9+Rates!$J$17),'NEGD Small Com NonWin'!B94*(Rates!$J$9+Rates!$J$14))+Rates!$J$19+Rates!$J$22+Rates!$J$23</f>
        <v>845.14318123963358</v>
      </c>
      <c r="E94" s="66">
        <f t="shared" si="4"/>
        <v>21.368999999999915</v>
      </c>
      <c r="F94" s="67">
        <f t="shared" si="5"/>
        <v>2.5940361432356826E-2</v>
      </c>
      <c r="G94" s="71">
        <f>'NEGD Commercial'!O92</f>
        <v>6</v>
      </c>
      <c r="H94" s="68">
        <f t="shared" si="6"/>
        <v>8.4281500210703751E-5</v>
      </c>
      <c r="I94" s="68">
        <f t="shared" si="7"/>
        <v>0.99719061665964315</v>
      </c>
    </row>
    <row r="95" spans="2:9" x14ac:dyDescent="0.2">
      <c r="B95" s="71">
        <f>'NEGD Commercial'!M93</f>
        <v>1419</v>
      </c>
      <c r="C95" s="65">
        <f>IF('NEGD Small Com NonWin'!B95&gt;40,40*(Rates!$I$9+Rates!$I$14)+('NEGD Small Com NonWin'!B95-40)*(Rates!$I$9+Rates!$I$17),'NEGD Small Com NonWin'!B95*(Rates!$I$9+Rates!$I$14))+Rates!$I$19+SUM(Rates!$I$21:$I$27)</f>
        <v>834.91751478130107</v>
      </c>
      <c r="D95" s="65">
        <f>IF('NEGD Small Com NonWin'!B95&gt;40,40*(Rates!$J$9+Rates!$J$14)+('NEGD Small Com NonWin'!B95-40)*(Rates!$J$9+Rates!$J$17),'NEGD Small Com NonWin'!B95*(Rates!$J$9+Rates!$J$14))+Rates!$J$19+Rates!$J$22+Rates!$J$23</f>
        <v>856.61051478130094</v>
      </c>
      <c r="E95" s="66">
        <f t="shared" si="4"/>
        <v>21.69299999999987</v>
      </c>
      <c r="F95" s="67">
        <f t="shared" si="5"/>
        <v>2.5982207362941896E-2</v>
      </c>
      <c r="G95" s="71">
        <f>'NEGD Commercial'!O93</f>
        <v>7</v>
      </c>
      <c r="H95" s="68">
        <f t="shared" si="6"/>
        <v>9.8328416912487712E-5</v>
      </c>
      <c r="I95" s="68">
        <f t="shared" si="7"/>
        <v>0.99728894507655563</v>
      </c>
    </row>
    <row r="96" spans="2:9" x14ac:dyDescent="0.2">
      <c r="B96" s="71">
        <f>'NEGD Commercial'!M94</f>
        <v>1439</v>
      </c>
      <c r="C96" s="65">
        <f>IF('NEGD Small Com NonWin'!B96&gt;40,40*(Rates!$I$9+Rates!$I$14)+('NEGD Small Com NonWin'!B96-40)*(Rates!$I$9+Rates!$I$17),'NEGD Small Com NonWin'!B96*(Rates!$I$9+Rates!$I$14))+Rates!$I$19+SUM(Rates!$I$21:$I$27)</f>
        <v>846.06084832296847</v>
      </c>
      <c r="D96" s="65">
        <f>IF('NEGD Small Com NonWin'!B96&gt;40,40*(Rates!$J$9+Rates!$J$14)+('NEGD Small Com NonWin'!B96-40)*(Rates!$J$9+Rates!$J$17),'NEGD Small Com NonWin'!B96*(Rates!$J$9+Rates!$J$14))+Rates!$J$19+Rates!$J$22+Rates!$J$23</f>
        <v>868.07784832296841</v>
      </c>
      <c r="E96" s="66">
        <f t="shared" si="4"/>
        <v>22.016999999999939</v>
      </c>
      <c r="F96" s="67">
        <f t="shared" si="5"/>
        <v>2.602295100126811E-2</v>
      </c>
      <c r="G96" s="71">
        <f>'NEGD Commercial'!O94</f>
        <v>3</v>
      </c>
      <c r="H96" s="68">
        <f t="shared" si="6"/>
        <v>4.2140750105351876E-5</v>
      </c>
      <c r="I96" s="68">
        <f t="shared" si="7"/>
        <v>0.99733108582666097</v>
      </c>
    </row>
    <row r="97" spans="2:9" x14ac:dyDescent="0.2">
      <c r="B97" s="71">
        <f>'NEGD Commercial'!M95</f>
        <v>1459</v>
      </c>
      <c r="C97" s="65">
        <f>IF('NEGD Small Com NonWin'!B97&gt;40,40*(Rates!$I$9+Rates!$I$14)+('NEGD Small Com NonWin'!B97-40)*(Rates!$I$9+Rates!$I$17),'NEGD Small Com NonWin'!B97*(Rates!$I$9+Rates!$I$14))+Rates!$I$19+SUM(Rates!$I$21:$I$27)</f>
        <v>857.20418186463587</v>
      </c>
      <c r="D97" s="65">
        <f>IF('NEGD Small Com NonWin'!B97&gt;40,40*(Rates!$J$9+Rates!$J$14)+('NEGD Small Com NonWin'!B97-40)*(Rates!$J$9+Rates!$J$17),'NEGD Small Com NonWin'!B97*(Rates!$J$9+Rates!$J$14))+Rates!$J$19+Rates!$J$22+Rates!$J$23</f>
        <v>879.54518186463577</v>
      </c>
      <c r="E97" s="66">
        <f t="shared" si="4"/>
        <v>22.340999999999894</v>
      </c>
      <c r="F97" s="67">
        <f t="shared" si="5"/>
        <v>2.6062635335495646E-2</v>
      </c>
      <c r="G97" s="71">
        <f>'NEGD Commercial'!O95</f>
        <v>7</v>
      </c>
      <c r="H97" s="68">
        <f t="shared" si="6"/>
        <v>9.8328416912487712E-5</v>
      </c>
      <c r="I97" s="68">
        <f t="shared" si="7"/>
        <v>0.99742941424357345</v>
      </c>
    </row>
    <row r="98" spans="2:9" x14ac:dyDescent="0.2">
      <c r="B98" s="71">
        <f>'NEGD Commercial'!M96</f>
        <v>1479</v>
      </c>
      <c r="C98" s="65">
        <f>IF('NEGD Small Com NonWin'!B98&gt;40,40*(Rates!$I$9+Rates!$I$14)+('NEGD Small Com NonWin'!B98-40)*(Rates!$I$9+Rates!$I$17),'NEGD Small Com NonWin'!B98*(Rates!$I$9+Rates!$I$14))+Rates!$I$19+SUM(Rates!$I$21:$I$27)</f>
        <v>868.34751540630327</v>
      </c>
      <c r="D98" s="65">
        <f>IF('NEGD Small Com NonWin'!B98&gt;40,40*(Rates!$J$9+Rates!$J$14)+('NEGD Small Com NonWin'!B98-40)*(Rates!$J$9+Rates!$J$17),'NEGD Small Com NonWin'!B98*(Rates!$J$9+Rates!$J$14))+Rates!$J$19+Rates!$J$22+Rates!$J$23</f>
        <v>891.01251540630312</v>
      </c>
      <c r="E98" s="66">
        <f t="shared" si="4"/>
        <v>22.66499999999985</v>
      </c>
      <c r="F98" s="67">
        <f t="shared" si="5"/>
        <v>2.6101301147150521E-2</v>
      </c>
      <c r="G98" s="71">
        <f>'NEGD Commercial'!O96</f>
        <v>1</v>
      </c>
      <c r="H98" s="68">
        <f t="shared" si="6"/>
        <v>1.4046916701783959E-5</v>
      </c>
      <c r="I98" s="68">
        <f t="shared" si="7"/>
        <v>0.99744346116027527</v>
      </c>
    </row>
    <row r="99" spans="2:9" x14ac:dyDescent="0.2">
      <c r="B99" s="71">
        <f>'NEGD Commercial'!M97</f>
        <v>1499</v>
      </c>
      <c r="C99" s="65">
        <f>IF('NEGD Small Com NonWin'!B99&gt;40,40*(Rates!$I$9+Rates!$I$14)+('NEGD Small Com NonWin'!B99-40)*(Rates!$I$9+Rates!$I$17),'NEGD Small Com NonWin'!B99*(Rates!$I$9+Rates!$I$14))+Rates!$I$19+SUM(Rates!$I$21:$I$27)</f>
        <v>879.49084894797068</v>
      </c>
      <c r="D99" s="65">
        <f>IF('NEGD Small Com NonWin'!B99&gt;40,40*(Rates!$J$9+Rates!$J$14)+('NEGD Small Com NonWin'!B99-40)*(Rates!$J$9+Rates!$J$17),'NEGD Small Com NonWin'!B99*(Rates!$J$9+Rates!$J$14))+Rates!$J$19+Rates!$J$22+Rates!$J$23</f>
        <v>902.47984894797048</v>
      </c>
      <c r="E99" s="66">
        <f t="shared" si="4"/>
        <v>22.988999999999805</v>
      </c>
      <c r="F99" s="67">
        <f t="shared" si="5"/>
        <v>2.6138987150916677E-2</v>
      </c>
      <c r="G99" s="71">
        <f>'NEGD Commercial'!O97</f>
        <v>7</v>
      </c>
      <c r="H99" s="68">
        <f t="shared" si="6"/>
        <v>9.8328416912487712E-5</v>
      </c>
      <c r="I99" s="68">
        <f t="shared" si="7"/>
        <v>0.99754178957718775</v>
      </c>
    </row>
    <row r="100" spans="2:9" x14ac:dyDescent="0.2">
      <c r="B100" s="71">
        <f>'NEGD Commercial'!M98</f>
        <v>1519</v>
      </c>
      <c r="C100" s="65">
        <f>IF('NEGD Small Com NonWin'!B100&gt;40,40*(Rates!$I$9+Rates!$I$14)+('NEGD Small Com NonWin'!B100-40)*(Rates!$I$9+Rates!$I$17),'NEGD Small Com NonWin'!B100*(Rates!$I$9+Rates!$I$14))+Rates!$I$19+SUM(Rates!$I$21:$I$27)</f>
        <v>890.63418248963796</v>
      </c>
      <c r="D100" s="65">
        <f>IF('NEGD Small Com NonWin'!B100&gt;40,40*(Rates!$J$9+Rates!$J$14)+('NEGD Small Com NonWin'!B100-40)*(Rates!$J$9+Rates!$J$17),'NEGD Small Com NonWin'!B100*(Rates!$J$9+Rates!$J$14))+Rates!$J$19+Rates!$J$22+Rates!$J$23</f>
        <v>913.94718248963795</v>
      </c>
      <c r="E100" s="66">
        <f t="shared" si="4"/>
        <v>23.312999999999988</v>
      </c>
      <c r="F100" s="67">
        <f t="shared" si="5"/>
        <v>2.6175730123934718E-2</v>
      </c>
      <c r="G100" s="71">
        <f>'NEGD Commercial'!O98</f>
        <v>3</v>
      </c>
      <c r="H100" s="68">
        <f t="shared" si="6"/>
        <v>4.2140750105351876E-5</v>
      </c>
      <c r="I100" s="68">
        <f t="shared" si="7"/>
        <v>0.99758393032729309</v>
      </c>
    </row>
    <row r="101" spans="2:9" x14ac:dyDescent="0.2">
      <c r="B101" s="71">
        <f>'NEGD Commercial'!M99</f>
        <v>1539</v>
      </c>
      <c r="C101" s="65">
        <f>IF('NEGD Small Com NonWin'!B101&gt;40,40*(Rates!$I$9+Rates!$I$14)+('NEGD Small Com NonWin'!B101-40)*(Rates!$I$9+Rates!$I$17),'NEGD Small Com NonWin'!B101*(Rates!$I$9+Rates!$I$14))+Rates!$I$19+SUM(Rates!$I$21:$I$27)</f>
        <v>901.77751603130537</v>
      </c>
      <c r="D101" s="65">
        <f>IF('NEGD Small Com NonWin'!B101&gt;40,40*(Rates!$J$9+Rates!$J$14)+('NEGD Small Com NonWin'!B101-40)*(Rates!$J$9+Rates!$J$17),'NEGD Small Com NonWin'!B101*(Rates!$J$9+Rates!$J$14))+Rates!$J$19+Rates!$J$22+Rates!$J$23</f>
        <v>925.41451603130531</v>
      </c>
      <c r="E101" s="66">
        <f t="shared" si="4"/>
        <v>23.636999999999944</v>
      </c>
      <c r="F101" s="67">
        <f t="shared" si="5"/>
        <v>2.6211565025512768E-2</v>
      </c>
      <c r="G101" s="71">
        <f>'NEGD Commercial'!O99</f>
        <v>4</v>
      </c>
      <c r="H101" s="68">
        <f t="shared" si="6"/>
        <v>5.6187666807135836E-5</v>
      </c>
      <c r="I101" s="68">
        <f t="shared" si="7"/>
        <v>0.99764011799410024</v>
      </c>
    </row>
    <row r="102" spans="2:9" x14ac:dyDescent="0.2">
      <c r="B102" s="71">
        <f>'NEGD Commercial'!M100</f>
        <v>1559</v>
      </c>
      <c r="C102" s="65">
        <f>IF('NEGD Small Com NonWin'!B102&gt;40,40*(Rates!$I$9+Rates!$I$14)+('NEGD Small Com NonWin'!B102-40)*(Rates!$I$9+Rates!$I$17),'NEGD Small Com NonWin'!B102*(Rates!$I$9+Rates!$I$14))+Rates!$I$19+SUM(Rates!$I$21:$I$27)</f>
        <v>912.92084957297277</v>
      </c>
      <c r="D102" s="65">
        <f>IF('NEGD Small Com NonWin'!B102&gt;40,40*(Rates!$J$9+Rates!$J$14)+('NEGD Small Com NonWin'!B102-40)*(Rates!$J$9+Rates!$J$17),'NEGD Small Com NonWin'!B102*(Rates!$J$9+Rates!$J$14))+Rates!$J$19+Rates!$J$22+Rates!$J$23</f>
        <v>936.88184957297267</v>
      </c>
      <c r="E102" s="66">
        <f t="shared" si="4"/>
        <v>23.960999999999899</v>
      </c>
      <c r="F102" s="67">
        <f t="shared" si="5"/>
        <v>2.6246525108072492E-2</v>
      </c>
      <c r="G102" s="71">
        <f>'NEGD Commercial'!O100</f>
        <v>1</v>
      </c>
      <c r="H102" s="68">
        <f t="shared" si="6"/>
        <v>1.4046916701783959E-5</v>
      </c>
      <c r="I102" s="68">
        <f t="shared" si="7"/>
        <v>0.99765416491080205</v>
      </c>
    </row>
    <row r="103" spans="2:9" x14ac:dyDescent="0.2">
      <c r="B103" s="71">
        <f>'NEGD Commercial'!M101</f>
        <v>1579</v>
      </c>
      <c r="C103" s="65">
        <f>IF('NEGD Small Com NonWin'!B103&gt;40,40*(Rates!$I$9+Rates!$I$14)+('NEGD Small Com NonWin'!B103-40)*(Rates!$I$9+Rates!$I$17),'NEGD Small Com NonWin'!B103*(Rates!$I$9+Rates!$I$14))+Rates!$I$19+SUM(Rates!$I$21:$I$27)</f>
        <v>924.06418311464017</v>
      </c>
      <c r="D103" s="65">
        <f>IF('NEGD Small Com NonWin'!B103&gt;40,40*(Rates!$J$9+Rates!$J$14)+('NEGD Small Com NonWin'!B103-40)*(Rates!$J$9+Rates!$J$17),'NEGD Small Com NonWin'!B103*(Rates!$J$9+Rates!$J$14))+Rates!$J$19+Rates!$J$22+Rates!$J$23</f>
        <v>948.34918311464003</v>
      </c>
      <c r="E103" s="66">
        <f t="shared" si="4"/>
        <v>24.284999999999854</v>
      </c>
      <c r="F103" s="67">
        <f t="shared" si="5"/>
        <v>2.628064202006522E-2</v>
      </c>
      <c r="G103" s="71">
        <f>'NEGD Commercial'!O101</f>
        <v>1</v>
      </c>
      <c r="H103" s="68">
        <f t="shared" si="6"/>
        <v>1.4046916701783959E-5</v>
      </c>
      <c r="I103" s="68">
        <f t="shared" si="7"/>
        <v>0.99766821182750387</v>
      </c>
    </row>
    <row r="104" spans="2:9" x14ac:dyDescent="0.2">
      <c r="B104" s="71">
        <f>'NEGD Commercial'!M102</f>
        <v>1599</v>
      </c>
      <c r="C104" s="65">
        <f>IF('NEGD Small Com NonWin'!B104&gt;40,40*(Rates!$I$9+Rates!$I$14)+('NEGD Small Com NonWin'!B104-40)*(Rates!$I$9+Rates!$I$17),'NEGD Small Com NonWin'!B104*(Rates!$I$9+Rates!$I$14))+Rates!$I$19+SUM(Rates!$I$21:$I$27)</f>
        <v>935.20751665630758</v>
      </c>
      <c r="D104" s="65">
        <f>IF('NEGD Small Com NonWin'!B104&gt;40,40*(Rates!$J$9+Rates!$J$14)+('NEGD Small Com NonWin'!B104-40)*(Rates!$J$9+Rates!$J$17),'NEGD Small Com NonWin'!B104*(Rates!$J$9+Rates!$J$14))+Rates!$J$19+Rates!$J$22+Rates!$J$23</f>
        <v>959.8165166563075</v>
      </c>
      <c r="E104" s="66">
        <f t="shared" si="4"/>
        <v>24.608999999999924</v>
      </c>
      <c r="F104" s="67">
        <f t="shared" si="5"/>
        <v>2.6313945901531743E-2</v>
      </c>
      <c r="G104" s="71">
        <f>'NEGD Commercial'!O102</f>
        <v>1</v>
      </c>
      <c r="H104" s="68">
        <f t="shared" si="6"/>
        <v>1.4046916701783959E-5</v>
      </c>
      <c r="I104" s="68">
        <f t="shared" si="7"/>
        <v>0.99768225874420569</v>
      </c>
    </row>
    <row r="105" spans="2:9" x14ac:dyDescent="0.2">
      <c r="B105" s="71">
        <f>'NEGD Commercial'!M103</f>
        <v>1619</v>
      </c>
      <c r="C105" s="65">
        <f>IF('NEGD Small Com NonWin'!B105&gt;40,40*(Rates!$I$9+Rates!$I$14)+('NEGD Small Com NonWin'!B105-40)*(Rates!$I$9+Rates!$I$17),'NEGD Small Com NonWin'!B105*(Rates!$I$9+Rates!$I$14))+Rates!$I$19+SUM(Rates!$I$21:$I$27)</f>
        <v>946.35085019797498</v>
      </c>
      <c r="D105" s="65">
        <f>IF('NEGD Small Com NonWin'!B105&gt;40,40*(Rates!$J$9+Rates!$J$14)+('NEGD Small Com NonWin'!B105-40)*(Rates!$J$9+Rates!$J$17),'NEGD Small Com NonWin'!B105*(Rates!$J$9+Rates!$J$14))+Rates!$J$19+Rates!$J$22+Rates!$J$23</f>
        <v>971.28385019797486</v>
      </c>
      <c r="E105" s="66">
        <f t="shared" si="4"/>
        <v>24.932999999999879</v>
      </c>
      <c r="F105" s="67">
        <f t="shared" si="5"/>
        <v>2.6346465472909902E-2</v>
      </c>
      <c r="G105" s="71">
        <f>'NEGD Commercial'!O103</f>
        <v>5</v>
      </c>
      <c r="H105" s="68">
        <f t="shared" si="6"/>
        <v>7.023458350891979E-5</v>
      </c>
      <c r="I105" s="68">
        <f t="shared" si="7"/>
        <v>0.99775249332771465</v>
      </c>
    </row>
    <row r="106" spans="2:9" x14ac:dyDescent="0.2">
      <c r="B106" s="71">
        <f>'NEGD Commercial'!M104</f>
        <v>1639</v>
      </c>
      <c r="C106" s="65">
        <f>IF('NEGD Small Com NonWin'!B106&gt;40,40*(Rates!$I$9+Rates!$I$14)+('NEGD Small Com NonWin'!B106-40)*(Rates!$I$9+Rates!$I$17),'NEGD Small Com NonWin'!B106*(Rates!$I$9+Rates!$I$14))+Rates!$I$19+SUM(Rates!$I$21:$I$27)</f>
        <v>957.49418373964238</v>
      </c>
      <c r="D106" s="65">
        <f>IF('NEGD Small Com NonWin'!B106&gt;40,40*(Rates!$J$9+Rates!$J$14)+('NEGD Small Com NonWin'!B106-40)*(Rates!$J$9+Rates!$J$17),'NEGD Small Com NonWin'!B106*(Rates!$J$9+Rates!$J$14))+Rates!$J$19+Rates!$J$22+Rates!$J$23</f>
        <v>982.75118373964222</v>
      </c>
      <c r="E106" s="66">
        <f t="shared" si="4"/>
        <v>25.256999999999834</v>
      </c>
      <c r="F106" s="67">
        <f t="shared" si="5"/>
        <v>2.6378228117642129E-2</v>
      </c>
      <c r="G106" s="71">
        <f>'NEGD Commercial'!O104</f>
        <v>6</v>
      </c>
      <c r="H106" s="68">
        <f t="shared" si="6"/>
        <v>8.4281500210703751E-5</v>
      </c>
      <c r="I106" s="68">
        <f t="shared" si="7"/>
        <v>0.99783677482792532</v>
      </c>
    </row>
    <row r="107" spans="2:9" x14ac:dyDescent="0.2">
      <c r="B107" s="71">
        <f>'NEGD Commercial'!M105</f>
        <v>1659</v>
      </c>
      <c r="C107" s="65">
        <f>IF('NEGD Small Com NonWin'!B107&gt;40,40*(Rates!$I$9+Rates!$I$14)+('NEGD Small Com NonWin'!B107-40)*(Rates!$I$9+Rates!$I$17),'NEGD Small Com NonWin'!B107*(Rates!$I$9+Rates!$I$14))+Rates!$I$19+SUM(Rates!$I$21:$I$27)</f>
        <v>968.63751728130967</v>
      </c>
      <c r="D107" s="65">
        <f>IF('NEGD Small Com NonWin'!B107&gt;40,40*(Rates!$J$9+Rates!$J$14)+('NEGD Small Com NonWin'!B107-40)*(Rates!$J$9+Rates!$J$17),'NEGD Small Com NonWin'!B107*(Rates!$J$9+Rates!$J$14))+Rates!$J$19+Rates!$J$22+Rates!$J$23</f>
        <v>994.21851728130957</v>
      </c>
      <c r="E107" s="66">
        <f t="shared" si="4"/>
        <v>25.580999999999904</v>
      </c>
      <c r="F107" s="67">
        <f t="shared" si="5"/>
        <v>2.6409259959079948E-2</v>
      </c>
      <c r="G107" s="71">
        <f>'NEGD Commercial'!O105</f>
        <v>3</v>
      </c>
      <c r="H107" s="68">
        <f t="shared" si="6"/>
        <v>4.2140750105351876E-5</v>
      </c>
      <c r="I107" s="68">
        <f t="shared" si="7"/>
        <v>0.99787891557803066</v>
      </c>
    </row>
    <row r="108" spans="2:9" x14ac:dyDescent="0.2">
      <c r="B108" s="71">
        <f>'NEGD Commercial'!M106</f>
        <v>1679</v>
      </c>
      <c r="C108" s="65">
        <f>IF('NEGD Small Com NonWin'!B108&gt;40,40*(Rates!$I$9+Rates!$I$14)+('NEGD Small Com NonWin'!B108-40)*(Rates!$I$9+Rates!$I$17),'NEGD Small Com NonWin'!B108*(Rates!$I$9+Rates!$I$14))+Rates!$I$19+SUM(Rates!$I$21:$I$27)</f>
        <v>979.78085082297707</v>
      </c>
      <c r="D108" s="65">
        <f>IF('NEGD Small Com NonWin'!B108&gt;40,40*(Rates!$J$9+Rates!$J$14)+('NEGD Small Com NonWin'!B108-40)*(Rates!$J$9+Rates!$J$17),'NEGD Small Com NonWin'!B108*(Rates!$J$9+Rates!$J$14))+Rates!$J$19+Rates!$J$22+Rates!$J$23</f>
        <v>1005.685850822977</v>
      </c>
      <c r="E108" s="66">
        <f t="shared" si="4"/>
        <v>25.904999999999973</v>
      </c>
      <c r="F108" s="67">
        <f t="shared" si="5"/>
        <v>2.6439585932140641E-2</v>
      </c>
      <c r="G108" s="71">
        <f>'NEGD Commercial'!O106</f>
        <v>2</v>
      </c>
      <c r="H108" s="68">
        <f t="shared" si="6"/>
        <v>2.8093833403567918E-5</v>
      </c>
      <c r="I108" s="68">
        <f t="shared" si="7"/>
        <v>0.99790700941143418</v>
      </c>
    </row>
    <row r="109" spans="2:9" x14ac:dyDescent="0.2">
      <c r="B109" s="71">
        <f>'NEGD Commercial'!M107</f>
        <v>1699</v>
      </c>
      <c r="C109" s="65">
        <f>IF('NEGD Small Com NonWin'!B109&gt;40,40*(Rates!$I$9+Rates!$I$14)+('NEGD Small Com NonWin'!B109-40)*(Rates!$I$9+Rates!$I$17),'NEGD Small Com NonWin'!B109*(Rates!$I$9+Rates!$I$14))+Rates!$I$19+SUM(Rates!$I$21:$I$27)</f>
        <v>990.92418436464447</v>
      </c>
      <c r="D109" s="65">
        <f>IF('NEGD Small Com NonWin'!B109&gt;40,40*(Rates!$J$9+Rates!$J$14)+('NEGD Small Com NonWin'!B109-40)*(Rates!$J$9+Rates!$J$17),'NEGD Small Com NonWin'!B109*(Rates!$J$9+Rates!$J$14))+Rates!$J$19+Rates!$J$22+Rates!$J$23</f>
        <v>1017.1531843646444</v>
      </c>
      <c r="E109" s="66">
        <f t="shared" si="4"/>
        <v>26.228999999999928</v>
      </c>
      <c r="F109" s="67">
        <f t="shared" si="5"/>
        <v>2.6469229850129554E-2</v>
      </c>
      <c r="G109" s="71">
        <f>'NEGD Commercial'!O107</f>
        <v>4</v>
      </c>
      <c r="H109" s="68">
        <f t="shared" si="6"/>
        <v>5.6187666807135836E-5</v>
      </c>
      <c r="I109" s="68">
        <f t="shared" si="7"/>
        <v>0.99796319707824133</v>
      </c>
    </row>
    <row r="110" spans="2:9" x14ac:dyDescent="0.2">
      <c r="B110" s="71">
        <f>'NEGD Commercial'!M108</f>
        <v>1719</v>
      </c>
      <c r="C110" s="65">
        <f>IF('NEGD Small Com NonWin'!B110&gt;40,40*(Rates!$I$9+Rates!$I$14)+('NEGD Small Com NonWin'!B110-40)*(Rates!$I$9+Rates!$I$17),'NEGD Small Com NonWin'!B110*(Rates!$I$9+Rates!$I$14))+Rates!$I$19+SUM(Rates!$I$21:$I$27)</f>
        <v>1002.0675179063119</v>
      </c>
      <c r="D110" s="65">
        <f>IF('NEGD Small Com NonWin'!B110&gt;40,40*(Rates!$J$9+Rates!$J$14)+('NEGD Small Com NonWin'!B110-40)*(Rates!$J$9+Rates!$J$17),'NEGD Small Com NonWin'!B110*(Rates!$J$9+Rates!$J$14))+Rates!$J$19+Rates!$J$22+Rates!$J$23</f>
        <v>1028.6205179063118</v>
      </c>
      <c r="E110" s="66">
        <f t="shared" si="4"/>
        <v>26.552999999999884</v>
      </c>
      <c r="F110" s="67">
        <f t="shared" si="5"/>
        <v>2.6498214467103855E-2</v>
      </c>
      <c r="G110" s="71">
        <f>'NEGD Commercial'!O108</f>
        <v>5</v>
      </c>
      <c r="H110" s="68">
        <f t="shared" si="6"/>
        <v>7.023458350891979E-5</v>
      </c>
      <c r="I110" s="68">
        <f t="shared" si="7"/>
        <v>0.99803343166175029</v>
      </c>
    </row>
    <row r="111" spans="2:9" x14ac:dyDescent="0.2">
      <c r="B111" s="71">
        <f>'NEGD Commercial'!M109</f>
        <v>1739</v>
      </c>
      <c r="C111" s="65">
        <f>IF('NEGD Small Com NonWin'!B111&gt;40,40*(Rates!$I$9+Rates!$I$14)+('NEGD Small Com NonWin'!B111-40)*(Rates!$I$9+Rates!$I$17),'NEGD Small Com NonWin'!B111*(Rates!$I$9+Rates!$I$14))+Rates!$I$19+SUM(Rates!$I$21:$I$27)</f>
        <v>1013.2108514479793</v>
      </c>
      <c r="D111" s="65">
        <f>IF('NEGD Small Com NonWin'!B111&gt;40,40*(Rates!$J$9+Rates!$J$14)+('NEGD Small Com NonWin'!B111-40)*(Rates!$J$9+Rates!$J$17),'NEGD Small Com NonWin'!B111*(Rates!$J$9+Rates!$J$14))+Rates!$J$19+Rates!$J$22+Rates!$J$23</f>
        <v>1040.0878514479791</v>
      </c>
      <c r="E111" s="66">
        <f t="shared" si="4"/>
        <v>26.876999999999839</v>
      </c>
      <c r="F111" s="67">
        <f t="shared" si="5"/>
        <v>2.6526561536120472E-2</v>
      </c>
      <c r="G111" s="71">
        <f>'NEGD Commercial'!O109</f>
        <v>5</v>
      </c>
      <c r="H111" s="68">
        <f t="shared" si="6"/>
        <v>7.023458350891979E-5</v>
      </c>
      <c r="I111" s="68">
        <f t="shared" si="7"/>
        <v>0.99810366624525926</v>
      </c>
    </row>
    <row r="112" spans="2:9" x14ac:dyDescent="0.2">
      <c r="B112" s="71">
        <f>'NEGD Commercial'!M110</f>
        <v>1759</v>
      </c>
      <c r="C112" s="65">
        <f>IF('NEGD Small Com NonWin'!B112&gt;40,40*(Rates!$I$9+Rates!$I$14)+('NEGD Small Com NonWin'!B112-40)*(Rates!$I$9+Rates!$I$17),'NEGD Small Com NonWin'!B112*(Rates!$I$9+Rates!$I$14))+Rates!$I$19+SUM(Rates!$I$21:$I$27)</f>
        <v>1024.3541849896467</v>
      </c>
      <c r="D112" s="65">
        <f>IF('NEGD Small Com NonWin'!B112&gt;40,40*(Rates!$J$9+Rates!$J$14)+('NEGD Small Com NonWin'!B112-40)*(Rates!$J$9+Rates!$J$17),'NEGD Small Com NonWin'!B112*(Rates!$J$9+Rates!$J$14))+Rates!$J$19+Rates!$J$22+Rates!$J$23</f>
        <v>1051.5551849896467</v>
      </c>
      <c r="E112" s="66">
        <f t="shared" si="4"/>
        <v>27.201000000000022</v>
      </c>
      <c r="F112" s="67">
        <f t="shared" si="5"/>
        <v>2.655429186368282E-2</v>
      </c>
      <c r="G112" s="71">
        <f>'NEGD Commercial'!O110</f>
        <v>2</v>
      </c>
      <c r="H112" s="68">
        <f t="shared" si="6"/>
        <v>2.8093833403567918E-5</v>
      </c>
      <c r="I112" s="68">
        <f t="shared" si="7"/>
        <v>0.99813176007866278</v>
      </c>
    </row>
    <row r="113" spans="2:9" x14ac:dyDescent="0.2">
      <c r="B113" s="71">
        <f>'NEGD Commercial'!M111</f>
        <v>1779</v>
      </c>
      <c r="C113" s="65">
        <f>IF('NEGD Small Com NonWin'!B113&gt;40,40*(Rates!$I$9+Rates!$I$14)+('NEGD Small Com NonWin'!B113-40)*(Rates!$I$9+Rates!$I$17),'NEGD Small Com NonWin'!B113*(Rates!$I$9+Rates!$I$14))+Rates!$I$19+SUM(Rates!$I$21:$I$27)</f>
        <v>1035.497518531314</v>
      </c>
      <c r="D113" s="65">
        <f>IF('NEGD Small Com NonWin'!B113&gt;40,40*(Rates!$J$9+Rates!$J$14)+('NEGD Small Com NonWin'!B113-40)*(Rates!$J$9+Rates!$J$17),'NEGD Small Com NonWin'!B113*(Rates!$J$9+Rates!$J$14))+Rates!$J$19+Rates!$J$22+Rates!$J$23</f>
        <v>1063.0225185313141</v>
      </c>
      <c r="E113" s="66">
        <f t="shared" si="4"/>
        <v>27.525000000000091</v>
      </c>
      <c r="F113" s="67">
        <f t="shared" si="5"/>
        <v>2.6581425360670936E-2</v>
      </c>
      <c r="G113" s="71">
        <f>'NEGD Commercial'!O111</f>
        <v>3</v>
      </c>
      <c r="H113" s="68">
        <f t="shared" si="6"/>
        <v>4.2140750105351876E-5</v>
      </c>
      <c r="I113" s="68">
        <f t="shared" si="7"/>
        <v>0.99817390082876811</v>
      </c>
    </row>
    <row r="114" spans="2:9" x14ac:dyDescent="0.2">
      <c r="B114" s="71">
        <f>'NEGD Commercial'!M112</f>
        <v>1799</v>
      </c>
      <c r="C114" s="65">
        <f>IF('NEGD Small Com NonWin'!B114&gt;40,40*(Rates!$I$9+Rates!$I$14)+('NEGD Small Com NonWin'!B114-40)*(Rates!$I$9+Rates!$I$17),'NEGD Small Com NonWin'!B114*(Rates!$I$9+Rates!$I$14))+Rates!$I$19+SUM(Rates!$I$21:$I$27)</f>
        <v>1046.6408520729813</v>
      </c>
      <c r="D114" s="65">
        <f>IF('NEGD Small Com NonWin'!B114&gt;40,40*(Rates!$J$9+Rates!$J$14)+('NEGD Small Com NonWin'!B114-40)*(Rates!$J$9+Rates!$J$17),'NEGD Small Com NonWin'!B114*(Rates!$J$9+Rates!$J$14))+Rates!$J$19+Rates!$J$22+Rates!$J$23</f>
        <v>1074.4898520729814</v>
      </c>
      <c r="E114" s="66">
        <f t="shared" si="4"/>
        <v>27.84900000000016</v>
      </c>
      <c r="F114" s="67">
        <f t="shared" si="5"/>
        <v>2.6607981090019862E-2</v>
      </c>
      <c r="G114" s="71">
        <f>'NEGD Commercial'!O112</f>
        <v>4</v>
      </c>
      <c r="H114" s="68">
        <f t="shared" si="6"/>
        <v>5.6187666807135836E-5</v>
      </c>
      <c r="I114" s="68">
        <f t="shared" si="7"/>
        <v>0.99823008849557526</v>
      </c>
    </row>
    <row r="115" spans="2:9" x14ac:dyDescent="0.2">
      <c r="B115" s="71">
        <f>'NEGD Commercial'!M113</f>
        <v>1819</v>
      </c>
      <c r="C115" s="65">
        <f>IF('NEGD Small Com NonWin'!B115&gt;40,40*(Rates!$I$9+Rates!$I$14)+('NEGD Small Com NonWin'!B115-40)*(Rates!$I$9+Rates!$I$17),'NEGD Small Com NonWin'!B115*(Rates!$I$9+Rates!$I$14))+Rates!$I$19+SUM(Rates!$I$21:$I$27)</f>
        <v>1057.7841856146488</v>
      </c>
      <c r="D115" s="65">
        <f>IF('NEGD Small Com NonWin'!B115&gt;40,40*(Rates!$J$9+Rates!$J$14)+('NEGD Small Com NonWin'!B115-40)*(Rates!$J$9+Rates!$J$17),'NEGD Small Com NonWin'!B115*(Rates!$J$9+Rates!$J$14))+Rates!$J$19+Rates!$J$22+Rates!$J$23</f>
        <v>1085.9571856146488</v>
      </c>
      <c r="E115" s="66">
        <f t="shared" si="4"/>
        <v>28.173000000000002</v>
      </c>
      <c r="F115" s="67">
        <f t="shared" si="5"/>
        <v>2.6633977311382718E-2</v>
      </c>
      <c r="G115" s="71">
        <f>'NEGD Commercial'!O113</f>
        <v>1</v>
      </c>
      <c r="H115" s="68">
        <f t="shared" si="6"/>
        <v>1.4046916701783959E-5</v>
      </c>
      <c r="I115" s="68">
        <f t="shared" si="7"/>
        <v>0.99824413541227708</v>
      </c>
    </row>
    <row r="116" spans="2:9" x14ac:dyDescent="0.2">
      <c r="B116" s="71">
        <f>'NEGD Commercial'!M114</f>
        <v>1859</v>
      </c>
      <c r="C116" s="65">
        <f>IF('NEGD Small Com NonWin'!B116&gt;40,40*(Rates!$I$9+Rates!$I$14)+('NEGD Small Com NonWin'!B116-40)*(Rates!$I$9+Rates!$I$17),'NEGD Small Com NonWin'!B116*(Rates!$I$9+Rates!$I$14))+Rates!$I$19+SUM(Rates!$I$21:$I$27)</f>
        <v>1080.0708526979836</v>
      </c>
      <c r="D116" s="65">
        <f>IF('NEGD Small Com NonWin'!B116&gt;40,40*(Rates!$J$9+Rates!$J$14)+('NEGD Small Com NonWin'!B116-40)*(Rates!$J$9+Rates!$J$17),'NEGD Small Com NonWin'!B116*(Rates!$J$9+Rates!$J$14))+Rates!$J$19+Rates!$J$22+Rates!$J$23</f>
        <v>1108.8918526979835</v>
      </c>
      <c r="E116" s="66">
        <f t="shared" si="4"/>
        <v>28.820999999999913</v>
      </c>
      <c r="F116" s="67">
        <f t="shared" si="5"/>
        <v>2.6684360500985604E-2</v>
      </c>
      <c r="G116" s="71">
        <f>'NEGD Commercial'!O114</f>
        <v>2</v>
      </c>
      <c r="H116" s="68">
        <f t="shared" si="6"/>
        <v>2.8093833403567918E-5</v>
      </c>
      <c r="I116" s="68">
        <f t="shared" si="7"/>
        <v>0.9982722292456806</v>
      </c>
    </row>
    <row r="117" spans="2:9" x14ac:dyDescent="0.2">
      <c r="B117" s="71">
        <f>'NEGD Commercial'!M115</f>
        <v>1879</v>
      </c>
      <c r="C117" s="65">
        <f>IF('NEGD Small Com NonWin'!B117&gt;40,40*(Rates!$I$9+Rates!$I$14)+('NEGD Small Com NonWin'!B117-40)*(Rates!$I$9+Rates!$I$17),'NEGD Small Com NonWin'!B117*(Rates!$I$9+Rates!$I$14))+Rates!$I$19+SUM(Rates!$I$21:$I$27)</f>
        <v>1091.2141862396509</v>
      </c>
      <c r="D117" s="65">
        <f>IF('NEGD Small Com NonWin'!B117&gt;40,40*(Rates!$J$9+Rates!$J$14)+('NEGD Small Com NonWin'!B117-40)*(Rates!$J$9+Rates!$J$17),'NEGD Small Com NonWin'!B117*(Rates!$J$9+Rates!$J$14))+Rates!$J$19+Rates!$J$22+Rates!$J$23</f>
        <v>1120.3591862396511</v>
      </c>
      <c r="E117" s="66">
        <f t="shared" si="4"/>
        <v>29.145000000000209</v>
      </c>
      <c r="F117" s="67">
        <f t="shared" si="5"/>
        <v>2.6708780336181799E-2</v>
      </c>
      <c r="G117" s="71">
        <f>'NEGD Commercial'!O115</f>
        <v>3</v>
      </c>
      <c r="H117" s="68">
        <f t="shared" si="6"/>
        <v>4.2140750105351876E-5</v>
      </c>
      <c r="I117" s="68">
        <f t="shared" si="7"/>
        <v>0.99831436999578593</v>
      </c>
    </row>
    <row r="118" spans="2:9" x14ac:dyDescent="0.2">
      <c r="B118" s="71">
        <f>'NEGD Commercial'!M116</f>
        <v>1899</v>
      </c>
      <c r="C118" s="65">
        <f>IF('NEGD Small Com NonWin'!B118&gt;40,40*(Rates!$I$9+Rates!$I$14)+('NEGD Small Com NonWin'!B118-40)*(Rates!$I$9+Rates!$I$17),'NEGD Small Com NonWin'!B118*(Rates!$I$9+Rates!$I$14))+Rates!$I$19+SUM(Rates!$I$21:$I$27)</f>
        <v>1102.3575197813184</v>
      </c>
      <c r="D118" s="65">
        <f>IF('NEGD Small Com NonWin'!B118&gt;40,40*(Rates!$J$9+Rates!$J$14)+('NEGD Small Com NonWin'!B118-40)*(Rates!$J$9+Rates!$J$17),'NEGD Small Com NonWin'!B118*(Rates!$J$9+Rates!$J$14))+Rates!$J$19+Rates!$J$22+Rates!$J$23</f>
        <v>1131.8265197813184</v>
      </c>
      <c r="E118" s="66">
        <f t="shared" si="4"/>
        <v>29.469000000000051</v>
      </c>
      <c r="F118" s="67">
        <f t="shared" si="5"/>
        <v>2.6732706468810593E-2</v>
      </c>
      <c r="G118" s="71">
        <f>'NEGD Commercial'!O116</f>
        <v>2</v>
      </c>
      <c r="H118" s="68">
        <f t="shared" si="6"/>
        <v>2.8093833403567918E-5</v>
      </c>
      <c r="I118" s="68">
        <f t="shared" si="7"/>
        <v>0.99834246382918945</v>
      </c>
    </row>
    <row r="119" spans="2:9" x14ac:dyDescent="0.2">
      <c r="B119" s="71">
        <f>'NEGD Commercial'!M117</f>
        <v>1939</v>
      </c>
      <c r="C119" s="65">
        <f>IF('NEGD Small Com NonWin'!B119&gt;40,40*(Rates!$I$9+Rates!$I$14)+('NEGD Small Com NonWin'!B119-40)*(Rates!$I$9+Rates!$I$17),'NEGD Small Com NonWin'!B119*(Rates!$I$9+Rates!$I$14))+Rates!$I$19+SUM(Rates!$I$21:$I$27)</f>
        <v>1124.6441868646532</v>
      </c>
      <c r="D119" s="65">
        <f>IF('NEGD Small Com NonWin'!B119&gt;40,40*(Rates!$J$9+Rates!$J$14)+('NEGD Small Com NonWin'!B119-40)*(Rates!$J$9+Rates!$J$17),'NEGD Small Com NonWin'!B119*(Rates!$J$9+Rates!$J$14))+Rates!$J$19+Rates!$J$22+Rates!$J$23</f>
        <v>1154.7611868646532</v>
      </c>
      <c r="E119" s="66">
        <f t="shared" si="4"/>
        <v>30.116999999999962</v>
      </c>
      <c r="F119" s="67">
        <f t="shared" si="5"/>
        <v>2.6779136327518698E-2</v>
      </c>
      <c r="G119" s="71">
        <f>'NEGD Commercial'!O117</f>
        <v>3</v>
      </c>
      <c r="H119" s="68">
        <f t="shared" si="6"/>
        <v>4.2140750105351876E-5</v>
      </c>
      <c r="I119" s="68">
        <f t="shared" si="7"/>
        <v>0.99838460457929479</v>
      </c>
    </row>
    <row r="120" spans="2:9" x14ac:dyDescent="0.2">
      <c r="B120" s="71">
        <f>'NEGD Commercial'!M118</f>
        <v>1959</v>
      </c>
      <c r="C120" s="65">
        <f>IF('NEGD Small Com NonWin'!B120&gt;40,40*(Rates!$I$9+Rates!$I$14)+('NEGD Small Com NonWin'!B120-40)*(Rates!$I$9+Rates!$I$17),'NEGD Small Com NonWin'!B120*(Rates!$I$9+Rates!$I$14))+Rates!$I$19+SUM(Rates!$I$21:$I$27)</f>
        <v>1135.7875204063205</v>
      </c>
      <c r="D120" s="65">
        <f>IF('NEGD Small Com NonWin'!B120&gt;40,40*(Rates!$J$9+Rates!$J$14)+('NEGD Small Com NonWin'!B120-40)*(Rates!$J$9+Rates!$J$17),'NEGD Small Com NonWin'!B120*(Rates!$J$9+Rates!$J$14))+Rates!$J$19+Rates!$J$22+Rates!$J$23</f>
        <v>1166.2285204063205</v>
      </c>
      <c r="E120" s="66">
        <f t="shared" si="4"/>
        <v>30.441000000000031</v>
      </c>
      <c r="F120" s="67">
        <f t="shared" si="5"/>
        <v>2.6801667964365346E-2</v>
      </c>
      <c r="G120" s="71">
        <f>'NEGD Commercial'!O118</f>
        <v>3</v>
      </c>
      <c r="H120" s="68">
        <f t="shared" si="6"/>
        <v>4.2140750105351876E-5</v>
      </c>
      <c r="I120" s="68">
        <f t="shared" si="7"/>
        <v>0.99842674532940012</v>
      </c>
    </row>
    <row r="121" spans="2:9" x14ac:dyDescent="0.2">
      <c r="B121" s="71">
        <f>'NEGD Commercial'!M119</f>
        <v>1979</v>
      </c>
      <c r="C121" s="65">
        <f>IF('NEGD Small Com NonWin'!B121&gt;40,40*(Rates!$I$9+Rates!$I$14)+('NEGD Small Com NonWin'!B121-40)*(Rates!$I$9+Rates!$I$17),'NEGD Small Com NonWin'!B121*(Rates!$I$9+Rates!$I$14))+Rates!$I$19+SUM(Rates!$I$21:$I$27)</f>
        <v>1146.930853947988</v>
      </c>
      <c r="D121" s="65">
        <f>IF('NEGD Small Com NonWin'!B121&gt;40,40*(Rates!$J$9+Rates!$J$14)+('NEGD Small Com NonWin'!B121-40)*(Rates!$J$9+Rates!$J$17),'NEGD Small Com NonWin'!B121*(Rates!$J$9+Rates!$J$14))+Rates!$J$19+Rates!$J$22+Rates!$J$23</f>
        <v>1177.6958539479879</v>
      </c>
      <c r="E121" s="66">
        <f t="shared" si="4"/>
        <v>30.764999999999873</v>
      </c>
      <c r="F121" s="67">
        <f t="shared" si="5"/>
        <v>2.6823761776134963E-2</v>
      </c>
      <c r="G121" s="71">
        <f>'NEGD Commercial'!O119</f>
        <v>1</v>
      </c>
      <c r="H121" s="68">
        <f t="shared" si="6"/>
        <v>1.4046916701783959E-5</v>
      </c>
      <c r="I121" s="68">
        <f t="shared" si="7"/>
        <v>0.99844079224610194</v>
      </c>
    </row>
    <row r="122" spans="2:9" x14ac:dyDescent="0.2">
      <c r="B122" s="71">
        <f>'NEGD Commercial'!M120</f>
        <v>1999</v>
      </c>
      <c r="C122" s="65">
        <f>IF('NEGD Small Com NonWin'!B122&gt;40,40*(Rates!$I$9+Rates!$I$14)+('NEGD Small Com NonWin'!B122-40)*(Rates!$I$9+Rates!$I$17),'NEGD Small Com NonWin'!B122*(Rates!$I$9+Rates!$I$14))+Rates!$I$19+SUM(Rates!$I$21:$I$27)</f>
        <v>1158.0741874896553</v>
      </c>
      <c r="D122" s="65">
        <f>IF('NEGD Small Com NonWin'!B122&gt;40,40*(Rates!$J$9+Rates!$J$14)+('NEGD Small Com NonWin'!B122-40)*(Rates!$J$9+Rates!$J$17),'NEGD Small Com NonWin'!B122*(Rates!$J$9+Rates!$J$14))+Rates!$J$19+Rates!$J$22+Rates!$J$23</f>
        <v>1189.1631874896552</v>
      </c>
      <c r="E122" s="66">
        <f t="shared" si="4"/>
        <v>31.088999999999942</v>
      </c>
      <c r="F122" s="67">
        <f t="shared" si="5"/>
        <v>2.684543040147646E-2</v>
      </c>
      <c r="G122" s="71">
        <f>'NEGD Commercial'!O120</f>
        <v>1</v>
      </c>
      <c r="H122" s="68">
        <f t="shared" si="6"/>
        <v>1.4046916701783959E-5</v>
      </c>
      <c r="I122" s="68">
        <f t="shared" si="7"/>
        <v>0.99845483916280375</v>
      </c>
    </row>
    <row r="123" spans="2:9" x14ac:dyDescent="0.2">
      <c r="B123" s="71">
        <f>'NEGD Commercial'!M121</f>
        <v>2039</v>
      </c>
      <c r="C123" s="65">
        <f>IF('NEGD Small Com NonWin'!B123&gt;40,40*(Rates!$I$9+Rates!$I$14)+('NEGD Small Com NonWin'!B123-40)*(Rates!$I$9+Rates!$I$17),'NEGD Small Com NonWin'!B123*(Rates!$I$9+Rates!$I$14))+Rates!$I$19+SUM(Rates!$I$21:$I$27)</f>
        <v>1180.3608545729901</v>
      </c>
      <c r="D123" s="65">
        <f>IF('NEGD Small Com NonWin'!B123&gt;40,40*(Rates!$J$9+Rates!$J$14)+('NEGD Small Com NonWin'!B123-40)*(Rates!$J$9+Rates!$J$17),'NEGD Small Com NonWin'!B123*(Rates!$J$9+Rates!$J$14))+Rates!$J$19+Rates!$J$22+Rates!$J$23</f>
        <v>1212.0978545729899</v>
      </c>
      <c r="E123" s="66">
        <f t="shared" si="4"/>
        <v>31.736999999999853</v>
      </c>
      <c r="F123" s="67">
        <f t="shared" si="5"/>
        <v>2.6887540261135736E-2</v>
      </c>
      <c r="G123" s="71">
        <f>'NEGD Commercial'!O121</f>
        <v>2</v>
      </c>
      <c r="H123" s="68">
        <f t="shared" si="6"/>
        <v>2.8093833403567918E-5</v>
      </c>
      <c r="I123" s="68">
        <f t="shared" si="7"/>
        <v>0.99848293299620727</v>
      </c>
    </row>
    <row r="124" spans="2:9" x14ac:dyDescent="0.2">
      <c r="B124" s="71">
        <f>'NEGD Commercial'!M122</f>
        <v>2059</v>
      </c>
      <c r="C124" s="65">
        <f>IF('NEGD Small Com NonWin'!B124&gt;40,40*(Rates!$I$9+Rates!$I$14)+('NEGD Small Com NonWin'!B124-40)*(Rates!$I$9+Rates!$I$17),'NEGD Small Com NonWin'!B124*(Rates!$I$9+Rates!$I$14))+Rates!$I$19+SUM(Rates!$I$21:$I$27)</f>
        <v>1191.5041881146574</v>
      </c>
      <c r="D124" s="65">
        <f>IF('NEGD Small Com NonWin'!B124&gt;40,40*(Rates!$J$9+Rates!$J$14)+('NEGD Small Com NonWin'!B124-40)*(Rates!$J$9+Rates!$J$17),'NEGD Small Com NonWin'!B124*(Rates!$J$9+Rates!$J$14))+Rates!$J$19+Rates!$J$22+Rates!$J$23</f>
        <v>1223.5651881146575</v>
      </c>
      <c r="E124" s="66">
        <f t="shared" si="4"/>
        <v>32.061000000000149</v>
      </c>
      <c r="F124" s="67">
        <f t="shared" si="5"/>
        <v>2.6908004453371631E-2</v>
      </c>
      <c r="G124" s="71">
        <f>'NEGD Commercial'!O122</f>
        <v>1</v>
      </c>
      <c r="H124" s="68">
        <f t="shared" si="6"/>
        <v>1.4046916701783959E-5</v>
      </c>
      <c r="I124" s="68">
        <f t="shared" si="7"/>
        <v>0.99849697991290909</v>
      </c>
    </row>
    <row r="125" spans="2:9" x14ac:dyDescent="0.2">
      <c r="B125" s="71">
        <f>'NEGD Commercial'!M123</f>
        <v>2079</v>
      </c>
      <c r="C125" s="65">
        <f>IF('NEGD Small Com NonWin'!B125&gt;40,40*(Rates!$I$9+Rates!$I$14)+('NEGD Small Com NonWin'!B125-40)*(Rates!$I$9+Rates!$I$17),'NEGD Small Com NonWin'!B125*(Rates!$I$9+Rates!$I$14))+Rates!$I$19+SUM(Rates!$I$21:$I$27)</f>
        <v>1202.6475216563249</v>
      </c>
      <c r="D125" s="65">
        <f>IF('NEGD Small Com NonWin'!B125&gt;40,40*(Rates!$J$9+Rates!$J$14)+('NEGD Small Com NonWin'!B125-40)*(Rates!$J$9+Rates!$J$17),'NEGD Small Com NonWin'!B125*(Rates!$J$9+Rates!$J$14))+Rates!$J$19+Rates!$J$22+Rates!$J$23</f>
        <v>1235.0325216563249</v>
      </c>
      <c r="E125" s="66">
        <f t="shared" si="4"/>
        <v>32.384999999999991</v>
      </c>
      <c r="F125" s="67">
        <f t="shared" si="5"/>
        <v>2.6928089416754734E-2</v>
      </c>
      <c r="G125" s="71">
        <f>'NEGD Commercial'!O123</f>
        <v>3</v>
      </c>
      <c r="H125" s="68">
        <f t="shared" si="6"/>
        <v>4.2140750105351876E-5</v>
      </c>
      <c r="I125" s="68">
        <f t="shared" si="7"/>
        <v>0.99853912066301442</v>
      </c>
    </row>
    <row r="126" spans="2:9" x14ac:dyDescent="0.2">
      <c r="B126" s="71">
        <f>'NEGD Commercial'!M124</f>
        <v>2099</v>
      </c>
      <c r="C126" s="65">
        <f>IF('NEGD Small Com NonWin'!B126&gt;40,40*(Rates!$I$9+Rates!$I$14)+('NEGD Small Com NonWin'!B126-40)*(Rates!$I$9+Rates!$I$17),'NEGD Small Com NonWin'!B126*(Rates!$I$9+Rates!$I$14))+Rates!$I$19+SUM(Rates!$I$21:$I$27)</f>
        <v>1213.7908551979922</v>
      </c>
      <c r="D126" s="65">
        <f>IF('NEGD Small Com NonWin'!B126&gt;40,40*(Rates!$J$9+Rates!$J$14)+('NEGD Small Com NonWin'!B126-40)*(Rates!$J$9+Rates!$J$17),'NEGD Small Com NonWin'!B126*(Rates!$J$9+Rates!$J$14))+Rates!$J$19+Rates!$J$22+Rates!$J$23</f>
        <v>1246.4998551979922</v>
      </c>
      <c r="E126" s="66">
        <f t="shared" si="4"/>
        <v>32.70900000000006</v>
      </c>
      <c r="F126" s="67">
        <f t="shared" si="5"/>
        <v>2.6947805595935723E-2</v>
      </c>
      <c r="G126" s="71">
        <f>'NEGD Commercial'!O124</f>
        <v>1</v>
      </c>
      <c r="H126" s="68">
        <f t="shared" si="6"/>
        <v>1.4046916701783959E-5</v>
      </c>
      <c r="I126" s="68">
        <f t="shared" si="7"/>
        <v>0.99855316757971624</v>
      </c>
    </row>
    <row r="127" spans="2:9" x14ac:dyDescent="0.2">
      <c r="B127" s="71">
        <f>'NEGD Commercial'!M125</f>
        <v>2119</v>
      </c>
      <c r="C127" s="65">
        <f>IF('NEGD Small Com NonWin'!B127&gt;40,40*(Rates!$I$9+Rates!$I$14)+('NEGD Small Com NonWin'!B127-40)*(Rates!$I$9+Rates!$I$17),'NEGD Small Com NonWin'!B127*(Rates!$I$9+Rates!$I$14))+Rates!$I$19+SUM(Rates!$I$21:$I$27)</f>
        <v>1224.9341887396597</v>
      </c>
      <c r="D127" s="65">
        <f>IF('NEGD Small Com NonWin'!B127&gt;40,40*(Rates!$J$9+Rates!$J$14)+('NEGD Small Com NonWin'!B127-40)*(Rates!$J$9+Rates!$J$17),'NEGD Small Com NonWin'!B127*(Rates!$J$9+Rates!$J$14))+Rates!$J$19+Rates!$J$22+Rates!$J$23</f>
        <v>1257.9671887396596</v>
      </c>
      <c r="E127" s="66">
        <f t="shared" si="4"/>
        <v>33.032999999999902</v>
      </c>
      <c r="F127" s="67">
        <f t="shared" si="5"/>
        <v>2.6967163055500724E-2</v>
      </c>
      <c r="G127" s="71">
        <f>'NEGD Commercial'!O125</f>
        <v>3</v>
      </c>
      <c r="H127" s="68">
        <f t="shared" si="6"/>
        <v>4.2140750105351876E-5</v>
      </c>
      <c r="I127" s="68">
        <f t="shared" si="7"/>
        <v>0.99859530832982157</v>
      </c>
    </row>
    <row r="128" spans="2:9" x14ac:dyDescent="0.2">
      <c r="B128" s="71">
        <f>'NEGD Commercial'!M126</f>
        <v>2139</v>
      </c>
      <c r="C128" s="65">
        <f>IF('NEGD Small Com NonWin'!B128&gt;40,40*(Rates!$I$9+Rates!$I$14)+('NEGD Small Com NonWin'!B128-40)*(Rates!$I$9+Rates!$I$17),'NEGD Small Com NonWin'!B128*(Rates!$I$9+Rates!$I$14))+Rates!$I$19+SUM(Rates!$I$21:$I$27)</f>
        <v>1236.077522281327</v>
      </c>
      <c r="D128" s="65">
        <f>IF('NEGD Small Com NonWin'!B128&gt;40,40*(Rates!$J$9+Rates!$J$14)+('NEGD Small Com NonWin'!B128-40)*(Rates!$J$9+Rates!$J$17),'NEGD Small Com NonWin'!B128*(Rates!$J$9+Rates!$J$14))+Rates!$J$19+Rates!$J$22+Rates!$J$23</f>
        <v>1269.434522281327</v>
      </c>
      <c r="E128" s="66">
        <f t="shared" si="4"/>
        <v>33.356999999999971</v>
      </c>
      <c r="F128" s="67">
        <f t="shared" si="5"/>
        <v>2.6986171497104559E-2</v>
      </c>
      <c r="G128" s="71">
        <f>'NEGD Commercial'!O126</f>
        <v>1</v>
      </c>
      <c r="H128" s="68">
        <f t="shared" si="6"/>
        <v>1.4046916701783959E-5</v>
      </c>
      <c r="I128" s="68">
        <f t="shared" si="7"/>
        <v>0.99860935524652339</v>
      </c>
    </row>
    <row r="129" spans="2:9" x14ac:dyDescent="0.2">
      <c r="B129" s="71">
        <f>'NEGD Commercial'!M127</f>
        <v>2159</v>
      </c>
      <c r="C129" s="65">
        <f>IF('NEGD Small Com NonWin'!B129&gt;40,40*(Rates!$I$9+Rates!$I$14)+('NEGD Small Com NonWin'!B129-40)*(Rates!$I$9+Rates!$I$17),'NEGD Small Com NonWin'!B129*(Rates!$I$9+Rates!$I$14))+Rates!$I$19+SUM(Rates!$I$21:$I$27)</f>
        <v>1247.2208558229943</v>
      </c>
      <c r="D129" s="65">
        <f>IF('NEGD Small Com NonWin'!B129&gt;40,40*(Rates!$J$9+Rates!$J$14)+('NEGD Small Com NonWin'!B129-40)*(Rates!$J$9+Rates!$J$17),'NEGD Small Com NonWin'!B129*(Rates!$J$9+Rates!$J$14))+Rates!$J$19+Rates!$J$22+Rates!$J$23</f>
        <v>1280.9018558229943</v>
      </c>
      <c r="E129" s="66">
        <f t="shared" si="4"/>
        <v>33.68100000000004</v>
      </c>
      <c r="F129" s="67">
        <f t="shared" si="5"/>
        <v>2.7004840275682538E-2</v>
      </c>
      <c r="G129" s="71">
        <f>'NEGD Commercial'!O127</f>
        <v>2</v>
      </c>
      <c r="H129" s="68">
        <f t="shared" si="6"/>
        <v>2.8093833403567918E-5</v>
      </c>
      <c r="I129" s="68">
        <f t="shared" si="7"/>
        <v>0.99863744907992691</v>
      </c>
    </row>
    <row r="130" spans="2:9" x14ac:dyDescent="0.2">
      <c r="B130" s="71">
        <f>'NEGD Commercial'!M128</f>
        <v>2179</v>
      </c>
      <c r="C130" s="65">
        <f>IF('NEGD Small Com NonWin'!B130&gt;40,40*(Rates!$I$9+Rates!$I$14)+('NEGD Small Com NonWin'!B130-40)*(Rates!$I$9+Rates!$I$17),'NEGD Small Com NonWin'!B130*(Rates!$I$9+Rates!$I$14))+Rates!$I$19+SUM(Rates!$I$21:$I$27)</f>
        <v>1258.3641893646618</v>
      </c>
      <c r="D130" s="65">
        <f>IF('NEGD Small Com NonWin'!B130&gt;40,40*(Rates!$J$9+Rates!$J$14)+('NEGD Small Com NonWin'!B130-40)*(Rates!$J$9+Rates!$J$17),'NEGD Small Com NonWin'!B130*(Rates!$J$9+Rates!$J$14))+Rates!$J$19+Rates!$J$22+Rates!$J$23</f>
        <v>1292.3691893646617</v>
      </c>
      <c r="E130" s="66">
        <f t="shared" si="4"/>
        <v>34.004999999999882</v>
      </c>
      <c r="F130" s="67">
        <f t="shared" si="5"/>
        <v>2.7023178414802743E-2</v>
      </c>
      <c r="G130" s="71">
        <f>'NEGD Commercial'!O128</f>
        <v>1</v>
      </c>
      <c r="H130" s="68">
        <f t="shared" si="6"/>
        <v>1.4046916701783959E-5</v>
      </c>
      <c r="I130" s="68">
        <f t="shared" si="7"/>
        <v>0.99865149599662872</v>
      </c>
    </row>
    <row r="131" spans="2:9" x14ac:dyDescent="0.2">
      <c r="B131" s="71">
        <f>'NEGD Commercial'!M129</f>
        <v>2199</v>
      </c>
      <c r="C131" s="65">
        <f>IF('NEGD Small Com NonWin'!B131&gt;40,40*(Rates!$I$9+Rates!$I$14)+('NEGD Small Com NonWin'!B131-40)*(Rates!$I$9+Rates!$I$17),'NEGD Small Com NonWin'!B131*(Rates!$I$9+Rates!$I$14))+Rates!$I$19+SUM(Rates!$I$21:$I$27)</f>
        <v>1269.5075229063291</v>
      </c>
      <c r="D131" s="65">
        <f>IF('NEGD Small Com NonWin'!B131&gt;40,40*(Rates!$J$9+Rates!$J$14)+('NEGD Small Com NonWin'!B131-40)*(Rates!$J$9+Rates!$J$17),'NEGD Small Com NonWin'!B131*(Rates!$J$9+Rates!$J$14))+Rates!$J$19+Rates!$J$22+Rates!$J$23</f>
        <v>1303.836522906329</v>
      </c>
      <c r="E131" s="66">
        <f t="shared" si="4"/>
        <v>34.328999999999951</v>
      </c>
      <c r="F131" s="67">
        <f t="shared" si="5"/>
        <v>2.7041194621209758E-2</v>
      </c>
      <c r="G131" s="71">
        <f>'NEGD Commercial'!O129</f>
        <v>1</v>
      </c>
      <c r="H131" s="68">
        <f t="shared" si="6"/>
        <v>1.4046916701783959E-5</v>
      </c>
      <c r="I131" s="68">
        <f t="shared" si="7"/>
        <v>0.99866554291333054</v>
      </c>
    </row>
    <row r="132" spans="2:9" x14ac:dyDescent="0.2">
      <c r="B132" s="71">
        <f>'NEGD Commercial'!M130</f>
        <v>2219</v>
      </c>
      <c r="C132" s="65">
        <f>IF('NEGD Small Com NonWin'!B132&gt;40,40*(Rates!$I$9+Rates!$I$14)+('NEGD Small Com NonWin'!B132-40)*(Rates!$I$9+Rates!$I$17),'NEGD Small Com NonWin'!B132*(Rates!$I$9+Rates!$I$14))+Rates!$I$19+SUM(Rates!$I$21:$I$27)</f>
        <v>1280.6508564479966</v>
      </c>
      <c r="D132" s="65">
        <f>IF('NEGD Small Com NonWin'!B132&gt;40,40*(Rates!$J$9+Rates!$J$14)+('NEGD Small Com NonWin'!B132-40)*(Rates!$J$9+Rates!$J$17),'NEGD Small Com NonWin'!B132*(Rates!$J$9+Rates!$J$14))+Rates!$J$19+Rates!$J$22+Rates!$J$23</f>
        <v>1315.3038564479966</v>
      </c>
      <c r="E132" s="66">
        <f t="shared" si="4"/>
        <v>34.65300000000002</v>
      </c>
      <c r="F132" s="67">
        <f t="shared" si="5"/>
        <v>2.7058897298607457E-2</v>
      </c>
      <c r="G132" s="71">
        <f>'NEGD Commercial'!O130</f>
        <v>1</v>
      </c>
      <c r="H132" s="68">
        <f t="shared" si="6"/>
        <v>1.4046916701783959E-5</v>
      </c>
      <c r="I132" s="68">
        <f t="shared" si="7"/>
        <v>0.99867958983003235</v>
      </c>
    </row>
    <row r="133" spans="2:9" x14ac:dyDescent="0.2">
      <c r="B133" s="71">
        <f>'NEGD Commercial'!M131</f>
        <v>2239</v>
      </c>
      <c r="C133" s="65">
        <f>IF('NEGD Small Com NonWin'!B133&gt;40,40*(Rates!$I$9+Rates!$I$14)+('NEGD Small Com NonWin'!B133-40)*(Rates!$I$9+Rates!$I$17),'NEGD Small Com NonWin'!B133*(Rates!$I$9+Rates!$I$14))+Rates!$I$19+SUM(Rates!$I$21:$I$27)</f>
        <v>1291.7941899896639</v>
      </c>
      <c r="D133" s="65">
        <f>IF('NEGD Small Com NonWin'!B133&gt;40,40*(Rates!$J$9+Rates!$J$14)+('NEGD Small Com NonWin'!B133-40)*(Rates!$J$9+Rates!$J$17),'NEGD Small Com NonWin'!B133*(Rates!$J$9+Rates!$J$14))+Rates!$J$19+Rates!$J$22+Rates!$J$23</f>
        <v>1326.771189989664</v>
      </c>
      <c r="E133" s="66">
        <f t="shared" si="4"/>
        <v>34.977000000000089</v>
      </c>
      <c r="F133" s="67">
        <f t="shared" si="5"/>
        <v>2.7076294560730262E-2</v>
      </c>
      <c r="G133" s="71">
        <f>'NEGD Commercial'!O131</f>
        <v>1</v>
      </c>
      <c r="H133" s="68">
        <f t="shared" si="6"/>
        <v>1.4046916701783959E-5</v>
      </c>
      <c r="I133" s="68">
        <f t="shared" si="7"/>
        <v>0.99869363674673417</v>
      </c>
    </row>
    <row r="134" spans="2:9" x14ac:dyDescent="0.2">
      <c r="B134" s="71">
        <f>'NEGD Commercial'!M132</f>
        <v>2259</v>
      </c>
      <c r="C134" s="65">
        <f>IF('NEGD Small Com NonWin'!B134&gt;40,40*(Rates!$I$9+Rates!$I$14)+('NEGD Small Com NonWin'!B134-40)*(Rates!$I$9+Rates!$I$17),'NEGD Small Com NonWin'!B134*(Rates!$I$9+Rates!$I$14))+Rates!$I$19+SUM(Rates!$I$21:$I$27)</f>
        <v>1302.9375235313314</v>
      </c>
      <c r="D134" s="65">
        <f>IF('NEGD Small Com NonWin'!B134&gt;40,40*(Rates!$J$9+Rates!$J$14)+('NEGD Small Com NonWin'!B134-40)*(Rates!$J$9+Rates!$J$17),'NEGD Small Com NonWin'!B134*(Rates!$J$9+Rates!$J$14))+Rates!$J$19+Rates!$J$22+Rates!$J$23</f>
        <v>1338.2385235313313</v>
      </c>
      <c r="E134" s="66">
        <f t="shared" si="4"/>
        <v>35.300999999999931</v>
      </c>
      <c r="F134" s="67">
        <f t="shared" si="5"/>
        <v>2.7093394243742536E-2</v>
      </c>
      <c r="G134" s="71">
        <f>'NEGD Commercial'!O132</f>
        <v>1</v>
      </c>
      <c r="H134" s="68">
        <f t="shared" si="6"/>
        <v>1.4046916701783959E-5</v>
      </c>
      <c r="I134" s="68">
        <f t="shared" si="7"/>
        <v>0.99870768366343599</v>
      </c>
    </row>
    <row r="135" spans="2:9" x14ac:dyDescent="0.2">
      <c r="B135" s="71">
        <f>'NEGD Commercial'!M133</f>
        <v>2299</v>
      </c>
      <c r="C135" s="65">
        <f>IF('NEGD Small Com NonWin'!B135&gt;40,40*(Rates!$I$9+Rates!$I$14)+('NEGD Small Com NonWin'!B135-40)*(Rates!$I$9+Rates!$I$17),'NEGD Small Com NonWin'!B135*(Rates!$I$9+Rates!$I$14))+Rates!$I$19+SUM(Rates!$I$21:$I$27)</f>
        <v>1325.224190614666</v>
      </c>
      <c r="D135" s="65">
        <f>IF('NEGD Small Com NonWin'!B135&gt;40,40*(Rates!$J$9+Rates!$J$14)+('NEGD Small Com NonWin'!B135-40)*(Rates!$J$9+Rates!$J$17),'NEGD Small Com NonWin'!B135*(Rates!$J$9+Rates!$J$14))+Rates!$J$19+Rates!$J$22+Rates!$J$23</f>
        <v>1361.1731906146661</v>
      </c>
      <c r="E135" s="66">
        <f t="shared" ref="E135:E198" si="8">D135-C135</f>
        <v>35.949000000000069</v>
      </c>
      <c r="F135" s="67">
        <f t="shared" ref="F135:F198" si="9">E135/C135</f>
        <v>2.7126730899264817E-2</v>
      </c>
      <c r="G135" s="71">
        <f>'NEGD Commercial'!O133</f>
        <v>1</v>
      </c>
      <c r="H135" s="68">
        <f t="shared" si="6"/>
        <v>1.4046916701783959E-5</v>
      </c>
      <c r="I135" s="68">
        <f t="shared" si="7"/>
        <v>0.9987217305801378</v>
      </c>
    </row>
    <row r="136" spans="2:9" x14ac:dyDescent="0.2">
      <c r="B136" s="71">
        <f>'NEGD Commercial'!M134</f>
        <v>2319</v>
      </c>
      <c r="C136" s="65">
        <f>IF('NEGD Small Com NonWin'!B136&gt;40,40*(Rates!$I$9+Rates!$I$14)+('NEGD Small Com NonWin'!B136-40)*(Rates!$I$9+Rates!$I$17),'NEGD Small Com NonWin'!B136*(Rates!$I$9+Rates!$I$14))+Rates!$I$19+SUM(Rates!$I$21:$I$27)</f>
        <v>1336.3675241563335</v>
      </c>
      <c r="D136" s="65">
        <f>IF('NEGD Small Com NonWin'!B136&gt;40,40*(Rates!$J$9+Rates!$J$14)+('NEGD Small Com NonWin'!B136-40)*(Rates!$J$9+Rates!$J$17),'NEGD Small Com NonWin'!B136*(Rates!$J$9+Rates!$J$14))+Rates!$J$19+Rates!$J$22+Rates!$J$23</f>
        <v>1372.6405241563334</v>
      </c>
      <c r="E136" s="66">
        <f t="shared" si="8"/>
        <v>36.272999999999911</v>
      </c>
      <c r="F136" s="67">
        <f t="shared" si="9"/>
        <v>2.7142982259240053E-2</v>
      </c>
      <c r="G136" s="71">
        <f>'NEGD Commercial'!O134</f>
        <v>1</v>
      </c>
      <c r="H136" s="68">
        <f t="shared" ref="H136:H199" si="10">G136/SUM($G$6:$G$207)</f>
        <v>1.4046916701783959E-5</v>
      </c>
      <c r="I136" s="68">
        <f t="shared" ref="I136:I199" si="11">H136+I135</f>
        <v>0.99873577749683962</v>
      </c>
    </row>
    <row r="137" spans="2:9" x14ac:dyDescent="0.2">
      <c r="B137" s="71">
        <f>'NEGD Commercial'!M135</f>
        <v>2339</v>
      </c>
      <c r="C137" s="65">
        <f>IF('NEGD Small Com NonWin'!B137&gt;40,40*(Rates!$I$9+Rates!$I$14)+('NEGD Small Com NonWin'!B137-40)*(Rates!$I$9+Rates!$I$17),'NEGD Small Com NonWin'!B137*(Rates!$I$9+Rates!$I$14))+Rates!$I$19+SUM(Rates!$I$21:$I$27)</f>
        <v>1347.5108576980008</v>
      </c>
      <c r="D137" s="65">
        <f>IF('NEGD Small Com NonWin'!B137&gt;40,40*(Rates!$J$9+Rates!$J$14)+('NEGD Small Com NonWin'!B137-40)*(Rates!$J$9+Rates!$J$17),'NEGD Small Com NonWin'!B137*(Rates!$J$9+Rates!$J$14))+Rates!$J$19+Rates!$J$22+Rates!$J$23</f>
        <v>1384.1078576980008</v>
      </c>
      <c r="E137" s="66">
        <f t="shared" si="8"/>
        <v>36.59699999999998</v>
      </c>
      <c r="F137" s="67">
        <f t="shared" si="9"/>
        <v>2.7158964835741581E-2</v>
      </c>
      <c r="G137" s="71">
        <f>'NEGD Commercial'!O135</f>
        <v>3</v>
      </c>
      <c r="H137" s="68">
        <f t="shared" si="10"/>
        <v>4.2140750105351876E-5</v>
      </c>
      <c r="I137" s="68">
        <f t="shared" si="11"/>
        <v>0.99877791824694495</v>
      </c>
    </row>
    <row r="138" spans="2:9" x14ac:dyDescent="0.2">
      <c r="B138" s="71">
        <f>'NEGD Commercial'!M136</f>
        <v>2359</v>
      </c>
      <c r="C138" s="65">
        <f>IF('NEGD Small Com NonWin'!B138&gt;40,40*(Rates!$I$9+Rates!$I$14)+('NEGD Small Com NonWin'!B138-40)*(Rates!$I$9+Rates!$I$17),'NEGD Small Com NonWin'!B138*(Rates!$I$9+Rates!$I$14))+Rates!$I$19+SUM(Rates!$I$21:$I$27)</f>
        <v>1358.6541912396683</v>
      </c>
      <c r="D138" s="65">
        <f>IF('NEGD Small Com NonWin'!B138&gt;40,40*(Rates!$J$9+Rates!$J$14)+('NEGD Small Com NonWin'!B138-40)*(Rates!$J$9+Rates!$J$17),'NEGD Small Com NonWin'!B138*(Rates!$J$9+Rates!$J$14))+Rates!$J$19+Rates!$J$22+Rates!$J$23</f>
        <v>1395.5751912396681</v>
      </c>
      <c r="E138" s="66">
        <f t="shared" si="8"/>
        <v>36.920999999999822</v>
      </c>
      <c r="F138" s="67">
        <f t="shared" si="9"/>
        <v>2.71746852422486E-2</v>
      </c>
      <c r="G138" s="71">
        <f>'NEGD Commercial'!O136</f>
        <v>1</v>
      </c>
      <c r="H138" s="68">
        <f t="shared" si="10"/>
        <v>1.4046916701783959E-5</v>
      </c>
      <c r="I138" s="68">
        <f t="shared" si="11"/>
        <v>0.99879196516364677</v>
      </c>
    </row>
    <row r="139" spans="2:9" x14ac:dyDescent="0.2">
      <c r="B139" s="71">
        <f>'NEGD Commercial'!M137</f>
        <v>2379</v>
      </c>
      <c r="C139" s="65">
        <f>IF('NEGD Small Com NonWin'!B139&gt;40,40*(Rates!$I$9+Rates!$I$14)+('NEGD Small Com NonWin'!B139-40)*(Rates!$I$9+Rates!$I$17),'NEGD Small Com NonWin'!B139*(Rates!$I$9+Rates!$I$14))+Rates!$I$19+SUM(Rates!$I$21:$I$27)</f>
        <v>1369.7975247813356</v>
      </c>
      <c r="D139" s="65">
        <f>IF('NEGD Small Com NonWin'!B139&gt;40,40*(Rates!$J$9+Rates!$J$14)+('NEGD Small Com NonWin'!B139-40)*(Rates!$J$9+Rates!$J$17),'NEGD Small Com NonWin'!B139*(Rates!$J$9+Rates!$J$14))+Rates!$J$19+Rates!$J$22+Rates!$J$23</f>
        <v>1407.0425247813357</v>
      </c>
      <c r="E139" s="66">
        <f t="shared" si="8"/>
        <v>37.245000000000118</v>
      </c>
      <c r="F139" s="67">
        <f t="shared" si="9"/>
        <v>2.7190149877037949E-2</v>
      </c>
      <c r="G139" s="71">
        <f>'NEGD Commercial'!O137</f>
        <v>1</v>
      </c>
      <c r="H139" s="68">
        <f t="shared" si="10"/>
        <v>1.4046916701783959E-5</v>
      </c>
      <c r="I139" s="68">
        <f t="shared" si="11"/>
        <v>0.99880601208034858</v>
      </c>
    </row>
    <row r="140" spans="2:9" x14ac:dyDescent="0.2">
      <c r="B140" s="71">
        <f>'NEGD Commercial'!M138</f>
        <v>2439</v>
      </c>
      <c r="C140" s="65">
        <f>IF('NEGD Small Com NonWin'!B140&gt;40,40*(Rates!$I$9+Rates!$I$14)+('NEGD Small Com NonWin'!B140-40)*(Rates!$I$9+Rates!$I$17),'NEGD Small Com NonWin'!B140*(Rates!$I$9+Rates!$I$14))+Rates!$I$19+SUM(Rates!$I$21:$I$27)</f>
        <v>1403.2275254063377</v>
      </c>
      <c r="D140" s="65">
        <f>IF('NEGD Small Com NonWin'!B140&gt;40,40*(Rates!$J$9+Rates!$J$14)+('NEGD Small Com NonWin'!B140-40)*(Rates!$J$9+Rates!$J$17),'NEGD Small Com NonWin'!B140*(Rates!$J$9+Rates!$J$14))+Rates!$J$19+Rates!$J$22+Rates!$J$23</f>
        <v>1441.4445254063378</v>
      </c>
      <c r="E140" s="66">
        <f t="shared" si="8"/>
        <v>38.217000000000098</v>
      </c>
      <c r="F140" s="67">
        <f t="shared" si="9"/>
        <v>2.7235070085254678E-2</v>
      </c>
      <c r="G140" s="71">
        <f>'NEGD Commercial'!O138</f>
        <v>1</v>
      </c>
      <c r="H140" s="68">
        <f t="shared" si="10"/>
        <v>1.4046916701783959E-5</v>
      </c>
      <c r="I140" s="68">
        <f t="shared" si="11"/>
        <v>0.9988200589970504</v>
      </c>
    </row>
    <row r="141" spans="2:9" x14ac:dyDescent="0.2">
      <c r="B141" s="71">
        <f>'NEGD Commercial'!M139</f>
        <v>2479</v>
      </c>
      <c r="C141" s="65">
        <f>IF('NEGD Small Com NonWin'!B141&gt;40,40*(Rates!$I$9+Rates!$I$14)+('NEGD Small Com NonWin'!B141-40)*(Rates!$I$9+Rates!$I$17),'NEGD Small Com NonWin'!B141*(Rates!$I$9+Rates!$I$14))+Rates!$I$19+SUM(Rates!$I$21:$I$27)</f>
        <v>1425.5141924896725</v>
      </c>
      <c r="D141" s="65">
        <f>IF('NEGD Small Com NonWin'!B141&gt;40,40*(Rates!$J$9+Rates!$J$14)+('NEGD Small Com NonWin'!B141-40)*(Rates!$J$9+Rates!$J$17),'NEGD Small Com NonWin'!B141*(Rates!$J$9+Rates!$J$14))+Rates!$J$19+Rates!$J$22+Rates!$J$23</f>
        <v>1464.3791924896725</v>
      </c>
      <c r="E141" s="66">
        <f t="shared" si="8"/>
        <v>38.865000000000009</v>
      </c>
      <c r="F141" s="67">
        <f t="shared" si="9"/>
        <v>2.7263846410481511E-2</v>
      </c>
      <c r="G141" s="71">
        <f>'NEGD Commercial'!O139</f>
        <v>1</v>
      </c>
      <c r="H141" s="68">
        <f t="shared" si="10"/>
        <v>1.4046916701783959E-5</v>
      </c>
      <c r="I141" s="68">
        <f t="shared" si="11"/>
        <v>0.99883410591375221</v>
      </c>
    </row>
    <row r="142" spans="2:9" x14ac:dyDescent="0.2">
      <c r="B142" s="71">
        <f>'NEGD Commercial'!M140</f>
        <v>2499</v>
      </c>
      <c r="C142" s="65">
        <f>IF('NEGD Small Com NonWin'!B142&gt;40,40*(Rates!$I$9+Rates!$I$14)+('NEGD Small Com NonWin'!B142-40)*(Rates!$I$9+Rates!$I$17),'NEGD Small Com NonWin'!B142*(Rates!$I$9+Rates!$I$14))+Rates!$I$19+SUM(Rates!$I$21:$I$27)</f>
        <v>1436.65752603134</v>
      </c>
      <c r="D142" s="65">
        <f>IF('NEGD Small Com NonWin'!B142&gt;40,40*(Rates!$J$9+Rates!$J$14)+('NEGD Small Com NonWin'!B142-40)*(Rates!$J$9+Rates!$J$17),'NEGD Small Com NonWin'!B142*(Rates!$J$9+Rates!$J$14))+Rates!$J$19+Rates!$J$22+Rates!$J$23</f>
        <v>1475.8465260313399</v>
      </c>
      <c r="E142" s="66">
        <f t="shared" si="8"/>
        <v>39.188999999999851</v>
      </c>
      <c r="F142" s="67">
        <f t="shared" si="9"/>
        <v>2.7277899770766216E-2</v>
      </c>
      <c r="G142" s="71">
        <f>'NEGD Commercial'!O140</f>
        <v>2</v>
      </c>
      <c r="H142" s="68">
        <f t="shared" si="10"/>
        <v>2.8093833403567918E-5</v>
      </c>
      <c r="I142" s="68">
        <f t="shared" si="11"/>
        <v>0.99886219974715573</v>
      </c>
    </row>
    <row r="143" spans="2:9" x14ac:dyDescent="0.2">
      <c r="B143" s="71">
        <f>'NEGD Commercial'!M141</f>
        <v>2559</v>
      </c>
      <c r="C143" s="65">
        <f>IF('NEGD Small Com NonWin'!B143&gt;40,40*(Rates!$I$9+Rates!$I$14)+('NEGD Small Com NonWin'!B143-40)*(Rates!$I$9+Rates!$I$17),'NEGD Small Com NonWin'!B143*(Rates!$I$9+Rates!$I$14))+Rates!$I$19+SUM(Rates!$I$21:$I$27)</f>
        <v>1470.0875266563421</v>
      </c>
      <c r="D143" s="65">
        <f>IF('NEGD Small Com NonWin'!B143&gt;40,40*(Rates!$J$9+Rates!$J$14)+('NEGD Small Com NonWin'!B143-40)*(Rates!$J$9+Rates!$J$17),'NEGD Small Com NonWin'!B143*(Rates!$J$9+Rates!$J$14))+Rates!$J$19+Rates!$J$22+Rates!$J$23</f>
        <v>1510.2485266563422</v>
      </c>
      <c r="E143" s="66">
        <f t="shared" si="8"/>
        <v>40.161000000000058</v>
      </c>
      <c r="F143" s="67">
        <f t="shared" si="9"/>
        <v>2.7318781549929016E-2</v>
      </c>
      <c r="G143" s="71">
        <f>'NEGD Commercial'!O141</f>
        <v>1</v>
      </c>
      <c r="H143" s="68">
        <f t="shared" si="10"/>
        <v>1.4046916701783959E-5</v>
      </c>
      <c r="I143" s="68">
        <f t="shared" si="11"/>
        <v>0.99887624666385755</v>
      </c>
    </row>
    <row r="144" spans="2:9" x14ac:dyDescent="0.2">
      <c r="B144" s="71">
        <f>'NEGD Commercial'!M142</f>
        <v>2579</v>
      </c>
      <c r="C144" s="65">
        <f>IF('NEGD Small Com NonWin'!B144&gt;40,40*(Rates!$I$9+Rates!$I$14)+('NEGD Small Com NonWin'!B144-40)*(Rates!$I$9+Rates!$I$17),'NEGD Small Com NonWin'!B144*(Rates!$I$9+Rates!$I$14))+Rates!$I$19+SUM(Rates!$I$21:$I$27)</f>
        <v>1481.2308601980094</v>
      </c>
      <c r="D144" s="65">
        <f>IF('NEGD Small Com NonWin'!B144&gt;40,40*(Rates!$J$9+Rates!$J$14)+('NEGD Small Com NonWin'!B144-40)*(Rates!$J$9+Rates!$J$17),'NEGD Small Com NonWin'!B144*(Rates!$J$9+Rates!$J$14))+Rates!$J$19+Rates!$J$22+Rates!$J$23</f>
        <v>1521.7158601980095</v>
      </c>
      <c r="E144" s="66">
        <f t="shared" si="8"/>
        <v>40.485000000000127</v>
      </c>
      <c r="F144" s="67">
        <f t="shared" si="9"/>
        <v>2.7331998736907313E-2</v>
      </c>
      <c r="G144" s="71">
        <f>'NEGD Commercial'!O142</f>
        <v>1</v>
      </c>
      <c r="H144" s="68">
        <f t="shared" si="10"/>
        <v>1.4046916701783959E-5</v>
      </c>
      <c r="I144" s="68">
        <f t="shared" si="11"/>
        <v>0.99889029358055936</v>
      </c>
    </row>
    <row r="145" spans="2:9" x14ac:dyDescent="0.2">
      <c r="B145" s="71">
        <f>'NEGD Commercial'!M143</f>
        <v>2599</v>
      </c>
      <c r="C145" s="65">
        <f>IF('NEGD Small Com NonWin'!B145&gt;40,40*(Rates!$I$9+Rates!$I$14)+('NEGD Small Com NonWin'!B145-40)*(Rates!$I$9+Rates!$I$17),'NEGD Small Com NonWin'!B145*(Rates!$I$9+Rates!$I$14))+Rates!$I$19+SUM(Rates!$I$21:$I$27)</f>
        <v>1492.3741937396769</v>
      </c>
      <c r="D145" s="65">
        <f>IF('NEGD Small Com NonWin'!B145&gt;40,40*(Rates!$J$9+Rates!$J$14)+('NEGD Small Com NonWin'!B145-40)*(Rates!$J$9+Rates!$J$17),'NEGD Small Com NonWin'!B145*(Rates!$J$9+Rates!$J$14))+Rates!$J$19+Rates!$J$22+Rates!$J$23</f>
        <v>1533.1831937396769</v>
      </c>
      <c r="E145" s="66">
        <f t="shared" si="8"/>
        <v>40.808999999999969</v>
      </c>
      <c r="F145" s="67">
        <f t="shared" si="9"/>
        <v>2.73450185423928E-2</v>
      </c>
      <c r="G145" s="71">
        <f>'NEGD Commercial'!O143</f>
        <v>2</v>
      </c>
      <c r="H145" s="68">
        <f t="shared" si="10"/>
        <v>2.8093833403567918E-5</v>
      </c>
      <c r="I145" s="68">
        <f t="shared" si="11"/>
        <v>0.99891838741396288</v>
      </c>
    </row>
    <row r="146" spans="2:9" x14ac:dyDescent="0.2">
      <c r="B146" s="71">
        <f>'NEGD Commercial'!M144</f>
        <v>2619</v>
      </c>
      <c r="C146" s="65">
        <f>IF('NEGD Small Com NonWin'!B146&gt;40,40*(Rates!$I$9+Rates!$I$14)+('NEGD Small Com NonWin'!B146-40)*(Rates!$I$9+Rates!$I$17),'NEGD Small Com NonWin'!B146*(Rates!$I$9+Rates!$I$14))+Rates!$I$19+SUM(Rates!$I$21:$I$27)</f>
        <v>1503.5175272813442</v>
      </c>
      <c r="D146" s="65">
        <f>IF('NEGD Small Com NonWin'!B146&gt;40,40*(Rates!$J$9+Rates!$J$14)+('NEGD Small Com NonWin'!B146-40)*(Rates!$J$9+Rates!$J$17),'NEGD Small Com NonWin'!B146*(Rates!$J$9+Rates!$J$14))+Rates!$J$19+Rates!$J$22+Rates!$J$23</f>
        <v>1544.6505272813442</v>
      </c>
      <c r="E146" s="66">
        <f t="shared" si="8"/>
        <v>41.133000000000038</v>
      </c>
      <c r="F146" s="67">
        <f t="shared" si="9"/>
        <v>2.7357845355069858E-2</v>
      </c>
      <c r="G146" s="71">
        <f>'NEGD Commercial'!O144</f>
        <v>1</v>
      </c>
      <c r="H146" s="68">
        <f t="shared" si="10"/>
        <v>1.4046916701783959E-5</v>
      </c>
      <c r="I146" s="68">
        <f t="shared" si="11"/>
        <v>0.9989324343306647</v>
      </c>
    </row>
    <row r="147" spans="2:9" x14ac:dyDescent="0.2">
      <c r="B147" s="71">
        <f>'NEGD Commercial'!M145</f>
        <v>2679</v>
      </c>
      <c r="C147" s="65">
        <f>IF('NEGD Small Com NonWin'!B147&gt;40,40*(Rates!$I$9+Rates!$I$14)+('NEGD Small Com NonWin'!B147-40)*(Rates!$I$9+Rates!$I$17),'NEGD Small Com NonWin'!B147*(Rates!$I$9+Rates!$I$14))+Rates!$I$19+SUM(Rates!$I$21:$I$27)</f>
        <v>1536.9475279063465</v>
      </c>
      <c r="D147" s="65">
        <f>IF('NEGD Small Com NonWin'!B147&gt;40,40*(Rates!$J$9+Rates!$J$14)+('NEGD Small Com NonWin'!B147-40)*(Rates!$J$9+Rates!$J$17),'NEGD Small Com NonWin'!B147*(Rates!$J$9+Rates!$J$14))+Rates!$J$19+Rates!$J$22+Rates!$J$23</f>
        <v>1579.0525279063463</v>
      </c>
      <c r="E147" s="66">
        <f t="shared" si="8"/>
        <v>42.104999999999791</v>
      </c>
      <c r="F147" s="67">
        <f t="shared" si="9"/>
        <v>2.7395209813932859E-2</v>
      </c>
      <c r="G147" s="71">
        <f>'NEGD Commercial'!O145</f>
        <v>2</v>
      </c>
      <c r="H147" s="68">
        <f t="shared" si="10"/>
        <v>2.8093833403567918E-5</v>
      </c>
      <c r="I147" s="68">
        <f t="shared" si="11"/>
        <v>0.99896052816406822</v>
      </c>
    </row>
    <row r="148" spans="2:9" x14ac:dyDescent="0.2">
      <c r="B148" s="71">
        <f>'NEGD Commercial'!M146</f>
        <v>2719</v>
      </c>
      <c r="C148" s="65">
        <f>IF('NEGD Small Com NonWin'!B148&gt;40,40*(Rates!$I$9+Rates!$I$14)+('NEGD Small Com NonWin'!B148-40)*(Rates!$I$9+Rates!$I$17),'NEGD Small Com NonWin'!B148*(Rates!$I$9+Rates!$I$14))+Rates!$I$19+SUM(Rates!$I$21:$I$27)</f>
        <v>1559.2341949896811</v>
      </c>
      <c r="D148" s="65">
        <f>IF('NEGD Small Com NonWin'!B148&gt;40,40*(Rates!$J$9+Rates!$J$14)+('NEGD Small Com NonWin'!B148-40)*(Rates!$J$9+Rates!$J$17),'NEGD Small Com NonWin'!B148*(Rates!$J$9+Rates!$J$14))+Rates!$J$19+Rates!$J$22+Rates!$J$23</f>
        <v>1601.9871949896813</v>
      </c>
      <c r="E148" s="66">
        <f t="shared" si="8"/>
        <v>42.753000000000156</v>
      </c>
      <c r="F148" s="67">
        <f t="shared" si="9"/>
        <v>2.7419229348214169E-2</v>
      </c>
      <c r="G148" s="71">
        <f>'NEGD Commercial'!O146</f>
        <v>2</v>
      </c>
      <c r="H148" s="68">
        <f t="shared" si="10"/>
        <v>2.8093833403567918E-5</v>
      </c>
      <c r="I148" s="68">
        <f t="shared" si="11"/>
        <v>0.99898862199747174</v>
      </c>
    </row>
    <row r="149" spans="2:9" x14ac:dyDescent="0.2">
      <c r="B149" s="71">
        <f>'NEGD Commercial'!M147</f>
        <v>2739</v>
      </c>
      <c r="C149" s="65">
        <f>IF('NEGD Small Com NonWin'!B149&gt;40,40*(Rates!$I$9+Rates!$I$14)+('NEGD Small Com NonWin'!B149-40)*(Rates!$I$9+Rates!$I$17),'NEGD Small Com NonWin'!B149*(Rates!$I$9+Rates!$I$14))+Rates!$I$19+SUM(Rates!$I$21:$I$27)</f>
        <v>1570.3775285313486</v>
      </c>
      <c r="D149" s="65">
        <f>IF('NEGD Small Com NonWin'!B149&gt;40,40*(Rates!$J$9+Rates!$J$14)+('NEGD Small Com NonWin'!B149-40)*(Rates!$J$9+Rates!$J$17),'NEGD Small Com NonWin'!B149*(Rates!$J$9+Rates!$J$14))+Rates!$J$19+Rates!$J$22+Rates!$J$23</f>
        <v>1613.4545285313486</v>
      </c>
      <c r="E149" s="66">
        <f t="shared" si="8"/>
        <v>43.076999999999998</v>
      </c>
      <c r="F149" s="67">
        <f t="shared" si="9"/>
        <v>2.7430983452932208E-2</v>
      </c>
      <c r="G149" s="71">
        <f>'NEGD Commercial'!O147</f>
        <v>2</v>
      </c>
      <c r="H149" s="68">
        <f t="shared" si="10"/>
        <v>2.8093833403567918E-5</v>
      </c>
      <c r="I149" s="68">
        <f t="shared" si="11"/>
        <v>0.99901671583087526</v>
      </c>
    </row>
    <row r="150" spans="2:9" x14ac:dyDescent="0.2">
      <c r="B150" s="71">
        <f>'NEGD Commercial'!M148</f>
        <v>2779</v>
      </c>
      <c r="C150" s="65">
        <f>IF('NEGD Small Com NonWin'!B150&gt;40,40*(Rates!$I$9+Rates!$I$14)+('NEGD Small Com NonWin'!B150-40)*(Rates!$I$9+Rates!$I$17),'NEGD Small Com NonWin'!B150*(Rates!$I$9+Rates!$I$14))+Rates!$I$19+SUM(Rates!$I$21:$I$27)</f>
        <v>1592.6641956146834</v>
      </c>
      <c r="D150" s="65">
        <f>IF('NEGD Small Com NonWin'!B150&gt;40,40*(Rates!$J$9+Rates!$J$14)+('NEGD Small Com NonWin'!B150-40)*(Rates!$J$9+Rates!$J$17),'NEGD Small Com NonWin'!B150*(Rates!$J$9+Rates!$J$14))+Rates!$J$19+Rates!$J$22+Rates!$J$23</f>
        <v>1636.3891956146833</v>
      </c>
      <c r="E150" s="66">
        <f t="shared" si="8"/>
        <v>43.724999999999909</v>
      </c>
      <c r="F150" s="67">
        <f t="shared" si="9"/>
        <v>2.7453998225359988E-2</v>
      </c>
      <c r="G150" s="71">
        <f>'NEGD Commercial'!O148</f>
        <v>1</v>
      </c>
      <c r="H150" s="68">
        <f t="shared" si="10"/>
        <v>1.4046916701783959E-5</v>
      </c>
      <c r="I150" s="68">
        <f t="shared" si="11"/>
        <v>0.99903076274757707</v>
      </c>
    </row>
    <row r="151" spans="2:9" x14ac:dyDescent="0.2">
      <c r="B151" s="71">
        <f>'NEGD Commercial'!M149</f>
        <v>2799</v>
      </c>
      <c r="C151" s="65">
        <f>IF('NEGD Small Com NonWin'!B151&gt;40,40*(Rates!$I$9+Rates!$I$14)+('NEGD Small Com NonWin'!B151-40)*(Rates!$I$9+Rates!$I$17),'NEGD Small Com NonWin'!B151*(Rates!$I$9+Rates!$I$14))+Rates!$I$19+SUM(Rates!$I$21:$I$27)</f>
        <v>1603.8075291563507</v>
      </c>
      <c r="D151" s="65">
        <f>IF('NEGD Small Com NonWin'!B151&gt;40,40*(Rates!$J$9+Rates!$J$14)+('NEGD Small Com NonWin'!B151-40)*(Rates!$J$9+Rates!$J$17),'NEGD Small Com NonWin'!B151*(Rates!$J$9+Rates!$J$14))+Rates!$J$19+Rates!$J$22+Rates!$J$23</f>
        <v>1647.8565291563507</v>
      </c>
      <c r="E151" s="66">
        <f t="shared" si="8"/>
        <v>44.048999999999978</v>
      </c>
      <c r="F151" s="67">
        <f t="shared" si="9"/>
        <v>2.74652657499189E-2</v>
      </c>
      <c r="G151" s="71">
        <f>'NEGD Commercial'!O149</f>
        <v>1</v>
      </c>
      <c r="H151" s="68">
        <f t="shared" si="10"/>
        <v>1.4046916701783959E-5</v>
      </c>
      <c r="I151" s="68">
        <f t="shared" si="11"/>
        <v>0.99904480966427889</v>
      </c>
    </row>
    <row r="152" spans="2:9" x14ac:dyDescent="0.2">
      <c r="B152" s="71">
        <f>'NEGD Commercial'!M150</f>
        <v>2819</v>
      </c>
      <c r="C152" s="65">
        <f>IF('NEGD Small Com NonWin'!B152&gt;40,40*(Rates!$I$9+Rates!$I$14)+('NEGD Small Com NonWin'!B152-40)*(Rates!$I$9+Rates!$I$17),'NEGD Small Com NonWin'!B152*(Rates!$I$9+Rates!$I$14))+Rates!$I$19+SUM(Rates!$I$21:$I$27)</f>
        <v>1614.9508626980182</v>
      </c>
      <c r="D152" s="65">
        <f>IF('NEGD Small Com NonWin'!B152&gt;40,40*(Rates!$J$9+Rates!$J$14)+('NEGD Small Com NonWin'!B152-40)*(Rates!$J$9+Rates!$J$17),'NEGD Small Com NonWin'!B152*(Rates!$J$9+Rates!$J$14))+Rates!$J$19+Rates!$J$22+Rates!$J$23</f>
        <v>1659.323862698018</v>
      </c>
      <c r="E152" s="66">
        <f t="shared" si="8"/>
        <v>44.37299999999982</v>
      </c>
      <c r="F152" s="67">
        <f t="shared" si="9"/>
        <v>2.7476377780230446E-2</v>
      </c>
      <c r="G152" s="71">
        <f>'NEGD Commercial'!O150</f>
        <v>1</v>
      </c>
      <c r="H152" s="68">
        <f t="shared" si="10"/>
        <v>1.4046916701783959E-5</v>
      </c>
      <c r="I152" s="68">
        <f t="shared" si="11"/>
        <v>0.9990588565809807</v>
      </c>
    </row>
    <row r="153" spans="2:9" x14ac:dyDescent="0.2">
      <c r="B153" s="71">
        <f>'NEGD Commercial'!M151</f>
        <v>2839</v>
      </c>
      <c r="C153" s="65">
        <f>IF('NEGD Small Com NonWin'!B153&gt;40,40*(Rates!$I$9+Rates!$I$14)+('NEGD Small Com NonWin'!B153-40)*(Rates!$I$9+Rates!$I$17),'NEGD Small Com NonWin'!B153*(Rates!$I$9+Rates!$I$14))+Rates!$I$19+SUM(Rates!$I$21:$I$27)</f>
        <v>1626.0941962396855</v>
      </c>
      <c r="D153" s="65">
        <f>IF('NEGD Small Com NonWin'!B153&gt;40,40*(Rates!$J$9+Rates!$J$14)+('NEGD Small Com NonWin'!B153-40)*(Rates!$J$9+Rates!$J$17),'NEGD Small Com NonWin'!B153*(Rates!$J$9+Rates!$J$14))+Rates!$J$19+Rates!$J$22+Rates!$J$23</f>
        <v>1670.7911962396854</v>
      </c>
      <c r="E153" s="66">
        <f t="shared" si="8"/>
        <v>44.696999999999889</v>
      </c>
      <c r="F153" s="67">
        <f t="shared" si="9"/>
        <v>2.7487337513017955E-2</v>
      </c>
      <c r="G153" s="71">
        <f>'NEGD Commercial'!O151</f>
        <v>1</v>
      </c>
      <c r="H153" s="68">
        <f t="shared" si="10"/>
        <v>1.4046916701783959E-5</v>
      </c>
      <c r="I153" s="68">
        <f t="shared" si="11"/>
        <v>0.99907290349768252</v>
      </c>
    </row>
    <row r="154" spans="2:9" x14ac:dyDescent="0.2">
      <c r="B154" s="71">
        <f>'NEGD Commercial'!M152</f>
        <v>2859</v>
      </c>
      <c r="C154" s="65">
        <f>IF('NEGD Small Com NonWin'!B154&gt;40,40*(Rates!$I$9+Rates!$I$14)+('NEGD Small Com NonWin'!B154-40)*(Rates!$I$9+Rates!$I$17),'NEGD Small Com NonWin'!B154*(Rates!$I$9+Rates!$I$14))+Rates!$I$19+SUM(Rates!$I$21:$I$27)</f>
        <v>1637.2375297813528</v>
      </c>
      <c r="D154" s="65">
        <f>IF('NEGD Small Com NonWin'!B154&gt;40,40*(Rates!$J$9+Rates!$J$14)+('NEGD Small Com NonWin'!B154-40)*(Rates!$J$9+Rates!$J$17),'NEGD Small Com NonWin'!B154*(Rates!$J$9+Rates!$J$14))+Rates!$J$19+Rates!$J$22+Rates!$J$23</f>
        <v>1682.258529781353</v>
      </c>
      <c r="E154" s="66">
        <f t="shared" si="8"/>
        <v>45.021000000000186</v>
      </c>
      <c r="F154" s="67">
        <f t="shared" si="9"/>
        <v>2.749814805797457E-2</v>
      </c>
      <c r="G154" s="71">
        <f>'NEGD Commercial'!O152</f>
        <v>1</v>
      </c>
      <c r="H154" s="68">
        <f t="shared" si="10"/>
        <v>1.4046916701783959E-5</v>
      </c>
      <c r="I154" s="68">
        <f t="shared" si="11"/>
        <v>0.99908695041438433</v>
      </c>
    </row>
    <row r="155" spans="2:9" x14ac:dyDescent="0.2">
      <c r="B155" s="71">
        <f>'NEGD Commercial'!M153</f>
        <v>2899</v>
      </c>
      <c r="C155" s="65">
        <f>IF('NEGD Small Com NonWin'!B155&gt;40,40*(Rates!$I$9+Rates!$I$14)+('NEGD Small Com NonWin'!B155-40)*(Rates!$I$9+Rates!$I$17),'NEGD Small Com NonWin'!B155*(Rates!$I$9+Rates!$I$14))+Rates!$I$19+SUM(Rates!$I$21:$I$27)</f>
        <v>1659.5241968646876</v>
      </c>
      <c r="D155" s="65">
        <f>IF('NEGD Small Com NonWin'!B155&gt;40,40*(Rates!$J$9+Rates!$J$14)+('NEGD Small Com NonWin'!B155-40)*(Rates!$J$9+Rates!$J$17),'NEGD Small Com NonWin'!B155*(Rates!$J$9+Rates!$J$14))+Rates!$J$19+Rates!$J$22+Rates!$J$23</f>
        <v>1705.1931968646877</v>
      </c>
      <c r="E155" s="66">
        <f t="shared" si="8"/>
        <v>45.669000000000096</v>
      </c>
      <c r="F155" s="67">
        <f t="shared" si="9"/>
        <v>2.7519333605548989E-2</v>
      </c>
      <c r="G155" s="71">
        <f>'NEGD Commercial'!O153</f>
        <v>3</v>
      </c>
      <c r="H155" s="68">
        <f t="shared" si="10"/>
        <v>4.2140750105351876E-5</v>
      </c>
      <c r="I155" s="68">
        <f t="shared" si="11"/>
        <v>0.99912909116448967</v>
      </c>
    </row>
    <row r="156" spans="2:9" x14ac:dyDescent="0.2">
      <c r="B156" s="71">
        <f>'NEGD Commercial'!M154</f>
        <v>2939</v>
      </c>
      <c r="C156" s="65">
        <f>IF('NEGD Small Com NonWin'!B156&gt;40,40*(Rates!$I$9+Rates!$I$14)+('NEGD Small Com NonWin'!B156-40)*(Rates!$I$9+Rates!$I$17),'NEGD Small Com NonWin'!B156*(Rates!$I$9+Rates!$I$14))+Rates!$I$19+SUM(Rates!$I$21:$I$27)</f>
        <v>1681.8108639480224</v>
      </c>
      <c r="D156" s="65">
        <f>IF('NEGD Small Com NonWin'!B156&gt;40,40*(Rates!$J$9+Rates!$J$14)+('NEGD Small Com NonWin'!B156-40)*(Rates!$J$9+Rates!$J$17),'NEGD Small Com NonWin'!B156*(Rates!$J$9+Rates!$J$14))+Rates!$J$19+Rates!$J$22+Rates!$J$23</f>
        <v>1728.1278639480224</v>
      </c>
      <c r="E156" s="66">
        <f t="shared" si="8"/>
        <v>46.317000000000007</v>
      </c>
      <c r="F156" s="67">
        <f t="shared" si="9"/>
        <v>2.7539957668766414E-2</v>
      </c>
      <c r="G156" s="71">
        <f>'NEGD Commercial'!O154</f>
        <v>1</v>
      </c>
      <c r="H156" s="68">
        <f t="shared" si="10"/>
        <v>1.4046916701783959E-5</v>
      </c>
      <c r="I156" s="68">
        <f t="shared" si="11"/>
        <v>0.99914313808119148</v>
      </c>
    </row>
    <row r="157" spans="2:9" x14ac:dyDescent="0.2">
      <c r="B157" s="71">
        <f>'NEGD Commercial'!M155</f>
        <v>2999</v>
      </c>
      <c r="C157" s="65">
        <f>IF('NEGD Small Com NonWin'!B157&gt;40,40*(Rates!$I$9+Rates!$I$14)+('NEGD Small Com NonWin'!B157-40)*(Rates!$I$9+Rates!$I$17),'NEGD Small Com NonWin'!B157*(Rates!$I$9+Rates!$I$14))+Rates!$I$19+SUM(Rates!$I$21:$I$27)</f>
        <v>1715.2408645730245</v>
      </c>
      <c r="D157" s="65">
        <f>IF('NEGD Small Com NonWin'!B157&gt;40,40*(Rates!$J$9+Rates!$J$14)+('NEGD Small Com NonWin'!B157-40)*(Rates!$J$9+Rates!$J$17),'NEGD Small Com NonWin'!B157*(Rates!$J$9+Rates!$J$14))+Rates!$J$19+Rates!$J$22+Rates!$J$23</f>
        <v>1762.5298645730245</v>
      </c>
      <c r="E157" s="66">
        <f t="shared" si="8"/>
        <v>47.288999999999987</v>
      </c>
      <c r="F157" s="67">
        <f t="shared" si="9"/>
        <v>2.7569888857429743E-2</v>
      </c>
      <c r="G157" s="71">
        <f>'NEGD Commercial'!O155</f>
        <v>1</v>
      </c>
      <c r="H157" s="68">
        <f t="shared" si="10"/>
        <v>1.4046916701783959E-5</v>
      </c>
      <c r="I157" s="68">
        <f t="shared" si="11"/>
        <v>0.9991571849978933</v>
      </c>
    </row>
    <row r="158" spans="2:9" x14ac:dyDescent="0.2">
      <c r="B158" s="71">
        <f>'NEGD Commercial'!M156</f>
        <v>3059</v>
      </c>
      <c r="C158" s="65">
        <f>IF('NEGD Small Com NonWin'!B158&gt;40,40*(Rates!$I$9+Rates!$I$14)+('NEGD Small Com NonWin'!B158-40)*(Rates!$I$9+Rates!$I$17),'NEGD Small Com NonWin'!B158*(Rates!$I$9+Rates!$I$14))+Rates!$I$19+SUM(Rates!$I$21:$I$27)</f>
        <v>1748.6708651980268</v>
      </c>
      <c r="D158" s="65">
        <f>IF('NEGD Small Com NonWin'!B158&gt;40,40*(Rates!$J$9+Rates!$J$14)+('NEGD Small Com NonWin'!B158-40)*(Rates!$J$9+Rates!$J$17),'NEGD Small Com NonWin'!B158*(Rates!$J$9+Rates!$J$14))+Rates!$J$19+Rates!$J$22+Rates!$J$23</f>
        <v>1796.9318651980268</v>
      </c>
      <c r="E158" s="66">
        <f t="shared" si="8"/>
        <v>48.260999999999967</v>
      </c>
      <c r="F158" s="67">
        <f t="shared" si="9"/>
        <v>2.7598675634442328E-2</v>
      </c>
      <c r="G158" s="71">
        <f>'NEGD Commercial'!O156</f>
        <v>1</v>
      </c>
      <c r="H158" s="68">
        <f t="shared" si="10"/>
        <v>1.4046916701783959E-5</v>
      </c>
      <c r="I158" s="68">
        <f t="shared" si="11"/>
        <v>0.99917123191459511</v>
      </c>
    </row>
    <row r="159" spans="2:9" x14ac:dyDescent="0.2">
      <c r="B159" s="71">
        <f>'NEGD Commercial'!M157</f>
        <v>3099</v>
      </c>
      <c r="C159" s="65">
        <f>IF('NEGD Small Com NonWin'!B159&gt;40,40*(Rates!$I$9+Rates!$I$14)+('NEGD Small Com NonWin'!B159-40)*(Rates!$I$9+Rates!$I$17),'NEGD Small Com NonWin'!B159*(Rates!$I$9+Rates!$I$14))+Rates!$I$19+SUM(Rates!$I$21:$I$27)</f>
        <v>1770.9575322813616</v>
      </c>
      <c r="D159" s="65">
        <f>IF('NEGD Small Com NonWin'!B159&gt;40,40*(Rates!$J$9+Rates!$J$14)+('NEGD Small Com NonWin'!B159-40)*(Rates!$J$9+Rates!$J$17),'NEGD Small Com NonWin'!B159*(Rates!$J$9+Rates!$J$14))+Rates!$J$19+Rates!$J$22+Rates!$J$23</f>
        <v>1819.8665322813615</v>
      </c>
      <c r="E159" s="66">
        <f t="shared" si="8"/>
        <v>48.908999999999878</v>
      </c>
      <c r="F159" s="67">
        <f t="shared" si="9"/>
        <v>2.7617263039049229E-2</v>
      </c>
      <c r="G159" s="71">
        <f>'NEGD Commercial'!O157</f>
        <v>2</v>
      </c>
      <c r="H159" s="68">
        <f t="shared" si="10"/>
        <v>2.8093833403567918E-5</v>
      </c>
      <c r="I159" s="68">
        <f t="shared" si="11"/>
        <v>0.99919932574799863</v>
      </c>
    </row>
    <row r="160" spans="2:9" x14ac:dyDescent="0.2">
      <c r="B160" s="71">
        <f>'NEGD Commercial'!M158</f>
        <v>3159</v>
      </c>
      <c r="C160" s="65">
        <f>IF('NEGD Small Com NonWin'!B160&gt;40,40*(Rates!$I$9+Rates!$I$14)+('NEGD Small Com NonWin'!B160-40)*(Rates!$I$9+Rates!$I$17),'NEGD Small Com NonWin'!B160*(Rates!$I$9+Rates!$I$14))+Rates!$I$19+SUM(Rates!$I$21:$I$27)</f>
        <v>1804.3875329063637</v>
      </c>
      <c r="D160" s="65">
        <f>IF('NEGD Small Com NonWin'!B160&gt;40,40*(Rates!$J$9+Rates!$J$14)+('NEGD Small Com NonWin'!B160-40)*(Rates!$J$9+Rates!$J$17),'NEGD Small Com NonWin'!B160*(Rates!$J$9+Rates!$J$14))+Rates!$J$19+Rates!$J$22+Rates!$J$23</f>
        <v>1854.2685329063636</v>
      </c>
      <c r="E160" s="66">
        <f t="shared" si="8"/>
        <v>49.880999999999858</v>
      </c>
      <c r="F160" s="67">
        <f t="shared" si="9"/>
        <v>2.7644283220941743E-2</v>
      </c>
      <c r="G160" s="71">
        <f>'NEGD Commercial'!O158</f>
        <v>1</v>
      </c>
      <c r="H160" s="68">
        <f t="shared" si="10"/>
        <v>1.4046916701783959E-5</v>
      </c>
      <c r="I160" s="68">
        <f t="shared" si="11"/>
        <v>0.99921337266470045</v>
      </c>
    </row>
    <row r="161" spans="2:9" x14ac:dyDescent="0.2">
      <c r="B161" s="71">
        <f>'NEGD Commercial'!M159</f>
        <v>3179</v>
      </c>
      <c r="C161" s="65">
        <f>IF('NEGD Small Com NonWin'!B161&gt;40,40*(Rates!$I$9+Rates!$I$14)+('NEGD Small Com NonWin'!B161-40)*(Rates!$I$9+Rates!$I$17),'NEGD Small Com NonWin'!B161*(Rates!$I$9+Rates!$I$14))+Rates!$I$19+SUM(Rates!$I$21:$I$27)</f>
        <v>1815.530866448031</v>
      </c>
      <c r="D161" s="65">
        <f>IF('NEGD Small Com NonWin'!B161&gt;40,40*(Rates!$J$9+Rates!$J$14)+('NEGD Small Com NonWin'!B161-40)*(Rates!$J$9+Rates!$J$17),'NEGD Small Com NonWin'!B161*(Rates!$J$9+Rates!$J$14))+Rates!$J$19+Rates!$J$22+Rates!$J$23</f>
        <v>1865.7358664480312</v>
      </c>
      <c r="E161" s="66">
        <f t="shared" si="8"/>
        <v>50.205000000000155</v>
      </c>
      <c r="F161" s="67">
        <f t="shared" si="9"/>
        <v>2.7653068822907426E-2</v>
      </c>
      <c r="G161" s="71">
        <f>'NEGD Commercial'!O159</f>
        <v>2</v>
      </c>
      <c r="H161" s="68">
        <f t="shared" si="10"/>
        <v>2.8093833403567918E-5</v>
      </c>
      <c r="I161" s="68">
        <f t="shared" si="11"/>
        <v>0.99924146649810397</v>
      </c>
    </row>
    <row r="162" spans="2:9" x14ac:dyDescent="0.2">
      <c r="B162" s="71">
        <f>'NEGD Commercial'!M160</f>
        <v>3199</v>
      </c>
      <c r="C162" s="65">
        <f>IF('NEGD Small Com NonWin'!B162&gt;40,40*(Rates!$I$9+Rates!$I$14)+('NEGD Small Com NonWin'!B162-40)*(Rates!$I$9+Rates!$I$17),'NEGD Small Com NonWin'!B162*(Rates!$I$9+Rates!$I$14))+Rates!$I$19+SUM(Rates!$I$21:$I$27)</f>
        <v>1826.6741999896985</v>
      </c>
      <c r="D162" s="65">
        <f>IF('NEGD Small Com NonWin'!B162&gt;40,40*(Rates!$J$9+Rates!$J$14)+('NEGD Small Com NonWin'!B162-40)*(Rates!$J$9+Rates!$J$17),'NEGD Small Com NonWin'!B162*(Rates!$J$9+Rates!$J$14))+Rates!$J$19+Rates!$J$22+Rates!$J$23</f>
        <v>1877.2031999896985</v>
      </c>
      <c r="E162" s="66">
        <f t="shared" si="8"/>
        <v>50.528999999999996</v>
      </c>
      <c r="F162" s="67">
        <f t="shared" si="9"/>
        <v>2.7661747234556087E-2</v>
      </c>
      <c r="G162" s="71">
        <f>'NEGD Commercial'!O160</f>
        <v>2</v>
      </c>
      <c r="H162" s="68">
        <f t="shared" si="10"/>
        <v>2.8093833403567918E-5</v>
      </c>
      <c r="I162" s="68">
        <f t="shared" si="11"/>
        <v>0.99926956033150749</v>
      </c>
    </row>
    <row r="163" spans="2:9" x14ac:dyDescent="0.2">
      <c r="B163" s="71">
        <f>'NEGD Commercial'!M161</f>
        <v>3239</v>
      </c>
      <c r="C163" s="65">
        <f>IF('NEGD Small Com NonWin'!B163&gt;40,40*(Rates!$I$9+Rates!$I$14)+('NEGD Small Com NonWin'!B163-40)*(Rates!$I$9+Rates!$I$17),'NEGD Small Com NonWin'!B163*(Rates!$I$9+Rates!$I$14))+Rates!$I$19+SUM(Rates!$I$21:$I$27)</f>
        <v>1848.9608670730333</v>
      </c>
      <c r="D163" s="65">
        <f>IF('NEGD Small Com NonWin'!B163&gt;40,40*(Rates!$J$9+Rates!$J$14)+('NEGD Small Com NonWin'!B163-40)*(Rates!$J$9+Rates!$J$17),'NEGD Small Com NonWin'!B163*(Rates!$J$9+Rates!$J$14))+Rates!$J$19+Rates!$J$22+Rates!$J$23</f>
        <v>1900.1378670730332</v>
      </c>
      <c r="E163" s="66">
        <f t="shared" si="8"/>
        <v>51.176999999999907</v>
      </c>
      <c r="F163" s="67">
        <f t="shared" si="9"/>
        <v>2.7678790239089701E-2</v>
      </c>
      <c r="G163" s="71">
        <f>'NEGD Commercial'!O161</f>
        <v>1</v>
      </c>
      <c r="H163" s="68">
        <f t="shared" si="10"/>
        <v>1.4046916701783959E-5</v>
      </c>
      <c r="I163" s="68">
        <f t="shared" si="11"/>
        <v>0.9992836072482093</v>
      </c>
    </row>
    <row r="164" spans="2:9" x14ac:dyDescent="0.2">
      <c r="B164" s="71">
        <f>'NEGD Commercial'!M162</f>
        <v>3259</v>
      </c>
      <c r="C164" s="65">
        <f>IF('NEGD Small Com NonWin'!B164&gt;40,40*(Rates!$I$9+Rates!$I$14)+('NEGD Small Com NonWin'!B164-40)*(Rates!$I$9+Rates!$I$17),'NEGD Small Com NonWin'!B164*(Rates!$I$9+Rates!$I$14))+Rates!$I$19+SUM(Rates!$I$21:$I$27)</f>
        <v>1860.1042006147006</v>
      </c>
      <c r="D164" s="65">
        <f>IF('NEGD Small Com NonWin'!B164&gt;40,40*(Rates!$J$9+Rates!$J$14)+('NEGD Small Com NonWin'!B164-40)*(Rates!$J$9+Rates!$J$17),'NEGD Small Com NonWin'!B164*(Rates!$J$9+Rates!$J$14))+Rates!$J$19+Rates!$J$22+Rates!$J$23</f>
        <v>1911.6052006147006</v>
      </c>
      <c r="E164" s="66">
        <f t="shared" si="8"/>
        <v>51.500999999999976</v>
      </c>
      <c r="F164" s="67">
        <f t="shared" si="9"/>
        <v>2.7687158591965258E-2</v>
      </c>
      <c r="G164" s="71">
        <f>'NEGD Commercial'!O162</f>
        <v>2</v>
      </c>
      <c r="H164" s="68">
        <f t="shared" si="10"/>
        <v>2.8093833403567918E-5</v>
      </c>
      <c r="I164" s="68">
        <f t="shared" si="11"/>
        <v>0.99931170108161282</v>
      </c>
    </row>
    <row r="165" spans="2:9" x14ac:dyDescent="0.2">
      <c r="B165" s="71">
        <f>'NEGD Commercial'!M163</f>
        <v>3299</v>
      </c>
      <c r="C165" s="65">
        <f>IF('NEGD Small Com NonWin'!B165&gt;40,40*(Rates!$I$9+Rates!$I$14)+('NEGD Small Com NonWin'!B165-40)*(Rates!$I$9+Rates!$I$17),'NEGD Small Com NonWin'!B165*(Rates!$I$9+Rates!$I$14))+Rates!$I$19+SUM(Rates!$I$21:$I$27)</f>
        <v>1882.3908676980354</v>
      </c>
      <c r="D165" s="65">
        <f>IF('NEGD Small Com NonWin'!B165&gt;40,40*(Rates!$J$9+Rates!$J$14)+('NEGD Small Com NonWin'!B165-40)*(Rates!$J$9+Rates!$J$17),'NEGD Small Com NonWin'!B165*(Rates!$J$9+Rates!$J$14))+Rates!$J$19+Rates!$J$22+Rates!$J$23</f>
        <v>1934.5398676980353</v>
      </c>
      <c r="E165" s="66">
        <f t="shared" si="8"/>
        <v>52.148999999999887</v>
      </c>
      <c r="F165" s="67">
        <f t="shared" si="9"/>
        <v>2.7703598065035553E-2</v>
      </c>
      <c r="G165" s="71">
        <f>'NEGD Commercial'!O163</f>
        <v>1</v>
      </c>
      <c r="H165" s="68">
        <f t="shared" si="10"/>
        <v>1.4046916701783959E-5</v>
      </c>
      <c r="I165" s="68">
        <f t="shared" si="11"/>
        <v>0.99932574799831464</v>
      </c>
    </row>
    <row r="166" spans="2:9" x14ac:dyDescent="0.2">
      <c r="B166" s="71">
        <f>'NEGD Commercial'!M164</f>
        <v>3319</v>
      </c>
      <c r="C166" s="65">
        <f>IF('NEGD Small Com NonWin'!B166&gt;40,40*(Rates!$I$9+Rates!$I$14)+('NEGD Small Com NonWin'!B166-40)*(Rates!$I$9+Rates!$I$17),'NEGD Small Com NonWin'!B166*(Rates!$I$9+Rates!$I$14))+Rates!$I$19+SUM(Rates!$I$21:$I$27)</f>
        <v>1893.5342012397027</v>
      </c>
      <c r="D166" s="65">
        <f>IF('NEGD Small Com NonWin'!B166&gt;40,40*(Rates!$J$9+Rates!$J$14)+('NEGD Small Com NonWin'!B166-40)*(Rates!$J$9+Rates!$J$17),'NEGD Small Com NonWin'!B166*(Rates!$J$9+Rates!$J$14))+Rates!$J$19+Rates!$J$22+Rates!$J$23</f>
        <v>1946.0072012397027</v>
      </c>
      <c r="E166" s="66">
        <f t="shared" si="8"/>
        <v>52.472999999999956</v>
      </c>
      <c r="F166" s="67">
        <f t="shared" si="9"/>
        <v>2.7711672683622891E-2</v>
      </c>
      <c r="G166" s="71">
        <f>'NEGD Commercial'!O164</f>
        <v>1</v>
      </c>
      <c r="H166" s="68">
        <f t="shared" si="10"/>
        <v>1.4046916701783959E-5</v>
      </c>
      <c r="I166" s="68">
        <f t="shared" si="11"/>
        <v>0.99933979491501645</v>
      </c>
    </row>
    <row r="167" spans="2:9" x14ac:dyDescent="0.2">
      <c r="B167" s="71">
        <f>'NEGD Commercial'!M165</f>
        <v>3399</v>
      </c>
      <c r="C167" s="65">
        <f>IF('NEGD Small Com NonWin'!B167&gt;40,40*(Rates!$I$9+Rates!$I$14)+('NEGD Small Com NonWin'!B167-40)*(Rates!$I$9+Rates!$I$17),'NEGD Small Com NonWin'!B167*(Rates!$I$9+Rates!$I$14))+Rates!$I$19+SUM(Rates!$I$21:$I$27)</f>
        <v>1938.1075354063723</v>
      </c>
      <c r="D167" s="65">
        <f>IF('NEGD Small Com NonWin'!B167&gt;40,40*(Rates!$J$9+Rates!$J$14)+('NEGD Small Com NonWin'!B167-40)*(Rates!$J$9+Rates!$J$17),'NEGD Small Com NonWin'!B167*(Rates!$J$9+Rates!$J$14))+Rates!$J$19+Rates!$J$22+Rates!$J$23</f>
        <v>1991.8765354063723</v>
      </c>
      <c r="E167" s="66">
        <f t="shared" si="8"/>
        <v>53.769000000000005</v>
      </c>
      <c r="F167" s="67">
        <f t="shared" si="9"/>
        <v>2.7743042642226764E-2</v>
      </c>
      <c r="G167" s="71">
        <f>'NEGD Commercial'!O165</f>
        <v>2</v>
      </c>
      <c r="H167" s="68">
        <f t="shared" si="10"/>
        <v>2.8093833403567918E-5</v>
      </c>
      <c r="I167" s="68">
        <f t="shared" si="11"/>
        <v>0.99936788874841997</v>
      </c>
    </row>
    <row r="168" spans="2:9" x14ac:dyDescent="0.2">
      <c r="B168" s="71">
        <f>'NEGD Commercial'!M166</f>
        <v>3419</v>
      </c>
      <c r="C168" s="65">
        <f>IF('NEGD Small Com NonWin'!B168&gt;40,40*(Rates!$I$9+Rates!$I$14)+('NEGD Small Com NonWin'!B168-40)*(Rates!$I$9+Rates!$I$17),'NEGD Small Com NonWin'!B168*(Rates!$I$9+Rates!$I$14))+Rates!$I$19+SUM(Rates!$I$21:$I$27)</f>
        <v>1949.2508689480396</v>
      </c>
      <c r="D168" s="65">
        <f>IF('NEGD Small Com NonWin'!B168&gt;40,40*(Rates!$J$9+Rates!$J$14)+('NEGD Small Com NonWin'!B168-40)*(Rates!$J$9+Rates!$J$17),'NEGD Small Com NonWin'!B168*(Rates!$J$9+Rates!$J$14))+Rates!$J$19+Rates!$J$22+Rates!$J$23</f>
        <v>2003.3438689480397</v>
      </c>
      <c r="E168" s="66">
        <f t="shared" si="8"/>
        <v>54.093000000000075</v>
      </c>
      <c r="F168" s="67">
        <f t="shared" si="9"/>
        <v>2.7750660965046879E-2</v>
      </c>
      <c r="G168" s="71">
        <f>'NEGD Commercial'!O166</f>
        <v>1</v>
      </c>
      <c r="H168" s="68">
        <f t="shared" si="10"/>
        <v>1.4046916701783959E-5</v>
      </c>
      <c r="I168" s="68">
        <f t="shared" si="11"/>
        <v>0.99938193566512179</v>
      </c>
    </row>
    <row r="169" spans="2:9" x14ac:dyDescent="0.2">
      <c r="B169" s="71">
        <f>'NEGD Commercial'!M167</f>
        <v>3459</v>
      </c>
      <c r="C169" s="65">
        <f>IF('NEGD Small Com NonWin'!B169&gt;40,40*(Rates!$I$9+Rates!$I$14)+('NEGD Small Com NonWin'!B169-40)*(Rates!$I$9+Rates!$I$17),'NEGD Small Com NonWin'!B169*(Rates!$I$9+Rates!$I$14))+Rates!$I$19+SUM(Rates!$I$21:$I$27)</f>
        <v>1971.5375360313744</v>
      </c>
      <c r="D169" s="65">
        <f>IF('NEGD Small Com NonWin'!B169&gt;40,40*(Rates!$J$9+Rates!$J$14)+('NEGD Small Com NonWin'!B169-40)*(Rates!$J$9+Rates!$J$17),'NEGD Small Com NonWin'!B169*(Rates!$J$9+Rates!$J$14))+Rates!$J$19+Rates!$J$22+Rates!$J$23</f>
        <v>2026.2785360313744</v>
      </c>
      <c r="E169" s="66">
        <f t="shared" si="8"/>
        <v>54.740999999999985</v>
      </c>
      <c r="F169" s="67">
        <f t="shared" si="9"/>
        <v>2.7765639253407984E-2</v>
      </c>
      <c r="G169" s="71">
        <f>'NEGD Commercial'!O167</f>
        <v>1</v>
      </c>
      <c r="H169" s="68">
        <f t="shared" si="10"/>
        <v>1.4046916701783959E-5</v>
      </c>
      <c r="I169" s="68">
        <f t="shared" si="11"/>
        <v>0.99939598258182361</v>
      </c>
    </row>
    <row r="170" spans="2:9" x14ac:dyDescent="0.2">
      <c r="B170" s="71">
        <f>'NEGD Commercial'!M168</f>
        <v>3539</v>
      </c>
      <c r="C170" s="65">
        <f>IF('NEGD Small Com NonWin'!B170&gt;40,40*(Rates!$I$9+Rates!$I$14)+('NEGD Small Com NonWin'!B170-40)*(Rates!$I$9+Rates!$I$17),'NEGD Small Com NonWin'!B170*(Rates!$I$9+Rates!$I$14))+Rates!$I$19+SUM(Rates!$I$21:$I$27)</f>
        <v>2016.110870198044</v>
      </c>
      <c r="D170" s="65">
        <f>IF('NEGD Small Com NonWin'!B170&gt;40,40*(Rates!$J$9+Rates!$J$14)+('NEGD Small Com NonWin'!B170-40)*(Rates!$J$9+Rates!$J$17),'NEGD Small Com NonWin'!B170*(Rates!$J$9+Rates!$J$14))+Rates!$J$19+Rates!$J$22+Rates!$J$23</f>
        <v>2072.1478701980441</v>
      </c>
      <c r="E170" s="66">
        <f t="shared" si="8"/>
        <v>56.037000000000035</v>
      </c>
      <c r="F170" s="67">
        <f t="shared" si="9"/>
        <v>2.7794602384389445E-2</v>
      </c>
      <c r="G170" s="71">
        <f>'NEGD Commercial'!O168</f>
        <v>2</v>
      </c>
      <c r="H170" s="68">
        <f t="shared" si="10"/>
        <v>2.8093833403567918E-5</v>
      </c>
      <c r="I170" s="68">
        <f t="shared" si="11"/>
        <v>0.99942407641522713</v>
      </c>
    </row>
    <row r="171" spans="2:9" x14ac:dyDescent="0.2">
      <c r="B171" s="71">
        <f>'NEGD Commercial'!M169</f>
        <v>3579</v>
      </c>
      <c r="C171" s="65">
        <f>IF('NEGD Small Com NonWin'!B171&gt;40,40*(Rates!$I$9+Rates!$I$14)+('NEGD Small Com NonWin'!B171-40)*(Rates!$I$9+Rates!$I$17),'NEGD Small Com NonWin'!B171*(Rates!$I$9+Rates!$I$14))+Rates!$I$19+SUM(Rates!$I$21:$I$27)</f>
        <v>2038.3975372813788</v>
      </c>
      <c r="D171" s="65">
        <f>IF('NEGD Small Com NonWin'!B171&gt;40,40*(Rates!$J$9+Rates!$J$14)+('NEGD Small Com NonWin'!B171-40)*(Rates!$J$9+Rates!$J$17),'NEGD Small Com NonWin'!B171*(Rates!$J$9+Rates!$J$14))+Rates!$J$19+Rates!$J$22+Rates!$J$23</f>
        <v>2095.0825372813788</v>
      </c>
      <c r="E171" s="66">
        <f t="shared" si="8"/>
        <v>56.684999999999945</v>
      </c>
      <c r="F171" s="67">
        <f t="shared" si="9"/>
        <v>2.7808608950539167E-2</v>
      </c>
      <c r="G171" s="71">
        <f>'NEGD Commercial'!O169</f>
        <v>1</v>
      </c>
      <c r="H171" s="68">
        <f t="shared" si="10"/>
        <v>1.4046916701783959E-5</v>
      </c>
      <c r="I171" s="68">
        <f t="shared" si="11"/>
        <v>0.99943812333192894</v>
      </c>
    </row>
    <row r="172" spans="2:9" x14ac:dyDescent="0.2">
      <c r="B172" s="71">
        <f>'NEGD Commercial'!M170</f>
        <v>3599</v>
      </c>
      <c r="C172" s="65">
        <f>IF('NEGD Small Com NonWin'!B172&gt;40,40*(Rates!$I$9+Rates!$I$14)+('NEGD Small Com NonWin'!B172-40)*(Rates!$I$9+Rates!$I$17),'NEGD Small Com NonWin'!B172*(Rates!$I$9+Rates!$I$14))+Rates!$I$19+SUM(Rates!$I$21:$I$27)</f>
        <v>2049.5408708230461</v>
      </c>
      <c r="D172" s="65">
        <f>IF('NEGD Small Com NonWin'!B172&gt;40,40*(Rates!$J$9+Rates!$J$14)+('NEGD Small Com NonWin'!B172-40)*(Rates!$J$9+Rates!$J$17),'NEGD Small Com NonWin'!B172*(Rates!$J$9+Rates!$J$14))+Rates!$J$19+Rates!$J$22+Rates!$J$23</f>
        <v>2106.5498708230461</v>
      </c>
      <c r="E172" s="66">
        <f t="shared" si="8"/>
        <v>57.009000000000015</v>
      </c>
      <c r="F172" s="67">
        <f t="shared" si="9"/>
        <v>2.7815498003270642E-2</v>
      </c>
      <c r="G172" s="71">
        <f>'NEGD Commercial'!O170</f>
        <v>1</v>
      </c>
      <c r="H172" s="68">
        <f t="shared" si="10"/>
        <v>1.4046916701783959E-5</v>
      </c>
      <c r="I172" s="68">
        <f t="shared" si="11"/>
        <v>0.99945217024863076</v>
      </c>
    </row>
    <row r="173" spans="2:9" x14ac:dyDescent="0.2">
      <c r="B173" s="71">
        <f>'NEGD Commercial'!M171</f>
        <v>3619</v>
      </c>
      <c r="C173" s="65">
        <f>IF('NEGD Small Com NonWin'!B173&gt;40,40*(Rates!$I$9+Rates!$I$14)+('NEGD Small Com NonWin'!B173-40)*(Rates!$I$9+Rates!$I$17),'NEGD Small Com NonWin'!B173*(Rates!$I$9+Rates!$I$14))+Rates!$I$19+SUM(Rates!$I$21:$I$27)</f>
        <v>2060.6842043647134</v>
      </c>
      <c r="D173" s="65">
        <f>IF('NEGD Small Com NonWin'!B173&gt;40,40*(Rates!$J$9+Rates!$J$14)+('NEGD Small Com NonWin'!B173-40)*(Rates!$J$9+Rates!$J$17),'NEGD Small Com NonWin'!B173*(Rates!$J$9+Rates!$J$14))+Rates!$J$19+Rates!$J$22+Rates!$J$23</f>
        <v>2118.0172043647135</v>
      </c>
      <c r="E173" s="66">
        <f t="shared" si="8"/>
        <v>57.333000000000084</v>
      </c>
      <c r="F173" s="67">
        <f t="shared" si="9"/>
        <v>2.7822312549668535E-2</v>
      </c>
      <c r="G173" s="71">
        <f>'NEGD Commercial'!O171</f>
        <v>1</v>
      </c>
      <c r="H173" s="68">
        <f t="shared" si="10"/>
        <v>1.4046916701783959E-5</v>
      </c>
      <c r="I173" s="68">
        <f t="shared" si="11"/>
        <v>0.99946621716533257</v>
      </c>
    </row>
    <row r="174" spans="2:9" x14ac:dyDescent="0.2">
      <c r="B174" s="71">
        <f>'NEGD Commercial'!M172</f>
        <v>3659</v>
      </c>
      <c r="C174" s="65">
        <f>IF('NEGD Small Com NonWin'!B174&gt;40,40*(Rates!$I$9+Rates!$I$14)+('NEGD Small Com NonWin'!B174-40)*(Rates!$I$9+Rates!$I$17),'NEGD Small Com NonWin'!B174*(Rates!$I$9+Rates!$I$14))+Rates!$I$19+SUM(Rates!$I$21:$I$27)</f>
        <v>2082.970871448048</v>
      </c>
      <c r="D174" s="65">
        <f>IF('NEGD Small Com NonWin'!B174&gt;40,40*(Rates!$J$9+Rates!$J$14)+('NEGD Small Com NonWin'!B174-40)*(Rates!$J$9+Rates!$J$17),'NEGD Small Com NonWin'!B174*(Rates!$J$9+Rates!$J$14))+Rates!$J$19+Rates!$J$22+Rates!$J$23</f>
        <v>2140.9518714480482</v>
      </c>
      <c r="E174" s="66">
        <f t="shared" si="8"/>
        <v>57.981000000000222</v>
      </c>
      <c r="F174" s="67">
        <f t="shared" si="9"/>
        <v>2.7835722906529536E-2</v>
      </c>
      <c r="G174" s="71">
        <f>'NEGD Commercial'!O172</f>
        <v>1</v>
      </c>
      <c r="H174" s="68">
        <f t="shared" si="10"/>
        <v>1.4046916701783959E-5</v>
      </c>
      <c r="I174" s="68">
        <f t="shared" si="11"/>
        <v>0.99948026408203439</v>
      </c>
    </row>
    <row r="175" spans="2:9" x14ac:dyDescent="0.2">
      <c r="B175" s="71">
        <f>'NEGD Commercial'!M173</f>
        <v>3699</v>
      </c>
      <c r="C175" s="65">
        <f>IF('NEGD Small Com NonWin'!B175&gt;40,40*(Rates!$I$9+Rates!$I$14)+('NEGD Small Com NonWin'!B175-40)*(Rates!$I$9+Rates!$I$17),'NEGD Small Com NonWin'!B175*(Rates!$I$9+Rates!$I$14))+Rates!$I$19+SUM(Rates!$I$21:$I$27)</f>
        <v>2105.257538531383</v>
      </c>
      <c r="D175" s="65">
        <f>IF('NEGD Small Com NonWin'!B175&gt;40,40*(Rates!$J$9+Rates!$J$14)+('NEGD Small Com NonWin'!B175-40)*(Rates!$J$9+Rates!$J$17),'NEGD Small Com NonWin'!B175*(Rates!$J$9+Rates!$J$14))+Rates!$J$19+Rates!$J$22+Rates!$J$23</f>
        <v>2163.8865385313829</v>
      </c>
      <c r="E175" s="66">
        <f t="shared" si="8"/>
        <v>58.628999999999905</v>
      </c>
      <c r="F175" s="67">
        <f t="shared" si="9"/>
        <v>2.7848849334081566E-2</v>
      </c>
      <c r="G175" s="71">
        <f>'NEGD Commercial'!O173</f>
        <v>1</v>
      </c>
      <c r="H175" s="68">
        <f t="shared" si="10"/>
        <v>1.4046916701783959E-5</v>
      </c>
      <c r="I175" s="68">
        <f t="shared" si="11"/>
        <v>0.9994943109987362</v>
      </c>
    </row>
    <row r="176" spans="2:9" x14ac:dyDescent="0.2">
      <c r="B176" s="71">
        <f>'NEGD Commercial'!M174</f>
        <v>3719</v>
      </c>
      <c r="C176" s="65">
        <f>IF('NEGD Small Com NonWin'!B176&gt;40,40*(Rates!$I$9+Rates!$I$14)+('NEGD Small Com NonWin'!B176-40)*(Rates!$I$9+Rates!$I$17),'NEGD Small Com NonWin'!B176*(Rates!$I$9+Rates!$I$14))+Rates!$I$19+SUM(Rates!$I$21:$I$27)</f>
        <v>2116.4008720730503</v>
      </c>
      <c r="D176" s="65">
        <f>IF('NEGD Small Com NonWin'!B176&gt;40,40*(Rates!$J$9+Rates!$J$14)+('NEGD Small Com NonWin'!B176-40)*(Rates!$J$9+Rates!$J$17),'NEGD Small Com NonWin'!B176*(Rates!$J$9+Rates!$J$14))+Rates!$J$19+Rates!$J$22+Rates!$J$23</f>
        <v>2175.3538720730503</v>
      </c>
      <c r="E176" s="66">
        <f t="shared" si="8"/>
        <v>58.952999999999975</v>
      </c>
      <c r="F176" s="67">
        <f t="shared" si="9"/>
        <v>2.7855308877403041E-2</v>
      </c>
      <c r="G176" s="71">
        <f>'NEGD Commercial'!O174</f>
        <v>1</v>
      </c>
      <c r="H176" s="68">
        <f t="shared" si="10"/>
        <v>1.4046916701783959E-5</v>
      </c>
      <c r="I176" s="68">
        <f t="shared" si="11"/>
        <v>0.99950835791543802</v>
      </c>
    </row>
    <row r="177" spans="2:9" x14ac:dyDescent="0.2">
      <c r="B177" s="71">
        <f>'NEGD Commercial'!M175</f>
        <v>3759</v>
      </c>
      <c r="C177" s="65">
        <f>IF('NEGD Small Com NonWin'!B177&gt;40,40*(Rates!$I$9+Rates!$I$14)+('NEGD Small Com NonWin'!B177-40)*(Rates!$I$9+Rates!$I$17),'NEGD Small Com NonWin'!B177*(Rates!$I$9+Rates!$I$14))+Rates!$I$19+SUM(Rates!$I$21:$I$27)</f>
        <v>2138.6875391563854</v>
      </c>
      <c r="D177" s="65">
        <f>IF('NEGD Small Com NonWin'!B177&gt;40,40*(Rates!$J$9+Rates!$J$14)+('NEGD Small Com NonWin'!B177-40)*(Rates!$J$9+Rates!$J$17),'NEGD Small Com NonWin'!B177*(Rates!$J$9+Rates!$J$14))+Rates!$J$19+Rates!$J$22+Rates!$J$23</f>
        <v>2198.2885391563855</v>
      </c>
      <c r="E177" s="66">
        <f t="shared" si="8"/>
        <v>59.601000000000113</v>
      </c>
      <c r="F177" s="67">
        <f t="shared" si="9"/>
        <v>2.7868026024741317E-2</v>
      </c>
      <c r="G177" s="71">
        <f>'NEGD Commercial'!O175</f>
        <v>1</v>
      </c>
      <c r="H177" s="68">
        <f t="shared" si="10"/>
        <v>1.4046916701783959E-5</v>
      </c>
      <c r="I177" s="68">
        <f t="shared" si="11"/>
        <v>0.99952240483213983</v>
      </c>
    </row>
    <row r="178" spans="2:9" x14ac:dyDescent="0.2">
      <c r="B178" s="71">
        <f>'NEGD Commercial'!M176</f>
        <v>3779</v>
      </c>
      <c r="C178" s="65">
        <f>IF('NEGD Small Com NonWin'!B178&gt;40,40*(Rates!$I$9+Rates!$I$14)+('NEGD Small Com NonWin'!B178-40)*(Rates!$I$9+Rates!$I$17),'NEGD Small Com NonWin'!B178*(Rates!$I$9+Rates!$I$14))+Rates!$I$19+SUM(Rates!$I$21:$I$27)</f>
        <v>2149.8308726980526</v>
      </c>
      <c r="D178" s="65">
        <f>IF('NEGD Small Com NonWin'!B178&gt;40,40*(Rates!$J$9+Rates!$J$14)+('NEGD Small Com NonWin'!B178-40)*(Rates!$J$9+Rates!$J$17),'NEGD Small Com NonWin'!B178*(Rates!$J$9+Rates!$J$14))+Rates!$J$19+Rates!$J$22+Rates!$J$23</f>
        <v>2209.7558726980528</v>
      </c>
      <c r="E178" s="66">
        <f t="shared" si="8"/>
        <v>59.925000000000182</v>
      </c>
      <c r="F178" s="67">
        <f t="shared" si="9"/>
        <v>2.7874285722203761E-2</v>
      </c>
      <c r="G178" s="71">
        <f>'NEGD Commercial'!O176</f>
        <v>1</v>
      </c>
      <c r="H178" s="68">
        <f t="shared" si="10"/>
        <v>1.4046916701783959E-5</v>
      </c>
      <c r="I178" s="68">
        <f t="shared" si="11"/>
        <v>0.99953645174884165</v>
      </c>
    </row>
    <row r="179" spans="2:9" x14ac:dyDescent="0.2">
      <c r="B179" s="71">
        <f>'NEGD Commercial'!M177</f>
        <v>3819</v>
      </c>
      <c r="C179" s="65">
        <f>IF('NEGD Small Com NonWin'!B179&gt;40,40*(Rates!$I$9+Rates!$I$14)+('NEGD Small Com NonWin'!B179-40)*(Rates!$I$9+Rates!$I$17),'NEGD Small Com NonWin'!B179*(Rates!$I$9+Rates!$I$14))+Rates!$I$19+SUM(Rates!$I$21:$I$27)</f>
        <v>2172.1175397813872</v>
      </c>
      <c r="D179" s="65">
        <f>IF('NEGD Small Com NonWin'!B179&gt;40,40*(Rates!$J$9+Rates!$J$14)+('NEGD Small Com NonWin'!B179-40)*(Rates!$J$9+Rates!$J$17),'NEGD Small Com NonWin'!B179*(Rates!$J$9+Rates!$J$14))+Rates!$J$19+Rates!$J$22+Rates!$J$23</f>
        <v>2232.6905397813875</v>
      </c>
      <c r="E179" s="66">
        <f t="shared" si="8"/>
        <v>60.57300000000032</v>
      </c>
      <c r="F179" s="67">
        <f t="shared" si="9"/>
        <v>2.7886612437233341E-2</v>
      </c>
      <c r="G179" s="71">
        <f>'NEGD Commercial'!O177</f>
        <v>1</v>
      </c>
      <c r="H179" s="68">
        <f t="shared" si="10"/>
        <v>1.4046916701783959E-5</v>
      </c>
      <c r="I179" s="68">
        <f t="shared" si="11"/>
        <v>0.99955049866554346</v>
      </c>
    </row>
    <row r="180" spans="2:9" x14ac:dyDescent="0.2">
      <c r="B180" s="71">
        <f>'NEGD Commercial'!M178</f>
        <v>3859</v>
      </c>
      <c r="C180" s="65">
        <f>IF('NEGD Small Com NonWin'!B180&gt;40,40*(Rates!$I$9+Rates!$I$14)+('NEGD Small Com NonWin'!B180-40)*(Rates!$I$9+Rates!$I$17),'NEGD Small Com NonWin'!B180*(Rates!$I$9+Rates!$I$14))+Rates!$I$19+SUM(Rates!$I$21:$I$27)</f>
        <v>2194.4042068647223</v>
      </c>
      <c r="D180" s="65">
        <f>IF('NEGD Small Com NonWin'!B180&gt;40,40*(Rates!$J$9+Rates!$J$14)+('NEGD Small Com NonWin'!B180-40)*(Rates!$J$9+Rates!$J$17),'NEGD Small Com NonWin'!B180*(Rates!$J$9+Rates!$J$14))+Rates!$J$19+Rates!$J$22+Rates!$J$23</f>
        <v>2255.6252068647223</v>
      </c>
      <c r="E180" s="66">
        <f t="shared" si="8"/>
        <v>61.221000000000004</v>
      </c>
      <c r="F180" s="67">
        <f t="shared" si="9"/>
        <v>2.7898688768679559E-2</v>
      </c>
      <c r="G180" s="71">
        <f>'NEGD Commercial'!O178</f>
        <v>1</v>
      </c>
      <c r="H180" s="68">
        <f t="shared" si="10"/>
        <v>1.4046916701783959E-5</v>
      </c>
      <c r="I180" s="68">
        <f t="shared" si="11"/>
        <v>0.99956454558224528</v>
      </c>
    </row>
    <row r="181" spans="2:9" x14ac:dyDescent="0.2">
      <c r="B181" s="71">
        <f>'NEGD Commercial'!M179</f>
        <v>3919</v>
      </c>
      <c r="C181" s="65">
        <f>IF('NEGD Small Com NonWin'!B181&gt;40,40*(Rates!$I$9+Rates!$I$14)+('NEGD Small Com NonWin'!B181-40)*(Rates!$I$9+Rates!$I$17),'NEGD Small Com NonWin'!B181*(Rates!$I$9+Rates!$I$14))+Rates!$I$19+SUM(Rates!$I$21:$I$27)</f>
        <v>2227.8342074897246</v>
      </c>
      <c r="D181" s="65">
        <f>IF('NEGD Small Com NonWin'!B181&gt;40,40*(Rates!$J$9+Rates!$J$14)+('NEGD Small Com NonWin'!B181-40)*(Rates!$J$9+Rates!$J$17),'NEGD Small Com NonWin'!B181*(Rates!$J$9+Rates!$J$14))+Rates!$J$19+Rates!$J$22+Rates!$J$23</f>
        <v>2290.0272074897243</v>
      </c>
      <c r="E181" s="66">
        <f t="shared" si="8"/>
        <v>62.192999999999756</v>
      </c>
      <c r="F181" s="67">
        <f t="shared" si="9"/>
        <v>2.7916350234193362E-2</v>
      </c>
      <c r="G181" s="71">
        <f>'NEGD Commercial'!O179</f>
        <v>2</v>
      </c>
      <c r="H181" s="68">
        <f t="shared" si="10"/>
        <v>2.8093833403567918E-5</v>
      </c>
      <c r="I181" s="68">
        <f t="shared" si="11"/>
        <v>0.9995926394156488</v>
      </c>
    </row>
    <row r="182" spans="2:9" x14ac:dyDescent="0.2">
      <c r="B182" s="71">
        <f>'NEGD Commercial'!M180</f>
        <v>4019</v>
      </c>
      <c r="C182" s="65">
        <f>IF('NEGD Small Com NonWin'!B182&gt;40,40*(Rates!$I$9+Rates!$I$14)+('NEGD Small Com NonWin'!B182-40)*(Rates!$I$9+Rates!$I$17),'NEGD Small Com NonWin'!B182*(Rates!$I$9+Rates!$I$14))+Rates!$I$19+SUM(Rates!$I$21:$I$27)</f>
        <v>2283.5508751980615</v>
      </c>
      <c r="D182" s="65">
        <f>IF('NEGD Small Com NonWin'!B182&gt;40,40*(Rates!$J$9+Rates!$J$14)+('NEGD Small Com NonWin'!B182-40)*(Rates!$J$9+Rates!$J$17),'NEGD Small Com NonWin'!B182*(Rates!$J$9+Rates!$J$14))+Rates!$J$19+Rates!$J$22+Rates!$J$23</f>
        <v>2347.3638751980611</v>
      </c>
      <c r="E182" s="66">
        <f t="shared" si="8"/>
        <v>63.812999999999647</v>
      </c>
      <c r="F182" s="67">
        <f t="shared" si="9"/>
        <v>2.7944636878066004E-2</v>
      </c>
      <c r="G182" s="71">
        <f>'NEGD Commercial'!O180</f>
        <v>1</v>
      </c>
      <c r="H182" s="68">
        <f t="shared" si="10"/>
        <v>1.4046916701783959E-5</v>
      </c>
      <c r="I182" s="68">
        <f t="shared" si="11"/>
        <v>0.99960668633235061</v>
      </c>
    </row>
    <row r="183" spans="2:9" x14ac:dyDescent="0.2">
      <c r="B183" s="71">
        <f>'NEGD Commercial'!M181</f>
        <v>4039</v>
      </c>
      <c r="C183" s="65">
        <f>IF('NEGD Small Com NonWin'!B183&gt;40,40*(Rates!$I$9+Rates!$I$14)+('NEGD Small Com NonWin'!B183-40)*(Rates!$I$9+Rates!$I$17),'NEGD Small Com NonWin'!B183*(Rates!$I$9+Rates!$I$14))+Rates!$I$19+SUM(Rates!$I$21:$I$27)</f>
        <v>2294.6942087397288</v>
      </c>
      <c r="D183" s="65">
        <f>IF('NEGD Small Com NonWin'!B183&gt;40,40*(Rates!$J$9+Rates!$J$14)+('NEGD Small Com NonWin'!B183-40)*(Rates!$J$9+Rates!$J$17),'NEGD Small Com NonWin'!B183*(Rates!$J$9+Rates!$J$14))+Rates!$J$19+Rates!$J$22+Rates!$J$23</f>
        <v>2358.8312087397285</v>
      </c>
      <c r="E183" s="66">
        <f t="shared" si="8"/>
        <v>64.136999999999716</v>
      </c>
      <c r="F183" s="67">
        <f t="shared" si="9"/>
        <v>2.7950129370494407E-2</v>
      </c>
      <c r="G183" s="71">
        <f>'NEGD Commercial'!O181</f>
        <v>1</v>
      </c>
      <c r="H183" s="68">
        <f t="shared" si="10"/>
        <v>1.4046916701783959E-5</v>
      </c>
      <c r="I183" s="68">
        <f t="shared" si="11"/>
        <v>0.99962073324905243</v>
      </c>
    </row>
    <row r="184" spans="2:9" x14ac:dyDescent="0.2">
      <c r="B184" s="71">
        <f>'NEGD Commercial'!M182</f>
        <v>4059</v>
      </c>
      <c r="C184" s="65">
        <f>IF('NEGD Small Com NonWin'!B184&gt;40,40*(Rates!$I$9+Rates!$I$14)+('NEGD Small Com NonWin'!B184-40)*(Rates!$I$9+Rates!$I$17),'NEGD Small Com NonWin'!B184*(Rates!$I$9+Rates!$I$14))+Rates!$I$19+SUM(Rates!$I$21:$I$27)</f>
        <v>2305.8375422813961</v>
      </c>
      <c r="D184" s="65">
        <f>IF('NEGD Small Com NonWin'!B184&gt;40,40*(Rates!$J$9+Rates!$J$14)+('NEGD Small Com NonWin'!B184-40)*(Rates!$J$9+Rates!$J$17),'NEGD Small Com NonWin'!B184*(Rates!$J$9+Rates!$J$14))+Rates!$J$19+Rates!$J$22+Rates!$J$23</f>
        <v>2370.2985422813958</v>
      </c>
      <c r="E184" s="66">
        <f t="shared" si="8"/>
        <v>64.460999999999785</v>
      </c>
      <c r="F184" s="67">
        <f t="shared" si="9"/>
        <v>2.7955568776203574E-2</v>
      </c>
      <c r="G184" s="71">
        <f>'NEGD Commercial'!O182</f>
        <v>2</v>
      </c>
      <c r="H184" s="68">
        <f t="shared" si="10"/>
        <v>2.8093833403567918E-5</v>
      </c>
      <c r="I184" s="68">
        <f t="shared" si="11"/>
        <v>0.99964882708245595</v>
      </c>
    </row>
    <row r="185" spans="2:9" x14ac:dyDescent="0.2">
      <c r="B185" s="71">
        <f>'NEGD Commercial'!M183</f>
        <v>4119</v>
      </c>
      <c r="C185" s="65">
        <f>IF('NEGD Small Com NonWin'!B185&gt;40,40*(Rates!$I$9+Rates!$I$14)+('NEGD Small Com NonWin'!B185-40)*(Rates!$I$9+Rates!$I$17),'NEGD Small Com NonWin'!B185*(Rates!$I$9+Rates!$I$14))+Rates!$I$19+SUM(Rates!$I$21:$I$27)</f>
        <v>2339.2675429063984</v>
      </c>
      <c r="D185" s="65">
        <f>IF('NEGD Small Com NonWin'!B185&gt;40,40*(Rates!$J$9+Rates!$J$14)+('NEGD Small Com NonWin'!B185-40)*(Rates!$J$9+Rates!$J$17),'NEGD Small Com NonWin'!B185*(Rates!$J$9+Rates!$J$14))+Rates!$J$19+Rates!$J$22+Rates!$J$23</f>
        <v>2404.7005429063984</v>
      </c>
      <c r="E185" s="66">
        <f t="shared" si="8"/>
        <v>65.432999999999993</v>
      </c>
      <c r="F185" s="67">
        <f t="shared" si="9"/>
        <v>2.7971576059531631E-2</v>
      </c>
      <c r="G185" s="71">
        <f>'NEGD Commercial'!O183</f>
        <v>1</v>
      </c>
      <c r="H185" s="68">
        <f t="shared" si="10"/>
        <v>1.4046916701783959E-5</v>
      </c>
      <c r="I185" s="68">
        <f t="shared" si="11"/>
        <v>0.99966287399915776</v>
      </c>
    </row>
    <row r="186" spans="2:9" x14ac:dyDescent="0.2">
      <c r="B186" s="71">
        <f>'NEGD Commercial'!M184</f>
        <v>4179</v>
      </c>
      <c r="C186" s="65">
        <f>IF('NEGD Small Com NonWin'!B186&gt;40,40*(Rates!$I$9+Rates!$I$14)+('NEGD Small Com NonWin'!B186-40)*(Rates!$I$9+Rates!$I$17),'NEGD Small Com NonWin'!B186*(Rates!$I$9+Rates!$I$14))+Rates!$I$19+SUM(Rates!$I$21:$I$27)</f>
        <v>2372.6975435314002</v>
      </c>
      <c r="D186" s="65">
        <f>IF('NEGD Small Com NonWin'!B186&gt;40,40*(Rates!$J$9+Rates!$J$14)+('NEGD Small Com NonWin'!B186-40)*(Rates!$J$9+Rates!$J$17),'NEGD Small Com NonWin'!B186*(Rates!$J$9+Rates!$J$14))+Rates!$J$19+Rates!$J$22+Rates!$J$23</f>
        <v>2439.1025435314004</v>
      </c>
      <c r="E186" s="66">
        <f t="shared" si="8"/>
        <v>66.4050000000002</v>
      </c>
      <c r="F186" s="67">
        <f t="shared" si="9"/>
        <v>2.7987132275261024E-2</v>
      </c>
      <c r="G186" s="71">
        <f>'NEGD Commercial'!O184</f>
        <v>1</v>
      </c>
      <c r="H186" s="68">
        <f t="shared" si="10"/>
        <v>1.4046916701783959E-5</v>
      </c>
      <c r="I186" s="68">
        <f t="shared" si="11"/>
        <v>0.99967692091585958</v>
      </c>
    </row>
    <row r="187" spans="2:9" x14ac:dyDescent="0.2">
      <c r="B187" s="71">
        <f>'NEGD Commercial'!M185</f>
        <v>4239</v>
      </c>
      <c r="C187" s="65">
        <f>IF('NEGD Small Com NonWin'!B187&gt;40,40*(Rates!$I$9+Rates!$I$14)+('NEGD Small Com NonWin'!B187-40)*(Rates!$I$9+Rates!$I$17),'NEGD Small Com NonWin'!B187*(Rates!$I$9+Rates!$I$14))+Rates!$I$19+SUM(Rates!$I$21:$I$27)</f>
        <v>2406.1275441564026</v>
      </c>
      <c r="D187" s="65">
        <f>IF('NEGD Small Com NonWin'!B187&gt;40,40*(Rates!$J$9+Rates!$J$14)+('NEGD Small Com NonWin'!B187-40)*(Rates!$J$9+Rates!$J$17),'NEGD Small Com NonWin'!B187*(Rates!$J$9+Rates!$J$14))+Rates!$J$19+Rates!$J$22+Rates!$J$23</f>
        <v>2473.5045441564025</v>
      </c>
      <c r="E187" s="66">
        <f t="shared" si="8"/>
        <v>67.376999999999953</v>
      </c>
      <c r="F187" s="67">
        <f t="shared" si="9"/>
        <v>2.8002256224377575E-2</v>
      </c>
      <c r="G187" s="71">
        <f>'NEGD Commercial'!O185</f>
        <v>1</v>
      </c>
      <c r="H187" s="68">
        <f t="shared" si="10"/>
        <v>1.4046916701783959E-5</v>
      </c>
      <c r="I187" s="68">
        <f t="shared" si="11"/>
        <v>0.99969096783256139</v>
      </c>
    </row>
    <row r="188" spans="2:9" x14ac:dyDescent="0.2">
      <c r="B188" s="71">
        <f>'NEGD Commercial'!M186</f>
        <v>4439</v>
      </c>
      <c r="C188" s="65">
        <f>IF('NEGD Small Com NonWin'!B188&gt;40,40*(Rates!$I$9+Rates!$I$14)+('NEGD Small Com NonWin'!B188-40)*(Rates!$I$9+Rates!$I$17),'NEGD Small Com NonWin'!B188*(Rates!$I$9+Rates!$I$14))+Rates!$I$19+SUM(Rates!$I$21:$I$27)</f>
        <v>2517.5608795730764</v>
      </c>
      <c r="D188" s="65">
        <f>IF('NEGD Small Com NonWin'!B188&gt;40,40*(Rates!$J$9+Rates!$J$14)+('NEGD Small Com NonWin'!B188-40)*(Rates!$J$9+Rates!$J$17),'NEGD Small Com NonWin'!B188*(Rates!$J$9+Rates!$J$14))+Rates!$J$19+Rates!$J$22+Rates!$J$23</f>
        <v>2588.1778795730766</v>
      </c>
      <c r="E188" s="66">
        <f t="shared" si="8"/>
        <v>70.617000000000189</v>
      </c>
      <c r="F188" s="67">
        <f t="shared" si="9"/>
        <v>2.8049768556927725E-2</v>
      </c>
      <c r="G188" s="71">
        <f>'NEGD Commercial'!O186</f>
        <v>2</v>
      </c>
      <c r="H188" s="68">
        <f t="shared" si="10"/>
        <v>2.8093833403567918E-5</v>
      </c>
      <c r="I188" s="68">
        <f t="shared" si="11"/>
        <v>0.99971906166596491</v>
      </c>
    </row>
    <row r="189" spans="2:9" x14ac:dyDescent="0.2">
      <c r="B189" s="71">
        <f>'NEGD Commercial'!M187</f>
        <v>4459</v>
      </c>
      <c r="C189" s="65">
        <f>IF('NEGD Small Com NonWin'!B189&gt;40,40*(Rates!$I$9+Rates!$I$14)+('NEGD Small Com NonWin'!B189-40)*(Rates!$I$9+Rates!$I$17),'NEGD Small Com NonWin'!B189*(Rates!$I$9+Rates!$I$14))+Rates!$I$19+SUM(Rates!$I$21:$I$27)</f>
        <v>2528.7042131147437</v>
      </c>
      <c r="D189" s="65">
        <f>IF('NEGD Small Com NonWin'!B189&gt;40,40*(Rates!$J$9+Rates!$J$14)+('NEGD Small Com NonWin'!B189-40)*(Rates!$J$9+Rates!$J$17),'NEGD Small Com NonWin'!B189*(Rates!$J$9+Rates!$J$14))+Rates!$J$19+Rates!$J$22+Rates!$J$23</f>
        <v>2599.6452131147439</v>
      </c>
      <c r="E189" s="66">
        <f t="shared" si="8"/>
        <v>70.941000000000258</v>
      </c>
      <c r="F189" s="67">
        <f t="shared" si="9"/>
        <v>2.8054289478411688E-2</v>
      </c>
      <c r="G189" s="71">
        <f>'NEGD Commercial'!O187</f>
        <v>1</v>
      </c>
      <c r="H189" s="68">
        <f t="shared" si="10"/>
        <v>1.4046916701783959E-5</v>
      </c>
      <c r="I189" s="68">
        <f t="shared" si="11"/>
        <v>0.99973310858266673</v>
      </c>
    </row>
    <row r="190" spans="2:9" x14ac:dyDescent="0.2">
      <c r="B190" s="71">
        <f>'NEGD Commercial'!M188</f>
        <v>4579</v>
      </c>
      <c r="C190" s="65">
        <f>IF('NEGD Small Com NonWin'!B190&gt;40,40*(Rates!$I$9+Rates!$I$14)+('NEGD Small Com NonWin'!B190-40)*(Rates!$I$9+Rates!$I$17),'NEGD Small Com NonWin'!B190*(Rates!$I$9+Rates!$I$14))+Rates!$I$19+SUM(Rates!$I$21:$I$27)</f>
        <v>2595.5642143647483</v>
      </c>
      <c r="D190" s="65">
        <f>IF('NEGD Small Com NonWin'!B190&gt;40,40*(Rates!$J$9+Rates!$J$14)+('NEGD Small Com NonWin'!B190-40)*(Rates!$J$9+Rates!$J$17),'NEGD Small Com NonWin'!B190*(Rates!$J$9+Rates!$J$14))+Rates!$J$19+Rates!$J$22+Rates!$J$23</f>
        <v>2668.4492143647481</v>
      </c>
      <c r="E190" s="66">
        <f t="shared" si="8"/>
        <v>72.884999999999764</v>
      </c>
      <c r="F190" s="67">
        <f t="shared" si="9"/>
        <v>2.8080599815881655E-2</v>
      </c>
      <c r="G190" s="71">
        <f>'NEGD Commercial'!O188</f>
        <v>1</v>
      </c>
      <c r="H190" s="68">
        <f t="shared" si="10"/>
        <v>1.4046916701783959E-5</v>
      </c>
      <c r="I190" s="68">
        <f t="shared" si="11"/>
        <v>0.99974715549936854</v>
      </c>
    </row>
    <row r="191" spans="2:9" x14ac:dyDescent="0.2">
      <c r="B191" s="71">
        <f>'NEGD Commercial'!M189</f>
        <v>4599</v>
      </c>
      <c r="C191" s="65">
        <f>IF('NEGD Small Com NonWin'!B191&gt;40,40*(Rates!$I$9+Rates!$I$14)+('NEGD Small Com NonWin'!B191-40)*(Rates!$I$9+Rates!$I$17),'NEGD Small Com NonWin'!B191*(Rates!$I$9+Rates!$I$14))+Rates!$I$19+SUM(Rates!$I$21:$I$27)</f>
        <v>2606.7075479064156</v>
      </c>
      <c r="D191" s="65">
        <f>IF('NEGD Small Com NonWin'!B191&gt;40,40*(Rates!$J$9+Rates!$J$14)+('NEGD Small Com NonWin'!B191-40)*(Rates!$J$9+Rates!$J$17),'NEGD Small Com NonWin'!B191*(Rates!$J$9+Rates!$J$14))+Rates!$J$19+Rates!$J$22+Rates!$J$23</f>
        <v>2679.9165479064154</v>
      </c>
      <c r="E191" s="66">
        <f t="shared" si="8"/>
        <v>73.208999999999833</v>
      </c>
      <c r="F191" s="67">
        <f t="shared" si="9"/>
        <v>2.8084853653336694E-2</v>
      </c>
      <c r="G191" s="71">
        <f>'NEGD Commercial'!O189</f>
        <v>1</v>
      </c>
      <c r="H191" s="68">
        <f t="shared" si="10"/>
        <v>1.4046916701783959E-5</v>
      </c>
      <c r="I191" s="68">
        <f t="shared" si="11"/>
        <v>0.99976120241607036</v>
      </c>
    </row>
    <row r="192" spans="2:9" x14ac:dyDescent="0.2">
      <c r="B192" s="71">
        <f>'NEGD Commercial'!M190</f>
        <v>4799</v>
      </c>
      <c r="C192" s="65">
        <f>IF('NEGD Small Com NonWin'!B192&gt;40,40*(Rates!$I$9+Rates!$I$14)+('NEGD Small Com NonWin'!B192-40)*(Rates!$I$9+Rates!$I$17),'NEGD Small Com NonWin'!B192*(Rates!$I$9+Rates!$I$14))+Rates!$I$19+SUM(Rates!$I$21:$I$27)</f>
        <v>2718.1408833230894</v>
      </c>
      <c r="D192" s="65">
        <f>IF('NEGD Small Com NonWin'!B192&gt;40,40*(Rates!$J$9+Rates!$J$14)+('NEGD Small Com NonWin'!B192-40)*(Rates!$J$9+Rates!$J$17),'NEGD Small Com NonWin'!B192*(Rates!$J$9+Rates!$J$14))+Rates!$J$19+Rates!$J$22+Rates!$J$23</f>
        <v>2794.5898833230895</v>
      </c>
      <c r="E192" s="66">
        <f t="shared" si="8"/>
        <v>76.449000000000069</v>
      </c>
      <c r="F192" s="67">
        <f t="shared" si="9"/>
        <v>2.8125473726930816E-2</v>
      </c>
      <c r="G192" s="71">
        <f>'NEGD Commercial'!O190</f>
        <v>1</v>
      </c>
      <c r="H192" s="68">
        <f t="shared" si="10"/>
        <v>1.4046916701783959E-5</v>
      </c>
      <c r="I192" s="68">
        <f t="shared" si="11"/>
        <v>0.99977524933277218</v>
      </c>
    </row>
    <row r="193" spans="2:9" x14ac:dyDescent="0.2">
      <c r="B193" s="71">
        <f>'NEGD Commercial'!M191</f>
        <v>4939</v>
      </c>
      <c r="C193" s="65">
        <f>IF('NEGD Small Com NonWin'!B193&gt;40,40*(Rates!$I$9+Rates!$I$14)+('NEGD Small Com NonWin'!B193-40)*(Rates!$I$9+Rates!$I$17),'NEGD Small Com NonWin'!B193*(Rates!$I$9+Rates!$I$14))+Rates!$I$19+SUM(Rates!$I$21:$I$27)</f>
        <v>2796.1442181147609</v>
      </c>
      <c r="D193" s="65">
        <f>IF('NEGD Small Com NonWin'!B193&gt;40,40*(Rates!$J$9+Rates!$J$14)+('NEGD Small Com NonWin'!B193-40)*(Rates!$J$9+Rates!$J$17),'NEGD Small Com NonWin'!B193*(Rates!$J$9+Rates!$J$14))+Rates!$J$19+Rates!$J$22+Rates!$J$23</f>
        <v>2874.861218114761</v>
      </c>
      <c r="E193" s="66">
        <f t="shared" si="8"/>
        <v>78.717000000000098</v>
      </c>
      <c r="F193" s="67">
        <f t="shared" si="9"/>
        <v>2.8151981392817185E-2</v>
      </c>
      <c r="G193" s="71">
        <f>'NEGD Commercial'!O191</f>
        <v>1</v>
      </c>
      <c r="H193" s="68">
        <f t="shared" si="10"/>
        <v>1.4046916701783959E-5</v>
      </c>
      <c r="I193" s="68">
        <f t="shared" si="11"/>
        <v>0.99978929624947399</v>
      </c>
    </row>
    <row r="194" spans="2:9" x14ac:dyDescent="0.2">
      <c r="B194" s="71">
        <f>'NEGD Commercial'!M192</f>
        <v>5199</v>
      </c>
      <c r="C194" s="65">
        <f>IF('NEGD Small Com NonWin'!B194&gt;40,40*(Rates!$I$9+Rates!$I$14)+('NEGD Small Com NonWin'!B194-40)*(Rates!$I$9+Rates!$I$17),'NEGD Small Com NonWin'!B194*(Rates!$I$9+Rates!$I$14))+Rates!$I$19+SUM(Rates!$I$21:$I$27)</f>
        <v>2941.007554156437</v>
      </c>
      <c r="D194" s="65">
        <f>IF('NEGD Small Com NonWin'!B194&gt;40,40*(Rates!$J$9+Rates!$J$14)+('NEGD Small Com NonWin'!B194-40)*(Rates!$J$9+Rates!$J$17),'NEGD Small Com NonWin'!B194*(Rates!$J$9+Rates!$J$14))+Rates!$J$19+Rates!$J$22+Rates!$J$23</f>
        <v>3023.9365541564371</v>
      </c>
      <c r="E194" s="66">
        <f t="shared" si="8"/>
        <v>82.929000000000087</v>
      </c>
      <c r="F194" s="67">
        <f t="shared" si="9"/>
        <v>2.8197479425987548E-2</v>
      </c>
      <c r="G194" s="71">
        <f>'NEGD Commercial'!O192</f>
        <v>1</v>
      </c>
      <c r="H194" s="68">
        <f t="shared" si="10"/>
        <v>1.4046916701783959E-5</v>
      </c>
      <c r="I194" s="68">
        <f t="shared" si="11"/>
        <v>0.99980334316617581</v>
      </c>
    </row>
    <row r="195" spans="2:9" x14ac:dyDescent="0.2">
      <c r="B195" s="71">
        <f>'NEGD Commercial'!M193</f>
        <v>5299</v>
      </c>
      <c r="C195" s="65">
        <f>IF('NEGD Small Com NonWin'!B195&gt;40,40*(Rates!$I$9+Rates!$I$14)+('NEGD Small Com NonWin'!B195-40)*(Rates!$I$9+Rates!$I$17),'NEGD Small Com NonWin'!B195*(Rates!$I$9+Rates!$I$14))+Rates!$I$19+SUM(Rates!$I$21:$I$27)</f>
        <v>2996.7242218647739</v>
      </c>
      <c r="D195" s="65">
        <f>IF('NEGD Small Com NonWin'!B195&gt;40,40*(Rates!$J$9+Rates!$J$14)+('NEGD Small Com NonWin'!B195-40)*(Rates!$J$9+Rates!$J$17),'NEGD Small Com NonWin'!B195*(Rates!$J$9+Rates!$J$14))+Rates!$J$19+Rates!$J$22+Rates!$J$23</f>
        <v>3081.2732218647739</v>
      </c>
      <c r="E195" s="66">
        <f t="shared" si="8"/>
        <v>84.548999999999978</v>
      </c>
      <c r="F195" s="67">
        <f t="shared" si="9"/>
        <v>2.8213807391121098E-2</v>
      </c>
      <c r="G195" s="71">
        <f>'NEGD Commercial'!O193</f>
        <v>1</v>
      </c>
      <c r="H195" s="68">
        <f t="shared" si="10"/>
        <v>1.4046916701783959E-5</v>
      </c>
      <c r="I195" s="68">
        <f t="shared" si="11"/>
        <v>0.99981739008287762</v>
      </c>
    </row>
    <row r="196" spans="2:9" x14ac:dyDescent="0.2">
      <c r="B196" s="71">
        <f>'NEGD Commercial'!M194</f>
        <v>5579</v>
      </c>
      <c r="C196" s="65">
        <f>IF('NEGD Small Com NonWin'!B196&gt;40,40*(Rates!$I$9+Rates!$I$14)+('NEGD Small Com NonWin'!B196-40)*(Rates!$I$9+Rates!$I$17),'NEGD Small Com NonWin'!B196*(Rates!$I$9+Rates!$I$14))+Rates!$I$19+SUM(Rates!$I$21:$I$27)</f>
        <v>3152.7308914481173</v>
      </c>
      <c r="D196" s="65">
        <f>IF('NEGD Small Com NonWin'!B196&gt;40,40*(Rates!$J$9+Rates!$J$14)+('NEGD Small Com NonWin'!B196-40)*(Rates!$J$9+Rates!$J$17),'NEGD Small Com NonWin'!B196*(Rates!$J$9+Rates!$J$14))+Rates!$J$19+Rates!$J$22+Rates!$J$23</f>
        <v>3241.8158914481173</v>
      </c>
      <c r="E196" s="66">
        <f t="shared" si="8"/>
        <v>89.085000000000036</v>
      </c>
      <c r="F196" s="67">
        <f t="shared" si="9"/>
        <v>2.8256455456330234E-2</v>
      </c>
      <c r="G196" s="71">
        <f>'NEGD Commercial'!O194</f>
        <v>1</v>
      </c>
      <c r="H196" s="68">
        <f t="shared" si="10"/>
        <v>1.4046916701783959E-5</v>
      </c>
      <c r="I196" s="68">
        <f t="shared" si="11"/>
        <v>0.99983143699957944</v>
      </c>
    </row>
    <row r="197" spans="2:9" x14ac:dyDescent="0.2">
      <c r="B197" s="71">
        <f>'NEGD Commercial'!M195</f>
        <v>5819</v>
      </c>
      <c r="C197" s="65">
        <f>IF('NEGD Small Com NonWin'!B197&gt;40,40*(Rates!$I$9+Rates!$I$14)+('NEGD Small Com NonWin'!B197-40)*(Rates!$I$9+Rates!$I$17),'NEGD Small Com NonWin'!B197*(Rates!$I$9+Rates!$I$14))+Rates!$I$19+SUM(Rates!$I$21:$I$27)</f>
        <v>3286.4508939481261</v>
      </c>
      <c r="D197" s="65">
        <f>IF('NEGD Small Com NonWin'!B197&gt;40,40*(Rates!$J$9+Rates!$J$14)+('NEGD Small Com NonWin'!B197-40)*(Rates!$J$9+Rates!$J$17),'NEGD Small Com NonWin'!B197*(Rates!$J$9+Rates!$J$14))+Rates!$J$19+Rates!$J$22+Rates!$J$23</f>
        <v>3379.4238939481261</v>
      </c>
      <c r="E197" s="66">
        <f t="shared" si="8"/>
        <v>92.972999999999956</v>
      </c>
      <c r="F197" s="67">
        <f t="shared" si="9"/>
        <v>2.8289788285352502E-2</v>
      </c>
      <c r="G197" s="71">
        <f>'NEGD Commercial'!O195</f>
        <v>1</v>
      </c>
      <c r="H197" s="68">
        <f t="shared" si="10"/>
        <v>1.4046916701783959E-5</v>
      </c>
      <c r="I197" s="68">
        <f t="shared" si="11"/>
        <v>0.99984548391628125</v>
      </c>
    </row>
    <row r="198" spans="2:9" x14ac:dyDescent="0.2">
      <c r="B198" s="71">
        <f>'NEGD Commercial'!M196</f>
        <v>5879</v>
      </c>
      <c r="C198" s="65">
        <f>IF('NEGD Small Com NonWin'!B198&gt;40,40*(Rates!$I$9+Rates!$I$14)+('NEGD Small Com NonWin'!B198-40)*(Rates!$I$9+Rates!$I$17),'NEGD Small Com NonWin'!B198*(Rates!$I$9+Rates!$I$14))+Rates!$I$19+SUM(Rates!$I$21:$I$27)</f>
        <v>3319.880894573128</v>
      </c>
      <c r="D198" s="65">
        <f>IF('NEGD Small Com NonWin'!B198&gt;40,40*(Rates!$J$9+Rates!$J$14)+('NEGD Small Com NonWin'!B198-40)*(Rates!$J$9+Rates!$J$17),'NEGD Small Com NonWin'!B198*(Rates!$J$9+Rates!$J$14))+Rates!$J$19+Rates!$J$22+Rates!$J$23</f>
        <v>3413.8258945731282</v>
      </c>
      <c r="E198" s="66">
        <f t="shared" si="8"/>
        <v>93.945000000000164</v>
      </c>
      <c r="F198" s="67">
        <f t="shared" si="9"/>
        <v>2.8297701930683167E-2</v>
      </c>
      <c r="G198" s="71">
        <f>'NEGD Commercial'!O196</f>
        <v>1</v>
      </c>
      <c r="H198" s="68">
        <f t="shared" si="10"/>
        <v>1.4046916701783959E-5</v>
      </c>
      <c r="I198" s="68">
        <f t="shared" si="11"/>
        <v>0.99985953083298307</v>
      </c>
    </row>
    <row r="199" spans="2:9" x14ac:dyDescent="0.2">
      <c r="B199" s="71">
        <f>'NEGD Commercial'!M197</f>
        <v>5999</v>
      </c>
      <c r="C199" s="65">
        <f>IF('NEGD Small Com NonWin'!B199&gt;40,40*(Rates!$I$9+Rates!$I$14)+('NEGD Small Com NonWin'!B199-40)*(Rates!$I$9+Rates!$I$17),'NEGD Small Com NonWin'!B199*(Rates!$I$9+Rates!$I$14))+Rates!$I$19+SUM(Rates!$I$21:$I$27)</f>
        <v>3386.7408958231326</v>
      </c>
      <c r="D199" s="65">
        <f>IF('NEGD Small Com NonWin'!B199&gt;40,40*(Rates!$J$9+Rates!$J$14)+('NEGD Small Com NonWin'!B199-40)*(Rates!$J$9+Rates!$J$17),'NEGD Small Com NonWin'!B199*(Rates!$J$9+Rates!$J$14))+Rates!$J$19+Rates!$J$22+Rates!$J$23</f>
        <v>3482.6298958231323</v>
      </c>
      <c r="E199" s="66">
        <f t="shared" ref="E199:E207" si="12">D199-C199</f>
        <v>95.888999999999669</v>
      </c>
      <c r="F199" s="67">
        <f t="shared" ref="F199:F207" si="13">E199/C199</f>
        <v>2.8313060535058814E-2</v>
      </c>
      <c r="G199" s="71">
        <f>'NEGD Commercial'!O197</f>
        <v>1</v>
      </c>
      <c r="H199" s="68">
        <f t="shared" si="10"/>
        <v>1.4046916701783959E-5</v>
      </c>
      <c r="I199" s="68">
        <f t="shared" si="11"/>
        <v>0.99987357774968488</v>
      </c>
    </row>
    <row r="200" spans="2:9" x14ac:dyDescent="0.2">
      <c r="B200" s="71">
        <f>'NEGD Commercial'!M198</f>
        <v>6219</v>
      </c>
      <c r="C200" s="65">
        <f>IF('NEGD Small Com NonWin'!B200&gt;40,40*(Rates!$I$9+Rates!$I$14)+('NEGD Small Com NonWin'!B200-40)*(Rates!$I$9+Rates!$I$17),'NEGD Small Com NonWin'!B200*(Rates!$I$9+Rates!$I$14))+Rates!$I$19+SUM(Rates!$I$21:$I$27)</f>
        <v>3509.3175647814737</v>
      </c>
      <c r="D200" s="65">
        <f>IF('NEGD Small Com NonWin'!B200&gt;40,40*(Rates!$J$9+Rates!$J$14)+('NEGD Small Com NonWin'!B200-40)*(Rates!$J$9+Rates!$J$17),'NEGD Small Com NonWin'!B200*(Rates!$J$9+Rates!$J$14))+Rates!$J$19+Rates!$J$22+Rates!$J$23</f>
        <v>3608.7705647814737</v>
      </c>
      <c r="E200" s="66">
        <f t="shared" si="12"/>
        <v>99.452999999999975</v>
      </c>
      <c r="F200" s="67">
        <f t="shared" si="13"/>
        <v>2.8339698007978066E-2</v>
      </c>
      <c r="G200" s="71">
        <f>'NEGD Commercial'!O198</f>
        <v>1</v>
      </c>
      <c r="H200" s="68">
        <f t="shared" ref="H200:H207" si="14">G200/SUM($G$6:$G$207)</f>
        <v>1.4046916701783959E-5</v>
      </c>
      <c r="I200" s="68">
        <f t="shared" ref="I200:I207" si="15">H200+I199</f>
        <v>0.9998876246663867</v>
      </c>
    </row>
    <row r="201" spans="2:9" x14ac:dyDescent="0.2">
      <c r="B201" s="71">
        <f>'NEGD Commercial'!M199</f>
        <v>6319</v>
      </c>
      <c r="C201" s="65">
        <f>IF('NEGD Small Com NonWin'!B201&gt;40,40*(Rates!$I$9+Rates!$I$14)+('NEGD Small Com NonWin'!B201-40)*(Rates!$I$9+Rates!$I$17),'NEGD Small Com NonWin'!B201*(Rates!$I$9+Rates!$I$14))+Rates!$I$19+SUM(Rates!$I$21:$I$27)</f>
        <v>3565.0342324898106</v>
      </c>
      <c r="D201" s="65">
        <f>IF('NEGD Small Com NonWin'!B201&gt;40,40*(Rates!$J$9+Rates!$J$14)+('NEGD Small Com NonWin'!B201-40)*(Rates!$J$9+Rates!$J$17),'NEGD Small Com NonWin'!B201*(Rates!$J$9+Rates!$J$14))+Rates!$J$19+Rates!$J$22+Rates!$J$23</f>
        <v>3666.1072324898105</v>
      </c>
      <c r="E201" s="66">
        <f t="shared" si="12"/>
        <v>101.07299999999987</v>
      </c>
      <c r="F201" s="67">
        <f t="shared" si="13"/>
        <v>2.8351200411730899E-2</v>
      </c>
      <c r="G201" s="71">
        <f>'NEGD Commercial'!O199</f>
        <v>1</v>
      </c>
      <c r="H201" s="68">
        <f t="shared" si="14"/>
        <v>1.4046916701783959E-5</v>
      </c>
      <c r="I201" s="68">
        <f t="shared" si="15"/>
        <v>0.99990167158308851</v>
      </c>
    </row>
    <row r="202" spans="2:9" x14ac:dyDescent="0.2">
      <c r="B202" s="71">
        <f>'NEGD Commercial'!M200</f>
        <v>6359</v>
      </c>
      <c r="C202" s="65">
        <f>IF('NEGD Small Com NonWin'!B202&gt;40,40*(Rates!$I$9+Rates!$I$14)+('NEGD Small Com NonWin'!B202-40)*(Rates!$I$9+Rates!$I$17),'NEGD Small Com NonWin'!B202*(Rates!$I$9+Rates!$I$14))+Rates!$I$19+SUM(Rates!$I$21:$I$27)</f>
        <v>3587.3208995731457</v>
      </c>
      <c r="D202" s="65">
        <f>IF('NEGD Small Com NonWin'!B202&gt;40,40*(Rates!$J$9+Rates!$J$14)+('NEGD Small Com NonWin'!B202-40)*(Rates!$J$9+Rates!$J$17),'NEGD Small Com NonWin'!B202*(Rates!$J$9+Rates!$J$14))+Rates!$J$19+Rates!$J$22+Rates!$J$23</f>
        <v>3689.0418995731457</v>
      </c>
      <c r="E202" s="66">
        <f t="shared" si="12"/>
        <v>101.721</v>
      </c>
      <c r="F202" s="67">
        <f t="shared" si="13"/>
        <v>2.8355701329118271E-2</v>
      </c>
      <c r="G202" s="71">
        <f>'NEGD Commercial'!O200</f>
        <v>1</v>
      </c>
      <c r="H202" s="68">
        <f t="shared" si="14"/>
        <v>1.4046916701783959E-5</v>
      </c>
      <c r="I202" s="68">
        <f t="shared" si="15"/>
        <v>0.99991571849979033</v>
      </c>
    </row>
    <row r="203" spans="2:9" x14ac:dyDescent="0.2">
      <c r="B203" s="71">
        <f>'NEGD Commercial'!M201</f>
        <v>6919</v>
      </c>
      <c r="C203" s="65">
        <f>IF('NEGD Small Com NonWin'!B203&gt;40,40*(Rates!$I$9+Rates!$I$14)+('NEGD Small Com NonWin'!B203-40)*(Rates!$I$9+Rates!$I$17),'NEGD Small Com NonWin'!B203*(Rates!$I$9+Rates!$I$14))+Rates!$I$19+SUM(Rates!$I$21:$I$27)</f>
        <v>3899.3342387398325</v>
      </c>
      <c r="D203" s="65">
        <f>IF('NEGD Small Com NonWin'!B203&gt;40,40*(Rates!$J$9+Rates!$J$14)+('NEGD Small Com NonWin'!B203-40)*(Rates!$J$9+Rates!$J$17),'NEGD Small Com NonWin'!B203*(Rates!$J$9+Rates!$J$14))+Rates!$J$19+Rates!$J$22+Rates!$J$23</f>
        <v>4010.1272387398321</v>
      </c>
      <c r="E203" s="66">
        <f t="shared" si="12"/>
        <v>110.79299999999967</v>
      </c>
      <c r="F203" s="67">
        <f t="shared" si="13"/>
        <v>2.8413311918550795E-2</v>
      </c>
      <c r="G203" s="71">
        <f>'NEGD Commercial'!O201</f>
        <v>1</v>
      </c>
      <c r="H203" s="68">
        <f t="shared" si="14"/>
        <v>1.4046916701783959E-5</v>
      </c>
      <c r="I203" s="68">
        <f t="shared" si="15"/>
        <v>0.99992976541649214</v>
      </c>
    </row>
    <row r="204" spans="2:9" x14ac:dyDescent="0.2">
      <c r="B204" s="71">
        <f>'NEGD Commercial'!M202</f>
        <v>7319</v>
      </c>
      <c r="C204" s="65">
        <f>IF('NEGD Small Com NonWin'!B204&gt;40,40*(Rates!$I$9+Rates!$I$14)+('NEGD Small Com NonWin'!B204-40)*(Rates!$I$9+Rates!$I$17),'NEGD Small Com NonWin'!B204*(Rates!$I$9+Rates!$I$14))+Rates!$I$19+SUM(Rates!$I$21:$I$27)</f>
        <v>4122.2009095731801</v>
      </c>
      <c r="D204" s="65">
        <f>IF('NEGD Small Com NonWin'!B204&gt;40,40*(Rates!$J$9+Rates!$J$14)+('NEGD Small Com NonWin'!B204-40)*(Rates!$J$9+Rates!$J$17),'NEGD Small Com NonWin'!B204*(Rates!$J$9+Rates!$J$14))+Rates!$J$19+Rates!$J$22+Rates!$J$23</f>
        <v>4239.4739095731811</v>
      </c>
      <c r="E204" s="66">
        <f t="shared" si="12"/>
        <v>117.27300000000105</v>
      </c>
      <c r="F204" s="67">
        <f t="shared" si="13"/>
        <v>2.8449122828451294E-2</v>
      </c>
      <c r="G204" s="71">
        <f>'NEGD Commercial'!O202</f>
        <v>2</v>
      </c>
      <c r="H204" s="68">
        <f t="shared" si="14"/>
        <v>2.8093833403567918E-5</v>
      </c>
      <c r="I204" s="68">
        <f t="shared" si="15"/>
        <v>0.99995785924989566</v>
      </c>
    </row>
    <row r="205" spans="2:9" x14ac:dyDescent="0.2">
      <c r="B205" s="71">
        <f>'NEGD Commercial'!M203</f>
        <v>7359</v>
      </c>
      <c r="C205" s="65">
        <f>IF('NEGD Small Com NonWin'!B205&gt;40,40*(Rates!$I$9+Rates!$I$14)+('NEGD Small Com NonWin'!B205-40)*(Rates!$I$9+Rates!$I$17),'NEGD Small Com NonWin'!B205*(Rates!$I$9+Rates!$I$14))+Rates!$I$19+SUM(Rates!$I$21:$I$27)</f>
        <v>4144.4875766565146</v>
      </c>
      <c r="D205" s="65">
        <f>IF('NEGD Small Com NonWin'!B205&gt;40,40*(Rates!$J$9+Rates!$J$14)+('NEGD Small Com NonWin'!B205-40)*(Rates!$J$9+Rates!$J$17),'NEGD Small Com NonWin'!B205*(Rates!$J$9+Rates!$J$14))+Rates!$J$19+Rates!$J$22+Rates!$J$23</f>
        <v>4262.4085766565158</v>
      </c>
      <c r="E205" s="66">
        <f t="shared" si="12"/>
        <v>117.92100000000119</v>
      </c>
      <c r="F205" s="67">
        <f t="shared" si="13"/>
        <v>2.8452492091949201E-2</v>
      </c>
      <c r="G205" s="71">
        <f>'NEGD Commercial'!O203</f>
        <v>1</v>
      </c>
      <c r="H205" s="68">
        <f t="shared" si="14"/>
        <v>1.4046916701783959E-5</v>
      </c>
      <c r="I205" s="68">
        <f t="shared" si="15"/>
        <v>0.99997190616659748</v>
      </c>
    </row>
    <row r="206" spans="2:9" x14ac:dyDescent="0.2">
      <c r="B206" s="71">
        <f>'NEGD Commercial'!M204</f>
        <v>7839</v>
      </c>
      <c r="C206" s="65">
        <f>IF('NEGD Small Com NonWin'!B206&gt;40,40*(Rates!$I$9+Rates!$I$14)+('NEGD Small Com NonWin'!B206-40)*(Rates!$I$9+Rates!$I$17),'NEGD Small Com NonWin'!B206*(Rates!$I$9+Rates!$I$14))+Rates!$I$19+SUM(Rates!$I$21:$I$27)</f>
        <v>4411.9275816565314</v>
      </c>
      <c r="D206" s="65">
        <f>IF('NEGD Small Com NonWin'!B206&gt;40,40*(Rates!$J$9+Rates!$J$14)+('NEGD Small Com NonWin'!B206-40)*(Rates!$J$9+Rates!$J$17),'NEGD Small Com NonWin'!B206*(Rates!$J$9+Rates!$J$14))+Rates!$J$19+Rates!$J$22+Rates!$J$23</f>
        <v>4537.6245816565333</v>
      </c>
      <c r="E206" s="66">
        <f t="shared" si="12"/>
        <v>125.69700000000194</v>
      </c>
      <c r="F206" s="67">
        <f t="shared" si="13"/>
        <v>2.8490268181783462E-2</v>
      </c>
      <c r="G206" s="71">
        <f>'NEGD Commercial'!O204</f>
        <v>1</v>
      </c>
      <c r="H206" s="68">
        <f t="shared" si="14"/>
        <v>1.4046916701783959E-5</v>
      </c>
      <c r="I206" s="68">
        <f t="shared" si="15"/>
        <v>0.99998595308329929</v>
      </c>
    </row>
    <row r="207" spans="2:9" x14ac:dyDescent="0.2">
      <c r="B207" s="71">
        <f>'NEGD Commercial'!M205</f>
        <v>8839</v>
      </c>
      <c r="C207" s="65">
        <f>IF('NEGD Small Com NonWin'!B207&gt;40,40*(Rates!$I$9+Rates!$I$14)+('NEGD Small Com NonWin'!B207-40)*(Rates!$I$9+Rates!$I$17),'NEGD Small Com NonWin'!B207*(Rates!$I$9+Rates!$I$14))+Rates!$I$19+SUM(Rates!$I$21:$I$27)</f>
        <v>4969.0942587399013</v>
      </c>
      <c r="D207" s="65">
        <f>IF('NEGD Small Com NonWin'!B207&gt;40,40*(Rates!$J$9+Rates!$J$14)+('NEGD Small Com NonWin'!B207-40)*(Rates!$J$9+Rates!$J$17),'NEGD Small Com NonWin'!B207*(Rates!$J$9+Rates!$J$14))+Rates!$J$19+Rates!$J$22+Rates!$J$23</f>
        <v>5110.9912587399022</v>
      </c>
      <c r="E207" s="66">
        <f t="shared" si="12"/>
        <v>141.89700000000084</v>
      </c>
      <c r="F207" s="67">
        <f t="shared" si="13"/>
        <v>2.855590830269018E-2</v>
      </c>
      <c r="G207" s="71">
        <f>'NEGD Commercial'!O205</f>
        <v>1</v>
      </c>
      <c r="H207" s="68">
        <f t="shared" si="14"/>
        <v>1.4046916701783959E-5</v>
      </c>
      <c r="I207" s="68">
        <f t="shared" si="15"/>
        <v>1.0000000000000011</v>
      </c>
    </row>
    <row r="208" spans="2:9" x14ac:dyDescent="0.2">
      <c r="B208" s="71">
        <f>'NEGD Commercial'!M206</f>
        <v>11039</v>
      </c>
      <c r="C208" s="65">
        <f>IF('NEGD Small Com NonWin'!B208&gt;40,40*(Rates!$I$9+Rates!$I$14)+('NEGD Small Com NonWin'!B208-40)*(Rates!$I$9+Rates!$I$17),'NEGD Small Com NonWin'!B208*(Rates!$I$9+Rates!$I$14))+Rates!$I$19+SUM(Rates!$I$21:$I$27)</f>
        <v>6194.8609483233131</v>
      </c>
      <c r="D208" s="65">
        <f>IF('NEGD Small Com NonWin'!B208&gt;40,40*(Rates!$J$9+Rates!$J$14)+('NEGD Small Com NonWin'!B208-40)*(Rates!$J$9+Rates!$J$17),'NEGD Small Com NonWin'!B208*(Rates!$J$9+Rates!$J$14))+Rates!$J$19+Rates!$J$22+Rates!$J$23</f>
        <v>6372.3979483233143</v>
      </c>
      <c r="E208" s="66">
        <f t="shared" ref="E208" si="16">D208-C208</f>
        <v>177.53700000000117</v>
      </c>
      <c r="F208" s="67">
        <f t="shared" ref="F208" si="17">E208/C208</f>
        <v>2.8658754648569301E-2</v>
      </c>
      <c r="G208" s="71">
        <f>'NEGD Commercial'!O206</f>
        <v>1</v>
      </c>
      <c r="H208" s="68">
        <f t="shared" ref="H208" si="18">G208/SUM($G$6:$G$207)</f>
        <v>1.4046916701783959E-5</v>
      </c>
      <c r="I208" s="68">
        <f t="shared" ref="I208" si="19">H208+I207</f>
        <v>1.0000140469167029</v>
      </c>
    </row>
    <row r="209" spans="2:7" x14ac:dyDescent="0.2">
      <c r="B209" s="71"/>
      <c r="C209" s="65"/>
      <c r="D209" s="65"/>
      <c r="E209" s="66"/>
      <c r="F209" s="67"/>
      <c r="G209" s="71"/>
    </row>
    <row r="210" spans="2:7" x14ac:dyDescent="0.2">
      <c r="B210" s="71"/>
      <c r="C210" s="65"/>
      <c r="D210" s="65"/>
      <c r="E210" s="66"/>
      <c r="F210" s="67"/>
      <c r="G210" s="71"/>
    </row>
    <row r="211" spans="2:7" x14ac:dyDescent="0.2">
      <c r="B211" s="71"/>
      <c r="C211" s="65"/>
      <c r="D211" s="65"/>
      <c r="E211" s="66"/>
      <c r="F211" s="67"/>
      <c r="G211" s="71"/>
    </row>
    <row r="212" spans="2:7" x14ac:dyDescent="0.2">
      <c r="B212" s="71"/>
      <c r="C212" s="65"/>
      <c r="D212" s="65"/>
      <c r="E212" s="66"/>
      <c r="F212" s="67"/>
      <c r="G212" s="71"/>
    </row>
    <row r="213" spans="2:7" x14ac:dyDescent="0.2">
      <c r="B213" s="71"/>
      <c r="C213" s="65"/>
      <c r="D213" s="65"/>
      <c r="E213" s="66"/>
      <c r="F213" s="67"/>
      <c r="G213" s="71"/>
    </row>
    <row r="214" spans="2:7" x14ac:dyDescent="0.2">
      <c r="B214" s="71"/>
      <c r="C214" s="65"/>
      <c r="D214" s="65"/>
      <c r="E214" s="66"/>
      <c r="F214" s="67"/>
      <c r="G214" s="71"/>
    </row>
    <row r="215" spans="2:7" x14ac:dyDescent="0.2">
      <c r="B215" s="71"/>
      <c r="C215" s="65"/>
      <c r="D215" s="65"/>
      <c r="E215" s="66"/>
      <c r="F215" s="67"/>
      <c r="G215" s="71"/>
    </row>
    <row r="216" spans="2:7" x14ac:dyDescent="0.2">
      <c r="B216" s="71"/>
      <c r="C216" s="65"/>
      <c r="D216" s="65"/>
      <c r="E216" s="66"/>
      <c r="F216" s="67"/>
      <c r="G216" s="71"/>
    </row>
    <row r="217" spans="2:7" x14ac:dyDescent="0.2">
      <c r="B217" s="71"/>
      <c r="C217" s="65"/>
      <c r="D217" s="65"/>
      <c r="E217" s="66"/>
      <c r="F217" s="67"/>
      <c r="G217" s="71"/>
    </row>
    <row r="218" spans="2:7" x14ac:dyDescent="0.2">
      <c r="B218" s="71"/>
      <c r="C218" s="65"/>
      <c r="D218" s="65"/>
      <c r="E218" s="66"/>
      <c r="F218" s="67"/>
      <c r="G218" s="71"/>
    </row>
    <row r="219" spans="2:7" x14ac:dyDescent="0.2">
      <c r="B219" s="71"/>
      <c r="C219" s="65"/>
      <c r="D219" s="65"/>
      <c r="E219" s="66"/>
      <c r="F219" s="67"/>
      <c r="G219" s="71"/>
    </row>
    <row r="220" spans="2:7" x14ac:dyDescent="0.2">
      <c r="B220" s="71"/>
      <c r="C220" s="65"/>
      <c r="D220" s="65"/>
      <c r="E220" s="66"/>
      <c r="F220" s="67"/>
      <c r="G220" s="71"/>
    </row>
    <row r="221" spans="2:7" x14ac:dyDescent="0.2">
      <c r="B221" s="71"/>
      <c r="C221" s="65"/>
      <c r="D221" s="65"/>
      <c r="E221" s="66"/>
      <c r="F221" s="67"/>
      <c r="G221" s="71"/>
    </row>
    <row r="222" spans="2:7" x14ac:dyDescent="0.2">
      <c r="B222" s="71"/>
      <c r="C222" s="65"/>
      <c r="D222" s="65"/>
      <c r="E222" s="66"/>
      <c r="F222" s="67"/>
      <c r="G222" s="71"/>
    </row>
    <row r="223" spans="2:7" x14ac:dyDescent="0.2">
      <c r="B223" s="71"/>
      <c r="C223" s="65"/>
      <c r="D223" s="65"/>
      <c r="E223" s="66"/>
      <c r="F223" s="67"/>
      <c r="G223" s="71"/>
    </row>
    <row r="224" spans="2:7" x14ac:dyDescent="0.2">
      <c r="B224" s="71"/>
      <c r="C224" s="65"/>
      <c r="D224" s="65"/>
      <c r="E224" s="66"/>
      <c r="F224" s="67"/>
      <c r="G224" s="71"/>
    </row>
    <row r="225" spans="2:7" x14ac:dyDescent="0.2">
      <c r="B225" s="71"/>
      <c r="C225" s="65"/>
      <c r="D225" s="65"/>
      <c r="E225" s="66"/>
      <c r="F225" s="67"/>
      <c r="G225" s="71"/>
    </row>
    <row r="226" spans="2:7" x14ac:dyDescent="0.2">
      <c r="B226" s="71"/>
      <c r="C226" s="65"/>
      <c r="D226" s="65"/>
      <c r="E226" s="66"/>
      <c r="F226" s="67"/>
      <c r="G226" s="71"/>
    </row>
    <row r="227" spans="2:7" x14ac:dyDescent="0.2">
      <c r="B227" s="71"/>
      <c r="C227" s="65"/>
      <c r="D227" s="65"/>
      <c r="E227" s="66"/>
      <c r="F227" s="67"/>
      <c r="G227" s="71"/>
    </row>
    <row r="228" spans="2:7" x14ac:dyDescent="0.2">
      <c r="B228" s="71"/>
      <c r="C228" s="65"/>
      <c r="D228" s="65"/>
      <c r="E228" s="66"/>
      <c r="F228" s="67"/>
      <c r="G228" s="71"/>
    </row>
    <row r="229" spans="2:7" x14ac:dyDescent="0.2">
      <c r="B229" s="71"/>
      <c r="C229" s="65"/>
      <c r="D229" s="65"/>
      <c r="E229" s="66"/>
      <c r="F229" s="67"/>
      <c r="G229" s="71"/>
    </row>
    <row r="230" spans="2:7" x14ac:dyDescent="0.2">
      <c r="B230" s="71"/>
      <c r="C230" s="65"/>
      <c r="D230" s="65"/>
      <c r="E230" s="66"/>
      <c r="F230" s="67"/>
      <c r="G230" s="71"/>
    </row>
    <row r="231" spans="2:7" x14ac:dyDescent="0.2">
      <c r="B231" s="71"/>
      <c r="C231" s="65"/>
      <c r="D231" s="65"/>
      <c r="E231" s="66"/>
      <c r="F231" s="67"/>
      <c r="G231" s="71"/>
    </row>
    <row r="232" spans="2:7" x14ac:dyDescent="0.2">
      <c r="B232" s="71"/>
      <c r="C232" s="65"/>
      <c r="D232" s="65"/>
      <c r="E232" s="66"/>
      <c r="F232" s="67"/>
      <c r="G232" s="71"/>
    </row>
    <row r="233" spans="2:7" x14ac:dyDescent="0.2">
      <c r="B233" s="71"/>
      <c r="C233" s="65"/>
      <c r="D233" s="65"/>
      <c r="E233" s="66"/>
      <c r="F233" s="67"/>
      <c r="G233" s="71"/>
    </row>
    <row r="234" spans="2:7" x14ac:dyDescent="0.2">
      <c r="B234" s="71"/>
      <c r="C234" s="65"/>
      <c r="D234" s="65"/>
      <c r="E234" s="66"/>
      <c r="F234" s="67"/>
      <c r="G234" s="71"/>
    </row>
    <row r="235" spans="2:7" x14ac:dyDescent="0.2">
      <c r="B235" s="71"/>
      <c r="C235" s="65"/>
      <c r="D235" s="65"/>
      <c r="E235" s="66"/>
      <c r="F235" s="67"/>
      <c r="G235" s="71"/>
    </row>
    <row r="236" spans="2:7" x14ac:dyDescent="0.2">
      <c r="B236" s="71"/>
      <c r="C236" s="65"/>
      <c r="D236" s="65"/>
      <c r="E236" s="66"/>
      <c r="F236" s="67"/>
      <c r="G236" s="71"/>
    </row>
    <row r="237" spans="2:7" x14ac:dyDescent="0.2">
      <c r="B237" s="71"/>
      <c r="C237" s="65"/>
      <c r="D237" s="65"/>
      <c r="E237" s="66"/>
      <c r="F237" s="67"/>
      <c r="G237" s="71"/>
    </row>
    <row r="238" spans="2:7" x14ac:dyDescent="0.2">
      <c r="B238" s="71"/>
      <c r="C238" s="65"/>
      <c r="D238" s="65"/>
      <c r="E238" s="66"/>
      <c r="F238" s="67"/>
      <c r="G238" s="71"/>
    </row>
    <row r="239" spans="2:7" x14ac:dyDescent="0.2">
      <c r="B239" s="71"/>
      <c r="C239" s="65"/>
      <c r="D239" s="65"/>
      <c r="E239" s="66"/>
      <c r="F239" s="67"/>
      <c r="G239" s="71"/>
    </row>
    <row r="240" spans="2:7" x14ac:dyDescent="0.2">
      <c r="B240" s="71"/>
      <c r="C240" s="65"/>
      <c r="D240" s="65"/>
      <c r="E240" s="66"/>
      <c r="F240" s="67"/>
      <c r="G240" s="71"/>
    </row>
    <row r="241" spans="2:7" x14ac:dyDescent="0.2">
      <c r="B241" s="71"/>
      <c r="C241" s="65"/>
      <c r="D241" s="65"/>
      <c r="E241" s="66"/>
      <c r="F241" s="67"/>
      <c r="G241" s="71"/>
    </row>
    <row r="242" spans="2:7" x14ac:dyDescent="0.2">
      <c r="B242" s="71"/>
      <c r="C242" s="65"/>
      <c r="D242" s="65"/>
      <c r="E242" s="66"/>
      <c r="F242" s="67"/>
      <c r="G242" s="71"/>
    </row>
    <row r="243" spans="2:7" x14ac:dyDescent="0.2">
      <c r="B243" s="71"/>
      <c r="C243" s="65"/>
      <c r="D243" s="65"/>
      <c r="E243" s="66"/>
      <c r="F243" s="67"/>
      <c r="G243" s="71"/>
    </row>
    <row r="244" spans="2:7" x14ac:dyDescent="0.2">
      <c r="B244" s="71"/>
      <c r="C244" s="65"/>
      <c r="D244" s="65"/>
      <c r="E244" s="66"/>
      <c r="F244" s="67"/>
      <c r="G244" s="71"/>
    </row>
    <row r="245" spans="2:7" x14ac:dyDescent="0.2">
      <c r="B245" s="71"/>
      <c r="C245" s="65"/>
      <c r="D245" s="65"/>
      <c r="E245" s="66"/>
      <c r="F245" s="67"/>
      <c r="G245" s="71"/>
    </row>
    <row r="246" spans="2:7" x14ac:dyDescent="0.2">
      <c r="B246" s="71"/>
      <c r="C246" s="65"/>
      <c r="D246" s="65"/>
      <c r="E246" s="66"/>
      <c r="F246" s="67"/>
      <c r="G246" s="71"/>
    </row>
    <row r="247" spans="2:7" x14ac:dyDescent="0.2">
      <c r="B247" s="71"/>
      <c r="C247" s="65"/>
      <c r="D247" s="65"/>
      <c r="E247" s="66"/>
      <c r="F247" s="67"/>
      <c r="G247" s="71"/>
    </row>
    <row r="248" spans="2:7" x14ac:dyDescent="0.2">
      <c r="B248" s="71"/>
      <c r="C248" s="65"/>
      <c r="D248" s="65"/>
      <c r="E248" s="66"/>
      <c r="F248" s="67"/>
      <c r="G248" s="71"/>
    </row>
    <row r="249" spans="2:7" x14ac:dyDescent="0.2">
      <c r="B249" s="71"/>
      <c r="C249" s="65"/>
      <c r="D249" s="65"/>
      <c r="E249" s="66"/>
      <c r="F249" s="67"/>
      <c r="G249" s="71"/>
    </row>
    <row r="250" spans="2:7" x14ac:dyDescent="0.2">
      <c r="B250" s="71"/>
      <c r="C250" s="65"/>
      <c r="D250" s="65"/>
      <c r="E250" s="66"/>
      <c r="F250" s="67"/>
      <c r="G250" s="71"/>
    </row>
    <row r="251" spans="2:7" x14ac:dyDescent="0.2">
      <c r="B251" s="71"/>
      <c r="C251" s="65"/>
      <c r="D251" s="65"/>
      <c r="E251" s="66"/>
      <c r="F251" s="67"/>
      <c r="G251" s="71"/>
    </row>
    <row r="252" spans="2:7" x14ac:dyDescent="0.2">
      <c r="B252" s="71"/>
      <c r="C252" s="65"/>
      <c r="D252" s="65"/>
      <c r="E252" s="66"/>
      <c r="F252" s="67"/>
      <c r="G252" s="71"/>
    </row>
    <row r="253" spans="2:7" x14ac:dyDescent="0.2">
      <c r="B253" s="71"/>
      <c r="C253" s="65"/>
      <c r="D253" s="65"/>
      <c r="E253" s="66"/>
      <c r="F253" s="67"/>
      <c r="G253" s="71"/>
    </row>
    <row r="254" spans="2:7" x14ac:dyDescent="0.2">
      <c r="B254" s="71"/>
      <c r="C254" s="65"/>
      <c r="D254" s="65"/>
      <c r="E254" s="66"/>
      <c r="F254" s="67"/>
      <c r="G254" s="71"/>
    </row>
    <row r="255" spans="2:7" x14ac:dyDescent="0.2">
      <c r="B255" s="71"/>
      <c r="C255" s="65"/>
      <c r="D255" s="65"/>
      <c r="E255" s="66"/>
      <c r="F255" s="67"/>
      <c r="G255" s="71"/>
    </row>
    <row r="256" spans="2:7" x14ac:dyDescent="0.2">
      <c r="B256" s="71"/>
      <c r="C256" s="65"/>
      <c r="D256" s="65"/>
      <c r="E256" s="66"/>
      <c r="F256" s="67"/>
      <c r="G256" s="71"/>
    </row>
    <row r="257" spans="2:7" x14ac:dyDescent="0.2">
      <c r="B257" s="71"/>
      <c r="C257" s="65"/>
      <c r="D257" s="65"/>
      <c r="E257" s="66"/>
      <c r="F257" s="67"/>
      <c r="G257" s="71"/>
    </row>
    <row r="258" spans="2:7" x14ac:dyDescent="0.2">
      <c r="B258" s="71"/>
      <c r="C258" s="65"/>
      <c r="D258" s="65"/>
      <c r="E258" s="66"/>
      <c r="F258" s="67"/>
      <c r="G258" s="71"/>
    </row>
    <row r="259" spans="2:7" x14ac:dyDescent="0.2">
      <c r="B259" s="71"/>
      <c r="C259" s="65"/>
      <c r="D259" s="65"/>
      <c r="E259" s="66"/>
      <c r="F259" s="67"/>
      <c r="G259" s="71"/>
    </row>
    <row r="260" spans="2:7" x14ac:dyDescent="0.2">
      <c r="B260" s="71"/>
      <c r="C260" s="65"/>
      <c r="D260" s="65"/>
      <c r="E260" s="66"/>
      <c r="F260" s="67"/>
      <c r="G260" s="71"/>
    </row>
    <row r="261" spans="2:7" x14ac:dyDescent="0.2">
      <c r="B261" s="71"/>
      <c r="C261" s="65"/>
      <c r="D261" s="65"/>
      <c r="E261" s="66"/>
      <c r="F261" s="67"/>
      <c r="G261" s="71"/>
    </row>
    <row r="262" spans="2:7" x14ac:dyDescent="0.2">
      <c r="B262" s="71"/>
      <c r="C262" s="65"/>
      <c r="D262" s="65"/>
      <c r="E262" s="66"/>
      <c r="F262" s="67"/>
      <c r="G262" s="71"/>
    </row>
    <row r="263" spans="2:7" x14ac:dyDescent="0.2">
      <c r="B263" s="71"/>
      <c r="C263" s="65"/>
      <c r="D263" s="65"/>
      <c r="E263" s="66"/>
      <c r="F263" s="67"/>
      <c r="G263" s="71"/>
    </row>
    <row r="264" spans="2:7" x14ac:dyDescent="0.2">
      <c r="B264" s="71"/>
      <c r="C264" s="65"/>
      <c r="D264" s="65"/>
      <c r="E264" s="66"/>
      <c r="F264" s="67"/>
      <c r="G264" s="71"/>
    </row>
    <row r="265" spans="2:7" x14ac:dyDescent="0.2">
      <c r="B265" s="71"/>
      <c r="C265" s="65"/>
      <c r="D265" s="65"/>
      <c r="E265" s="66"/>
      <c r="F265" s="67"/>
      <c r="G265" s="71"/>
    </row>
    <row r="266" spans="2:7" x14ac:dyDescent="0.2">
      <c r="B266" s="71"/>
      <c r="C266" s="65"/>
      <c r="D266" s="65"/>
      <c r="E266" s="66"/>
      <c r="F266" s="67"/>
      <c r="G266" s="71"/>
    </row>
    <row r="267" spans="2:7" x14ac:dyDescent="0.2">
      <c r="B267" s="71"/>
      <c r="C267" s="65"/>
      <c r="D267" s="65"/>
      <c r="E267" s="66"/>
      <c r="F267" s="67"/>
      <c r="G267" s="71"/>
    </row>
    <row r="268" spans="2:7" x14ac:dyDescent="0.2">
      <c r="B268" s="71"/>
      <c r="C268" s="65"/>
      <c r="D268" s="65"/>
      <c r="E268" s="66"/>
      <c r="F268" s="67"/>
      <c r="G268" s="71"/>
    </row>
    <row r="269" spans="2:7" x14ac:dyDescent="0.2">
      <c r="B269" s="71"/>
      <c r="C269" s="65"/>
      <c r="D269" s="65"/>
      <c r="E269" s="66"/>
      <c r="F269" s="67"/>
      <c r="G269" s="71"/>
    </row>
    <row r="270" spans="2:7" x14ac:dyDescent="0.2">
      <c r="B270" s="71"/>
      <c r="C270" s="65"/>
      <c r="D270" s="65"/>
      <c r="E270" s="66"/>
      <c r="F270" s="67"/>
      <c r="G270" s="71"/>
    </row>
    <row r="271" spans="2:7" x14ac:dyDescent="0.2">
      <c r="B271" s="71"/>
      <c r="C271" s="65"/>
      <c r="D271" s="65"/>
      <c r="E271" s="66"/>
      <c r="F271" s="67"/>
      <c r="G271" s="71"/>
    </row>
    <row r="272" spans="2:7" x14ac:dyDescent="0.2">
      <c r="B272" s="71"/>
      <c r="C272" s="65"/>
      <c r="D272" s="65"/>
      <c r="E272" s="66"/>
      <c r="F272" s="67"/>
      <c r="G272" s="71"/>
    </row>
    <row r="273" spans="2:7" x14ac:dyDescent="0.2">
      <c r="B273" s="71"/>
      <c r="C273" s="65"/>
      <c r="D273" s="65"/>
      <c r="E273" s="66"/>
      <c r="F273" s="67"/>
      <c r="G273" s="71"/>
    </row>
    <row r="274" spans="2:7" x14ac:dyDescent="0.2">
      <c r="B274" s="71"/>
      <c r="C274" s="65"/>
      <c r="D274" s="65"/>
      <c r="E274" s="66"/>
      <c r="F274" s="67"/>
      <c r="G274" s="71"/>
    </row>
    <row r="275" spans="2:7" x14ac:dyDescent="0.2">
      <c r="B275" s="71"/>
      <c r="C275" s="65"/>
      <c r="D275" s="65"/>
      <c r="E275" s="66"/>
      <c r="F275" s="67"/>
      <c r="G275" s="71"/>
    </row>
    <row r="276" spans="2:7" x14ac:dyDescent="0.2">
      <c r="B276" s="71"/>
      <c r="C276" s="65"/>
      <c r="D276" s="65"/>
      <c r="E276" s="66"/>
      <c r="F276" s="67"/>
      <c r="G276" s="71"/>
    </row>
    <row r="277" spans="2:7" x14ac:dyDescent="0.2">
      <c r="B277" s="71"/>
      <c r="C277" s="65"/>
      <c r="D277" s="65"/>
      <c r="E277" s="66"/>
      <c r="F277" s="67"/>
      <c r="G277" s="71"/>
    </row>
    <row r="278" spans="2:7" x14ac:dyDescent="0.2">
      <c r="B278" s="71"/>
      <c r="C278" s="65"/>
      <c r="D278" s="65"/>
      <c r="E278" s="66"/>
      <c r="F278" s="67"/>
      <c r="G278" s="71"/>
    </row>
    <row r="279" spans="2:7" x14ac:dyDescent="0.2">
      <c r="B279" s="71"/>
      <c r="C279" s="65"/>
      <c r="D279" s="65"/>
      <c r="E279" s="66"/>
      <c r="F279" s="67"/>
      <c r="G279" s="71"/>
    </row>
    <row r="280" spans="2:7" x14ac:dyDescent="0.2">
      <c r="B280" s="71"/>
      <c r="C280" s="65"/>
      <c r="D280" s="65"/>
      <c r="E280" s="66"/>
      <c r="F280" s="67"/>
      <c r="G280" s="71"/>
    </row>
    <row r="281" spans="2:7" x14ac:dyDescent="0.2">
      <c r="B281" s="71"/>
      <c r="C281" s="65"/>
      <c r="D281" s="65"/>
      <c r="E281" s="66"/>
      <c r="F281" s="67"/>
      <c r="G281" s="71"/>
    </row>
    <row r="282" spans="2:7" x14ac:dyDescent="0.2">
      <c r="B282" s="71"/>
      <c r="C282" s="65"/>
      <c r="D282" s="65"/>
      <c r="E282" s="66"/>
      <c r="F282" s="67"/>
      <c r="G282" s="7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B7F0-9DA0-4AC8-AD1D-5DD9838837B5}">
  <dimension ref="B1:O744"/>
  <sheetViews>
    <sheetView workbookViewId="0">
      <selection activeCell="I716" sqref="I716"/>
    </sheetView>
  </sheetViews>
  <sheetFormatPr defaultColWidth="9.140625" defaultRowHeight="12.75" x14ac:dyDescent="0.2"/>
  <cols>
    <col min="1" max="1" width="4" style="57" customWidth="1"/>
    <col min="2" max="9" width="11.42578125" style="64" customWidth="1"/>
    <col min="10" max="11" width="9.140625" style="57"/>
    <col min="12" max="12" width="10.140625" style="57" bestFit="1" customWidth="1"/>
    <col min="13" max="16384" width="9.140625" style="57"/>
  </cols>
  <sheetData>
    <row r="1" spans="2:15" x14ac:dyDescent="0.2">
      <c r="B1" s="61" t="s">
        <v>42</v>
      </c>
      <c r="C1" s="57"/>
      <c r="D1" s="57"/>
      <c r="E1" s="57"/>
      <c r="F1" s="57"/>
      <c r="G1" s="57"/>
      <c r="H1" s="57"/>
      <c r="I1" s="57"/>
    </row>
    <row r="2" spans="2:15" x14ac:dyDescent="0.2">
      <c r="B2" s="61" t="s">
        <v>66</v>
      </c>
      <c r="C2" s="57"/>
      <c r="D2" s="57"/>
      <c r="E2" s="57"/>
      <c r="F2" s="57"/>
      <c r="G2" s="63" t="s">
        <v>78</v>
      </c>
      <c r="H2" s="79"/>
      <c r="I2" s="78">
        <f>'NEGD Commercial'!Y1</f>
        <v>2610.5540158371041</v>
      </c>
    </row>
    <row r="3" spans="2:15" x14ac:dyDescent="0.2">
      <c r="B3" s="61" t="s">
        <v>43</v>
      </c>
      <c r="C3" s="57"/>
      <c r="D3" s="57"/>
      <c r="E3" s="57"/>
      <c r="F3" s="57"/>
      <c r="G3" s="57"/>
      <c r="H3" s="57"/>
      <c r="I3" s="57"/>
    </row>
    <row r="4" spans="2:15" x14ac:dyDescent="0.2">
      <c r="B4" s="57"/>
      <c r="C4" s="57"/>
      <c r="D4" s="57"/>
      <c r="E4" s="57"/>
      <c r="F4" s="57"/>
      <c r="G4" s="57"/>
      <c r="H4" s="57"/>
      <c r="I4" s="57"/>
    </row>
    <row r="5" spans="2:15" ht="34.5" customHeight="1" x14ac:dyDescent="0.2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K5" s="63"/>
    </row>
    <row r="6" spans="2:15" x14ac:dyDescent="0.2">
      <c r="B6" s="85">
        <f>'NEGD Commercial'!V4</f>
        <v>0</v>
      </c>
      <c r="C6" s="82">
        <f>IF('NEGD Large Com Win'!B6&gt;80,80*(Rates!$K$9+Rates!$K$14)+('NEGD Large Com Win'!B6-80)*(Rates!$K$9+Rates!$K$17),'NEGD Large Com Win'!B6*(Rates!$K$9+Rates!$K$14))+Rates!$K$19+SUM(Rates!$K$21:$K$27)</f>
        <v>110.13</v>
      </c>
      <c r="D6" s="82">
        <f>IF('NEGD Large Com Win'!B6&gt;40,40*(Rates!$L$9+Rates!$L$14)+('NEGD Large Com Win'!B6-40)*(Rates!$L$9+Rates!$L$17),'NEGD Large Com Win'!B6*(Rates!$L$9+Rates!$L$14))+Rates!$L$19+Rates!$L$22+Rates!$L$23</f>
        <v>28.66</v>
      </c>
      <c r="E6" s="83">
        <f>D6-C6</f>
        <v>-81.47</v>
      </c>
      <c r="F6" s="84">
        <f>E6/C6</f>
        <v>-0.73976209933714698</v>
      </c>
      <c r="G6" s="85">
        <f>'NEGD Commercial'!X4</f>
        <v>147</v>
      </c>
      <c r="H6" s="86">
        <f>G6/SUM($G$6:$G$714)</f>
        <v>2.0786199095022623E-2</v>
      </c>
      <c r="I6" s="86">
        <f>H6</f>
        <v>2.0786199095022623E-2</v>
      </c>
    </row>
    <row r="7" spans="2:15" x14ac:dyDescent="0.2">
      <c r="B7" s="71">
        <f>'NEGD Commercial'!V5</f>
        <v>2</v>
      </c>
      <c r="C7" s="65">
        <f>IF('NEGD Large Com Win'!B7&gt;80,80*(Rates!$K$9+Rates!$K$14)+('NEGD Large Com Win'!B7-80)*(Rates!$K$9+Rates!$K$17),'NEGD Large Com Win'!B7*(Rates!$K$9+Rates!$K$14))+Rates!$K$19+SUM(Rates!$K$21:$K$27)</f>
        <v>111.91173335416673</v>
      </c>
      <c r="D7" s="65">
        <f>IF('NEGD Large Com Win'!B7&gt;40,40*(Rates!$L$9+Rates!$L$14)+('NEGD Large Com Win'!B7-40)*(Rates!$L$9+Rates!$L$17),'NEGD Large Com Win'!B7*(Rates!$L$9+Rates!$L$14))+Rates!$L$19+Rates!$L$22+Rates!$L$23</f>
        <v>30.523893354166738</v>
      </c>
      <c r="E7" s="66">
        <f t="shared" ref="E7:E70" si="0">D7-C7</f>
        <v>-81.387839999999983</v>
      </c>
      <c r="F7" s="67">
        <f t="shared" ref="F7:F70" si="1">E7/C7</f>
        <v>-0.7272502852085414</v>
      </c>
      <c r="G7" s="71">
        <f>'NEGD Commercial'!X5</f>
        <v>13</v>
      </c>
      <c r="H7" s="68">
        <f>G7/SUM($G$6:$G$714)</f>
        <v>1.838235294117647E-3</v>
      </c>
      <c r="I7" s="68">
        <f>H7+I6</f>
        <v>2.2624434389140271E-2</v>
      </c>
      <c r="L7" s="69"/>
      <c r="M7" s="69"/>
      <c r="N7" s="70"/>
      <c r="O7" s="70"/>
    </row>
    <row r="8" spans="2:15" x14ac:dyDescent="0.2">
      <c r="B8" s="71">
        <f>'NEGD Commercial'!V6</f>
        <v>4</v>
      </c>
      <c r="C8" s="65">
        <f>IF('NEGD Large Com Win'!B8&gt;80,80*(Rates!$K$9+Rates!$K$14)+('NEGD Large Com Win'!B8-80)*(Rates!$K$9+Rates!$K$17),'NEGD Large Com Win'!B8*(Rates!$K$9+Rates!$K$14))+Rates!$K$19+SUM(Rates!$K$21:$K$27)</f>
        <v>113.69346670833347</v>
      </c>
      <c r="D8" s="65">
        <f>IF('NEGD Large Com Win'!B8&gt;40,40*(Rates!$L$9+Rates!$L$14)+('NEGD Large Com Win'!B8-40)*(Rates!$L$9+Rates!$L$17),'NEGD Large Com Win'!B8*(Rates!$L$9+Rates!$L$14))+Rates!$L$19+Rates!$L$22+Rates!$L$23</f>
        <v>32.387786708333479</v>
      </c>
      <c r="E8" s="66">
        <f t="shared" si="0"/>
        <v>-81.305679999999995</v>
      </c>
      <c r="F8" s="67">
        <f t="shared" si="1"/>
        <v>-0.71513062583076703</v>
      </c>
      <c r="G8" s="71">
        <f>'NEGD Commercial'!X6</f>
        <v>1</v>
      </c>
      <c r="H8" s="68">
        <f t="shared" ref="H8:H71" si="2">G8/SUM($G$6:$G$714)</f>
        <v>1.4140271493212671E-4</v>
      </c>
      <c r="I8" s="68">
        <f t="shared" ref="I8:I71" si="3">H8+I7</f>
        <v>2.2765837104072397E-2</v>
      </c>
      <c r="L8" s="69"/>
      <c r="M8" s="69"/>
      <c r="N8" s="70"/>
      <c r="O8" s="70"/>
    </row>
    <row r="9" spans="2:15" x14ac:dyDescent="0.2">
      <c r="B9" s="71">
        <f>'NEGD Commercial'!V7</f>
        <v>6</v>
      </c>
      <c r="C9" s="65">
        <f>IF('NEGD Large Com Win'!B9&gt;80,80*(Rates!$K$9+Rates!$K$14)+('NEGD Large Com Win'!B9-80)*(Rates!$K$9+Rates!$K$17),'NEGD Large Com Win'!B9*(Rates!$K$9+Rates!$K$14))+Rates!$K$19+SUM(Rates!$K$21:$K$27)</f>
        <v>115.47520006250022</v>
      </c>
      <c r="D9" s="65">
        <f>IF('NEGD Large Com Win'!B9&gt;40,40*(Rates!$L$9+Rates!$L$14)+('NEGD Large Com Win'!B9-40)*(Rates!$L$9+Rates!$L$17),'NEGD Large Com Win'!B9*(Rates!$L$9+Rates!$L$14))+Rates!$L$19+Rates!$L$22+Rates!$L$23</f>
        <v>34.25168006250022</v>
      </c>
      <c r="E9" s="66">
        <f t="shared" si="0"/>
        <v>-81.223520000000008</v>
      </c>
      <c r="F9" s="67">
        <f t="shared" si="1"/>
        <v>-0.7033849688594459</v>
      </c>
      <c r="G9" s="71">
        <f>'NEGD Commercial'!X7</f>
        <v>2</v>
      </c>
      <c r="H9" s="68">
        <f t="shared" si="2"/>
        <v>2.8280542986425342E-4</v>
      </c>
      <c r="I9" s="68">
        <f t="shared" si="3"/>
        <v>2.3048642533936649E-2</v>
      </c>
    </row>
    <row r="10" spans="2:15" x14ac:dyDescent="0.2">
      <c r="B10" s="71">
        <f>'NEGD Commercial'!V8</f>
        <v>8</v>
      </c>
      <c r="C10" s="65">
        <f>IF('NEGD Large Com Win'!B10&gt;80,80*(Rates!$K$9+Rates!$K$14)+('NEGD Large Com Win'!B10-80)*(Rates!$K$9+Rates!$K$17),'NEGD Large Com Win'!B10*(Rates!$K$9+Rates!$K$14))+Rates!$K$19+SUM(Rates!$K$21:$K$27)</f>
        <v>117.25693341666695</v>
      </c>
      <c r="D10" s="65">
        <f>IF('NEGD Large Com Win'!B10&gt;40,40*(Rates!$L$9+Rates!$L$14)+('NEGD Large Com Win'!B10-40)*(Rates!$L$9+Rates!$L$17),'NEGD Large Com Win'!B10*(Rates!$L$9+Rates!$L$14))+Rates!$L$19+Rates!$L$22+Rates!$L$23</f>
        <v>36.115573416666962</v>
      </c>
      <c r="E10" s="66">
        <f t="shared" si="0"/>
        <v>-81.141359999999992</v>
      </c>
      <c r="F10" s="67">
        <f t="shared" si="1"/>
        <v>-0.69199626525851576</v>
      </c>
      <c r="G10" s="71">
        <f>'NEGD Commercial'!X8</f>
        <v>3</v>
      </c>
      <c r="H10" s="68">
        <f t="shared" si="2"/>
        <v>4.242081447963801E-4</v>
      </c>
      <c r="I10" s="68">
        <f t="shared" si="3"/>
        <v>2.3472850678733028E-2</v>
      </c>
    </row>
    <row r="11" spans="2:15" x14ac:dyDescent="0.2">
      <c r="B11" s="71">
        <f>'NEGD Commercial'!V9</f>
        <v>12</v>
      </c>
      <c r="C11" s="65">
        <f>IF('NEGD Large Com Win'!B11&gt;80,80*(Rates!$K$9+Rates!$K$14)+('NEGD Large Com Win'!B11-80)*(Rates!$K$9+Rates!$K$17),'NEGD Large Com Win'!B11*(Rates!$K$9+Rates!$K$14))+Rates!$K$19+SUM(Rates!$K$21:$K$27)</f>
        <v>120.82040012500042</v>
      </c>
      <c r="D11" s="65">
        <f>IF('NEGD Large Com Win'!B11&gt;40,40*(Rates!$L$9+Rates!$L$14)+('NEGD Large Com Win'!B11-40)*(Rates!$L$9+Rates!$L$17),'NEGD Large Com Win'!B11*(Rates!$L$9+Rates!$L$14))+Rates!$L$19+Rates!$L$22+Rates!$L$23</f>
        <v>39.843360125000437</v>
      </c>
      <c r="E11" s="66">
        <f t="shared" si="0"/>
        <v>-80.977039999999988</v>
      </c>
      <c r="F11" s="67">
        <f t="shared" si="1"/>
        <v>-0.67022655045192192</v>
      </c>
      <c r="G11" s="71">
        <f>'NEGD Commercial'!X9</f>
        <v>5</v>
      </c>
      <c r="H11" s="68">
        <f t="shared" si="2"/>
        <v>7.0701357466063347E-4</v>
      </c>
      <c r="I11" s="68">
        <f t="shared" si="3"/>
        <v>2.4179864253393663E-2</v>
      </c>
    </row>
    <row r="12" spans="2:15" x14ac:dyDescent="0.2">
      <c r="B12" s="71">
        <f>'NEGD Commercial'!V10</f>
        <v>18</v>
      </c>
      <c r="C12" s="65">
        <f>IF('NEGD Large Com Win'!B12&gt;80,80*(Rates!$K$9+Rates!$K$14)+('NEGD Large Com Win'!B12-80)*(Rates!$K$9+Rates!$K$17),'NEGD Large Com Win'!B12*(Rates!$K$9+Rates!$K$14))+Rates!$K$19+SUM(Rates!$K$21:$K$27)</f>
        <v>126.16560018750064</v>
      </c>
      <c r="D12" s="65">
        <f>IF('NEGD Large Com Win'!B12&gt;40,40*(Rates!$L$9+Rates!$L$14)+('NEGD Large Com Win'!B12-40)*(Rates!$L$9+Rates!$L$17),'NEGD Large Com Win'!B12*(Rates!$L$9+Rates!$L$14))+Rates!$L$19+Rates!$L$22+Rates!$L$23</f>
        <v>45.435040187500647</v>
      </c>
      <c r="E12" s="66">
        <f t="shared" si="0"/>
        <v>-80.730559999999997</v>
      </c>
      <c r="F12" s="67">
        <f t="shared" si="1"/>
        <v>-0.63987774702472389</v>
      </c>
      <c r="G12" s="71">
        <f>'NEGD Commercial'!X10</f>
        <v>2</v>
      </c>
      <c r="H12" s="68">
        <f t="shared" si="2"/>
        <v>2.8280542986425342E-4</v>
      </c>
      <c r="I12" s="68">
        <f t="shared" si="3"/>
        <v>2.4462669683257915E-2</v>
      </c>
    </row>
    <row r="13" spans="2:15" x14ac:dyDescent="0.2">
      <c r="B13" s="71">
        <f>'NEGD Commercial'!V11</f>
        <v>20</v>
      </c>
      <c r="C13" s="65">
        <f>IF('NEGD Large Com Win'!B13&gt;80,80*(Rates!$K$9+Rates!$K$14)+('NEGD Large Com Win'!B13-80)*(Rates!$K$9+Rates!$K$17),'NEGD Large Com Win'!B13*(Rates!$K$9+Rates!$K$14))+Rates!$K$19+SUM(Rates!$K$21:$K$27)</f>
        <v>127.94733354166738</v>
      </c>
      <c r="D13" s="65">
        <f>IF('NEGD Large Com Win'!B13&gt;40,40*(Rates!$L$9+Rates!$L$14)+('NEGD Large Com Win'!B13-40)*(Rates!$L$9+Rates!$L$17),'NEGD Large Com Win'!B13*(Rates!$L$9+Rates!$L$14))+Rates!$L$19+Rates!$L$22+Rates!$L$23</f>
        <v>47.298933541667388</v>
      </c>
      <c r="E13" s="66">
        <f t="shared" si="0"/>
        <v>-80.648399999999981</v>
      </c>
      <c r="F13" s="67">
        <f t="shared" si="1"/>
        <v>-0.63032497643834051</v>
      </c>
      <c r="G13" s="71">
        <f>'NEGD Commercial'!X11</f>
        <v>1</v>
      </c>
      <c r="H13" s="68">
        <f t="shared" si="2"/>
        <v>1.4140271493212671E-4</v>
      </c>
      <c r="I13" s="68">
        <f t="shared" si="3"/>
        <v>2.4604072398190041E-2</v>
      </c>
    </row>
    <row r="14" spans="2:15" x14ac:dyDescent="0.2">
      <c r="B14" s="71">
        <f>'NEGD Commercial'!V12</f>
        <v>22</v>
      </c>
      <c r="C14" s="65">
        <f>IF('NEGD Large Com Win'!B14&gt;80,80*(Rates!$K$9+Rates!$K$14)+('NEGD Large Com Win'!B14-80)*(Rates!$K$9+Rates!$K$17),'NEGD Large Com Win'!B14*(Rates!$K$9+Rates!$K$14))+Rates!$K$19+SUM(Rates!$K$21:$K$27)</f>
        <v>129.72906689583411</v>
      </c>
      <c r="D14" s="65">
        <f>IF('NEGD Large Com Win'!B14&gt;40,40*(Rates!$L$9+Rates!$L$14)+('NEGD Large Com Win'!B14-40)*(Rates!$L$9+Rates!$L$17),'NEGD Large Com Win'!B14*(Rates!$L$9+Rates!$L$14))+Rates!$L$19+Rates!$L$22+Rates!$L$23</f>
        <v>49.162826895834129</v>
      </c>
      <c r="E14" s="66">
        <f t="shared" si="0"/>
        <v>-80.566239999999979</v>
      </c>
      <c r="F14" s="67">
        <f t="shared" si="1"/>
        <v>-0.62103460641315333</v>
      </c>
      <c r="G14" s="71">
        <f>'NEGD Commercial'!X12</f>
        <v>1</v>
      </c>
      <c r="H14" s="68">
        <f t="shared" si="2"/>
        <v>1.4140271493212671E-4</v>
      </c>
      <c r="I14" s="68">
        <f t="shared" si="3"/>
        <v>2.4745475113122167E-2</v>
      </c>
    </row>
    <row r="15" spans="2:15" x14ac:dyDescent="0.2">
      <c r="B15" s="71">
        <f>'NEGD Commercial'!V13</f>
        <v>24</v>
      </c>
      <c r="C15" s="65">
        <f>IF('NEGD Large Com Win'!B15&gt;80,80*(Rates!$K$9+Rates!$K$14)+('NEGD Large Com Win'!B15-80)*(Rates!$K$9+Rates!$K$17),'NEGD Large Com Win'!B15*(Rates!$K$9+Rates!$K$14))+Rates!$K$19+SUM(Rates!$K$21:$K$27)</f>
        <v>131.51080025000087</v>
      </c>
      <c r="D15" s="65">
        <f>IF('NEGD Large Com Win'!B15&gt;40,40*(Rates!$L$9+Rates!$L$14)+('NEGD Large Com Win'!B15-40)*(Rates!$L$9+Rates!$L$17),'NEGD Large Com Win'!B15*(Rates!$L$9+Rates!$L$14))+Rates!$L$19+Rates!$L$22+Rates!$L$23</f>
        <v>51.026720250000864</v>
      </c>
      <c r="E15" s="66">
        <f t="shared" si="0"/>
        <v>-80.484080000000006</v>
      </c>
      <c r="F15" s="67">
        <f t="shared" si="1"/>
        <v>-0.61199597179091358</v>
      </c>
      <c r="G15" s="71">
        <f>'NEGD Commercial'!X13</f>
        <v>2</v>
      </c>
      <c r="H15" s="68">
        <f t="shared" si="2"/>
        <v>2.8280542986425342E-4</v>
      </c>
      <c r="I15" s="68">
        <f t="shared" si="3"/>
        <v>2.502828054298642E-2</v>
      </c>
    </row>
    <row r="16" spans="2:15" x14ac:dyDescent="0.2">
      <c r="B16" s="71">
        <f>'NEGD Commercial'!V14</f>
        <v>26</v>
      </c>
      <c r="C16" s="65">
        <f>IF('NEGD Large Com Win'!B16&gt;80,80*(Rates!$K$9+Rates!$K$14)+('NEGD Large Com Win'!B16-80)*(Rates!$K$9+Rates!$K$17),'NEGD Large Com Win'!B16*(Rates!$K$9+Rates!$K$14))+Rates!$K$19+SUM(Rates!$K$21:$K$27)</f>
        <v>133.2925336041676</v>
      </c>
      <c r="D16" s="65">
        <f>IF('NEGD Large Com Win'!B16&gt;40,40*(Rates!$L$9+Rates!$L$14)+('NEGD Large Com Win'!B16-40)*(Rates!$L$9+Rates!$L$17),'NEGD Large Com Win'!B16*(Rates!$L$9+Rates!$L$14))+Rates!$L$19+Rates!$L$22+Rates!$L$23</f>
        <v>52.890613604167605</v>
      </c>
      <c r="E16" s="66">
        <f t="shared" si="0"/>
        <v>-80.40191999999999</v>
      </c>
      <c r="F16" s="67">
        <f t="shared" si="1"/>
        <v>-0.60319897766191233</v>
      </c>
      <c r="G16" s="71">
        <f>'NEGD Commercial'!X14</f>
        <v>1</v>
      </c>
      <c r="H16" s="68">
        <f t="shared" si="2"/>
        <v>1.4140271493212671E-4</v>
      </c>
      <c r="I16" s="68">
        <f t="shared" si="3"/>
        <v>2.5169683257918546E-2</v>
      </c>
    </row>
    <row r="17" spans="2:9" x14ac:dyDescent="0.2">
      <c r="B17" s="71">
        <f>'NEGD Commercial'!V15</f>
        <v>28</v>
      </c>
      <c r="C17" s="65">
        <f>IF('NEGD Large Com Win'!B17&gt;80,80*(Rates!$K$9+Rates!$K$14)+('NEGD Large Com Win'!B17-80)*(Rates!$K$9+Rates!$K$17),'NEGD Large Com Win'!B17*(Rates!$K$9+Rates!$K$14))+Rates!$K$19+SUM(Rates!$K$21:$K$27)</f>
        <v>135.07426695833433</v>
      </c>
      <c r="D17" s="65">
        <f>IF('NEGD Large Com Win'!B17&gt;40,40*(Rates!$L$9+Rates!$L$14)+('NEGD Large Com Win'!B17-40)*(Rates!$L$9+Rates!$L$17),'NEGD Large Com Win'!B17*(Rates!$L$9+Rates!$L$14))+Rates!$L$19+Rates!$L$22+Rates!$L$23</f>
        <v>54.754506958334346</v>
      </c>
      <c r="E17" s="66">
        <f t="shared" si="0"/>
        <v>-80.319759999999988</v>
      </c>
      <c r="F17" s="67">
        <f t="shared" si="1"/>
        <v>-0.59463406175489975</v>
      </c>
      <c r="G17" s="71">
        <f>'NEGD Commercial'!X15</f>
        <v>3</v>
      </c>
      <c r="H17" s="68">
        <f t="shared" si="2"/>
        <v>4.242081447963801E-4</v>
      </c>
      <c r="I17" s="68">
        <f t="shared" si="3"/>
        <v>2.5593891402714924E-2</v>
      </c>
    </row>
    <row r="18" spans="2:9" x14ac:dyDescent="0.2">
      <c r="B18" s="71">
        <f>'NEGD Commercial'!V16</f>
        <v>34</v>
      </c>
      <c r="C18" s="65">
        <f>IF('NEGD Large Com Win'!B18&gt;80,80*(Rates!$K$9+Rates!$K$14)+('NEGD Large Com Win'!B18-80)*(Rates!$K$9+Rates!$K$17),'NEGD Large Com Win'!B18*(Rates!$K$9+Rates!$K$14))+Rates!$K$19+SUM(Rates!$K$21:$K$27)</f>
        <v>140.41946702083456</v>
      </c>
      <c r="D18" s="65">
        <f>IF('NEGD Large Com Win'!B18&gt;40,40*(Rates!$L$9+Rates!$L$14)+('NEGD Large Com Win'!B18-40)*(Rates!$L$9+Rates!$L$17),'NEGD Large Com Win'!B18*(Rates!$L$9+Rates!$L$14))+Rates!$L$19+Rates!$L$22+Rates!$L$23</f>
        <v>60.346187020834563</v>
      </c>
      <c r="E18" s="66">
        <f t="shared" si="0"/>
        <v>-80.073279999999997</v>
      </c>
      <c r="F18" s="67">
        <f t="shared" si="1"/>
        <v>-0.57024344059160414</v>
      </c>
      <c r="G18" s="71">
        <f>'NEGD Commercial'!X16</f>
        <v>2</v>
      </c>
      <c r="H18" s="68">
        <f t="shared" si="2"/>
        <v>2.8280542986425342E-4</v>
      </c>
      <c r="I18" s="68">
        <f t="shared" si="3"/>
        <v>2.5876696832579177E-2</v>
      </c>
    </row>
    <row r="19" spans="2:9" x14ac:dyDescent="0.2">
      <c r="B19" s="71">
        <f>'NEGD Commercial'!V17</f>
        <v>38</v>
      </c>
      <c r="C19" s="65">
        <f>IF('NEGD Large Com Win'!B19&gt;80,80*(Rates!$K$9+Rates!$K$14)+('NEGD Large Com Win'!B19-80)*(Rates!$K$9+Rates!$K$17),'NEGD Large Com Win'!B19*(Rates!$K$9+Rates!$K$14))+Rates!$K$19+SUM(Rates!$K$21:$K$27)</f>
        <v>143.98293372916802</v>
      </c>
      <c r="D19" s="65">
        <f>IF('NEGD Large Com Win'!B19&gt;40,40*(Rates!$L$9+Rates!$L$14)+('NEGD Large Com Win'!B19-40)*(Rates!$L$9+Rates!$L$17),'NEGD Large Com Win'!B19*(Rates!$L$9+Rates!$L$14))+Rates!$L$19+Rates!$L$22+Rates!$L$23</f>
        <v>64.073973729168031</v>
      </c>
      <c r="E19" s="66">
        <f t="shared" si="0"/>
        <v>-79.908959999999993</v>
      </c>
      <c r="F19" s="67">
        <f t="shared" si="1"/>
        <v>-0.55498910829465931</v>
      </c>
      <c r="G19" s="71">
        <f>'NEGD Commercial'!X17</f>
        <v>1</v>
      </c>
      <c r="H19" s="68">
        <f t="shared" si="2"/>
        <v>1.4140271493212671E-4</v>
      </c>
      <c r="I19" s="68">
        <f t="shared" si="3"/>
        <v>2.6018099547511303E-2</v>
      </c>
    </row>
    <row r="20" spans="2:9" x14ac:dyDescent="0.2">
      <c r="B20" s="71">
        <f>'NEGD Commercial'!V18</f>
        <v>40</v>
      </c>
      <c r="C20" s="65">
        <f>IF('NEGD Large Com Win'!B20&gt;80,80*(Rates!$K$9+Rates!$K$14)+('NEGD Large Com Win'!B20-80)*(Rates!$K$9+Rates!$K$17),'NEGD Large Com Win'!B20*(Rates!$K$9+Rates!$K$14))+Rates!$K$19+SUM(Rates!$K$21:$K$27)</f>
        <v>145.76466708333476</v>
      </c>
      <c r="D20" s="65">
        <f>IF('NEGD Large Com Win'!B20&gt;40,40*(Rates!$L$9+Rates!$L$14)+('NEGD Large Com Win'!B20-40)*(Rates!$L$9+Rates!$L$17),'NEGD Large Com Win'!B20*(Rates!$L$9+Rates!$L$14))+Rates!$L$19+Rates!$L$22+Rates!$L$23</f>
        <v>65.93786708333478</v>
      </c>
      <c r="E20" s="66">
        <f t="shared" si="0"/>
        <v>-79.826799999999977</v>
      </c>
      <c r="F20" s="67">
        <f t="shared" si="1"/>
        <v>-0.5476416308374813</v>
      </c>
      <c r="G20" s="71">
        <f>'NEGD Commercial'!X18</f>
        <v>4</v>
      </c>
      <c r="H20" s="68">
        <f t="shared" si="2"/>
        <v>5.6561085972850684E-4</v>
      </c>
      <c r="I20" s="68">
        <f t="shared" si="3"/>
        <v>2.6583710407239811E-2</v>
      </c>
    </row>
    <row r="21" spans="2:9" x14ac:dyDescent="0.2">
      <c r="B21" s="71">
        <f>'NEGD Commercial'!V19</f>
        <v>59</v>
      </c>
      <c r="C21" s="65">
        <f>IF('NEGD Large Com Win'!B21&gt;80,80*(Rates!$K$9+Rates!$K$14)+('NEGD Large Com Win'!B21-80)*(Rates!$K$9+Rates!$K$17),'NEGD Large Com Win'!B21*(Rates!$K$9+Rates!$K$14))+Rates!$K$19+SUM(Rates!$K$21:$K$27)</f>
        <v>162.69113394791879</v>
      </c>
      <c r="D21" s="65">
        <f>IF('NEGD Large Com Win'!B21&gt;40,40*(Rates!$L$9+Rates!$L$14)+('NEGD Large Com Win'!B21-40)*(Rates!$L$9+Rates!$L$17),'NEGD Large Com Win'!B21*(Rates!$L$9+Rates!$L$14))+Rates!$L$19+Rates!$L$22+Rates!$L$23</f>
        <v>76.831833947918781</v>
      </c>
      <c r="E21" s="66">
        <f t="shared" si="0"/>
        <v>-85.859300000000005</v>
      </c>
      <c r="F21" s="67">
        <f t="shared" si="1"/>
        <v>-0.52774418566340286</v>
      </c>
      <c r="G21" s="71">
        <f>'NEGD Commercial'!X19</f>
        <v>15</v>
      </c>
      <c r="H21" s="68">
        <f t="shared" si="2"/>
        <v>2.1210407239819003E-3</v>
      </c>
      <c r="I21" s="68">
        <f t="shared" si="3"/>
        <v>2.8704751131221711E-2</v>
      </c>
    </row>
    <row r="22" spans="2:9" x14ac:dyDescent="0.2">
      <c r="B22" s="71">
        <f>'NEGD Commercial'!V20</f>
        <v>79</v>
      </c>
      <c r="C22" s="65">
        <f>IF('NEGD Large Com Win'!B22&gt;80,80*(Rates!$K$9+Rates!$K$14)+('NEGD Large Com Win'!B22-80)*(Rates!$K$9+Rates!$K$17),'NEGD Large Com Win'!B22*(Rates!$K$9+Rates!$K$14))+Rates!$K$19+SUM(Rates!$K$21:$K$27)</f>
        <v>180.50846748958617</v>
      </c>
      <c r="D22" s="65">
        <f>IF('NEGD Large Com Win'!B22&gt;40,40*(Rates!$L$9+Rates!$L$14)+('NEGD Large Com Win'!B22-40)*(Rates!$L$9+Rates!$L$17),'NEGD Large Com Win'!B22*(Rates!$L$9+Rates!$L$14))+Rates!$L$19+Rates!$L$22+Rates!$L$23</f>
        <v>88.299167489586168</v>
      </c>
      <c r="E22" s="66">
        <f t="shared" si="0"/>
        <v>-92.209299999999999</v>
      </c>
      <c r="F22" s="67">
        <f t="shared" si="1"/>
        <v>-0.51083088390476594</v>
      </c>
      <c r="G22" s="71">
        <f>'NEGD Commercial'!X20</f>
        <v>13</v>
      </c>
      <c r="H22" s="68">
        <f t="shared" si="2"/>
        <v>1.838235294117647E-3</v>
      </c>
      <c r="I22" s="68">
        <f t="shared" si="3"/>
        <v>3.0542986425339359E-2</v>
      </c>
    </row>
    <row r="23" spans="2:9" x14ac:dyDescent="0.2">
      <c r="B23" s="71">
        <f>'NEGD Commercial'!V21</f>
        <v>99</v>
      </c>
      <c r="C23" s="65">
        <f>IF('NEGD Large Com Win'!B23&gt;80,80*(Rates!$K$9+Rates!$K$14)+('NEGD Large Com Win'!B23-80)*(Rates!$K$9+Rates!$K$17),'NEGD Large Com Win'!B23*(Rates!$K$9+Rates!$K$14))+Rates!$K$19+SUM(Rates!$K$21:$K$27)</f>
        <v>191.98550103125356</v>
      </c>
      <c r="D23" s="65">
        <f>IF('NEGD Large Com Win'!B23&gt;40,40*(Rates!$L$9+Rates!$L$14)+('NEGD Large Com Win'!B23-40)*(Rates!$L$9+Rates!$L$17),'NEGD Large Com Win'!B23*(Rates!$L$9+Rates!$L$14))+Rates!$L$19+Rates!$L$22+Rates!$L$23</f>
        <v>99.766501031253554</v>
      </c>
      <c r="E23" s="66">
        <f t="shared" si="0"/>
        <v>-92.219000000000008</v>
      </c>
      <c r="F23" s="67">
        <f t="shared" si="1"/>
        <v>-0.48034356503300507</v>
      </c>
      <c r="G23" s="71">
        <f>'NEGD Commercial'!X21</f>
        <v>7</v>
      </c>
      <c r="H23" s="68">
        <f t="shared" si="2"/>
        <v>9.8981900452488683E-4</v>
      </c>
      <c r="I23" s="68">
        <f t="shared" si="3"/>
        <v>3.1532805429864245E-2</v>
      </c>
    </row>
    <row r="24" spans="2:9" x14ac:dyDescent="0.2">
      <c r="B24" s="71">
        <f>'NEGD Commercial'!V22</f>
        <v>119</v>
      </c>
      <c r="C24" s="65">
        <f>IF('NEGD Large Com Win'!B24&gt;80,80*(Rates!$K$9+Rates!$K$14)+('NEGD Large Com Win'!B24-80)*(Rates!$K$9+Rates!$K$17),'NEGD Large Com Win'!B24*(Rates!$K$9+Rates!$K$14))+Rates!$K$19+SUM(Rates!$K$21:$K$27)</f>
        <v>203.12883457292094</v>
      </c>
      <c r="D24" s="65">
        <f>IF('NEGD Large Com Win'!B24&gt;40,40*(Rates!$L$9+Rates!$L$14)+('NEGD Large Com Win'!B24-40)*(Rates!$L$9+Rates!$L$17),'NEGD Large Com Win'!B24*(Rates!$L$9+Rates!$L$14))+Rates!$L$19+Rates!$L$22+Rates!$L$23</f>
        <v>111.23383457292094</v>
      </c>
      <c r="E24" s="66">
        <f t="shared" si="0"/>
        <v>-91.894999999999996</v>
      </c>
      <c r="F24" s="67">
        <f t="shared" si="1"/>
        <v>-0.45239761353039587</v>
      </c>
      <c r="G24" s="71">
        <f>'NEGD Commercial'!X22</f>
        <v>18</v>
      </c>
      <c r="H24" s="68">
        <f t="shared" si="2"/>
        <v>2.5452488687782806E-3</v>
      </c>
      <c r="I24" s="68">
        <f t="shared" si="3"/>
        <v>3.4078054298642524E-2</v>
      </c>
    </row>
    <row r="25" spans="2:9" x14ac:dyDescent="0.2">
      <c r="B25" s="71">
        <f>'NEGD Commercial'!V23</f>
        <v>139</v>
      </c>
      <c r="C25" s="65">
        <f>IF('NEGD Large Com Win'!B25&gt;80,80*(Rates!$K$9+Rates!$K$14)+('NEGD Large Com Win'!B25-80)*(Rates!$K$9+Rates!$K$17),'NEGD Large Com Win'!B25*(Rates!$K$9+Rates!$K$14))+Rates!$K$19+SUM(Rates!$K$21:$K$27)</f>
        <v>214.27216811458834</v>
      </c>
      <c r="D25" s="65">
        <f>IF('NEGD Large Com Win'!B25&gt;40,40*(Rates!$L$9+Rates!$L$14)+('NEGD Large Com Win'!B25-40)*(Rates!$L$9+Rates!$L$17),'NEGD Large Com Win'!B25*(Rates!$L$9+Rates!$L$14))+Rates!$L$19+Rates!$L$22+Rates!$L$23</f>
        <v>122.70116811458833</v>
      </c>
      <c r="E25" s="66">
        <f t="shared" si="0"/>
        <v>-91.571000000000012</v>
      </c>
      <c r="F25" s="67">
        <f t="shared" si="1"/>
        <v>-0.42735834899019515</v>
      </c>
      <c r="G25" s="71">
        <f>'NEGD Commercial'!X23</f>
        <v>25</v>
      </c>
      <c r="H25" s="68">
        <f t="shared" si="2"/>
        <v>3.5350678733031674E-3</v>
      </c>
      <c r="I25" s="68">
        <f t="shared" si="3"/>
        <v>3.7613122171945693E-2</v>
      </c>
    </row>
    <row r="26" spans="2:9" x14ac:dyDescent="0.2">
      <c r="B26" s="71">
        <f>'NEGD Commercial'!V24</f>
        <v>159</v>
      </c>
      <c r="C26" s="65">
        <f>IF('NEGD Large Com Win'!B26&gt;80,80*(Rates!$K$9+Rates!$K$14)+('NEGD Large Com Win'!B26-80)*(Rates!$K$9+Rates!$K$17),'NEGD Large Com Win'!B26*(Rates!$K$9+Rates!$K$14))+Rates!$K$19+SUM(Rates!$K$21:$K$27)</f>
        <v>225.41550165625571</v>
      </c>
      <c r="D26" s="65">
        <f>IF('NEGD Large Com Win'!B26&gt;40,40*(Rates!$L$9+Rates!$L$14)+('NEGD Large Com Win'!B26-40)*(Rates!$L$9+Rates!$L$17),'NEGD Large Com Win'!B26*(Rates!$L$9+Rates!$L$14))+Rates!$L$19+Rates!$L$22+Rates!$L$23</f>
        <v>134.1685016562557</v>
      </c>
      <c r="E26" s="66">
        <f t="shared" si="0"/>
        <v>-91.247000000000014</v>
      </c>
      <c r="F26" s="67">
        <f t="shared" si="1"/>
        <v>-0.40479469836615706</v>
      </c>
      <c r="G26" s="71">
        <f>'NEGD Commercial'!X24</f>
        <v>20</v>
      </c>
      <c r="H26" s="68">
        <f t="shared" si="2"/>
        <v>2.8280542986425339E-3</v>
      </c>
      <c r="I26" s="68">
        <f t="shared" si="3"/>
        <v>4.0441176470588223E-2</v>
      </c>
    </row>
    <row r="27" spans="2:9" x14ac:dyDescent="0.2">
      <c r="B27" s="71">
        <f>'NEGD Commercial'!V25</f>
        <v>179</v>
      </c>
      <c r="C27" s="65">
        <f>IF('NEGD Large Com Win'!B27&gt;80,80*(Rates!$K$9+Rates!$K$14)+('NEGD Large Com Win'!B27-80)*(Rates!$K$9+Rates!$K$17),'NEGD Large Com Win'!B27*(Rates!$K$9+Rates!$K$14))+Rates!$K$19+SUM(Rates!$K$21:$K$27)</f>
        <v>236.55883519792312</v>
      </c>
      <c r="D27" s="65">
        <f>IF('NEGD Large Com Win'!B27&gt;40,40*(Rates!$L$9+Rates!$L$14)+('NEGD Large Com Win'!B27-40)*(Rates!$L$9+Rates!$L$17),'NEGD Large Com Win'!B27*(Rates!$L$9+Rates!$L$14))+Rates!$L$19+Rates!$L$22+Rates!$L$23</f>
        <v>145.63583519792309</v>
      </c>
      <c r="E27" s="66">
        <f t="shared" si="0"/>
        <v>-90.92300000000003</v>
      </c>
      <c r="F27" s="67">
        <f t="shared" si="1"/>
        <v>-0.38435681306904868</v>
      </c>
      <c r="G27" s="71">
        <f>'NEGD Commercial'!X25</f>
        <v>23</v>
      </c>
      <c r="H27" s="68">
        <f t="shared" si="2"/>
        <v>3.2522624434389142E-3</v>
      </c>
      <c r="I27" s="68">
        <f t="shared" si="3"/>
        <v>4.369343891402714E-2</v>
      </c>
    </row>
    <row r="28" spans="2:9" x14ac:dyDescent="0.2">
      <c r="B28" s="71">
        <f>'NEGD Commercial'!V26</f>
        <v>199</v>
      </c>
      <c r="C28" s="65">
        <f>IF('NEGD Large Com Win'!B28&gt;80,80*(Rates!$K$9+Rates!$K$14)+('NEGD Large Com Win'!B28-80)*(Rates!$K$9+Rates!$K$17),'NEGD Large Com Win'!B28*(Rates!$K$9+Rates!$K$14))+Rates!$K$19+SUM(Rates!$K$21:$K$27)</f>
        <v>247.70216873959049</v>
      </c>
      <c r="D28" s="65">
        <f>IF('NEGD Large Com Win'!B28&gt;40,40*(Rates!$L$9+Rates!$L$14)+('NEGD Large Com Win'!B28-40)*(Rates!$L$9+Rates!$L$17),'NEGD Large Com Win'!B28*(Rates!$L$9+Rates!$L$14))+Rates!$L$19+Rates!$L$22+Rates!$L$23</f>
        <v>157.10316873959047</v>
      </c>
      <c r="E28" s="66">
        <f t="shared" si="0"/>
        <v>-90.599000000000018</v>
      </c>
      <c r="F28" s="67">
        <f t="shared" si="1"/>
        <v>-0.36575779881542669</v>
      </c>
      <c r="G28" s="71">
        <f>'NEGD Commercial'!X26</f>
        <v>28</v>
      </c>
      <c r="H28" s="68">
        <f t="shared" si="2"/>
        <v>3.9592760180995473E-3</v>
      </c>
      <c r="I28" s="68">
        <f t="shared" si="3"/>
        <v>4.7652714932126687E-2</v>
      </c>
    </row>
    <row r="29" spans="2:9" x14ac:dyDescent="0.2">
      <c r="B29" s="71">
        <f>'NEGD Commercial'!V27</f>
        <v>219</v>
      </c>
      <c r="C29" s="65">
        <f>IF('NEGD Large Com Win'!B29&gt;80,80*(Rates!$K$9+Rates!$K$14)+('NEGD Large Com Win'!B29-80)*(Rates!$K$9+Rates!$K$17),'NEGD Large Com Win'!B29*(Rates!$K$9+Rates!$K$14))+Rates!$K$19+SUM(Rates!$K$21:$K$27)</f>
        <v>258.84550228125789</v>
      </c>
      <c r="D29" s="65">
        <f>IF('NEGD Large Com Win'!B29&gt;40,40*(Rates!$L$9+Rates!$L$14)+('NEGD Large Com Win'!B29-40)*(Rates!$L$9+Rates!$L$17),'NEGD Large Com Win'!B29*(Rates!$L$9+Rates!$L$14))+Rates!$L$19+Rates!$L$22+Rates!$L$23</f>
        <v>168.57050228125789</v>
      </c>
      <c r="E29" s="66">
        <f t="shared" si="0"/>
        <v>-90.275000000000006</v>
      </c>
      <c r="F29" s="67">
        <f t="shared" si="1"/>
        <v>-0.34876016467115761</v>
      </c>
      <c r="G29" s="71">
        <f>'NEGD Commercial'!X27</f>
        <v>21</v>
      </c>
      <c r="H29" s="68">
        <f t="shared" si="2"/>
        <v>2.9694570135746605E-3</v>
      </c>
      <c r="I29" s="68">
        <f t="shared" si="3"/>
        <v>5.0622171945701344E-2</v>
      </c>
    </row>
    <row r="30" spans="2:9" x14ac:dyDescent="0.2">
      <c r="B30" s="71">
        <f>'NEGD Commercial'!V28</f>
        <v>239</v>
      </c>
      <c r="C30" s="65">
        <f>IF('NEGD Large Com Win'!B30&gt;80,80*(Rates!$K$9+Rates!$K$14)+('NEGD Large Com Win'!B30-80)*(Rates!$K$9+Rates!$K$17),'NEGD Large Com Win'!B30*(Rates!$K$9+Rates!$K$14))+Rates!$K$19+SUM(Rates!$K$21:$K$27)</f>
        <v>269.9888358229253</v>
      </c>
      <c r="D30" s="65">
        <f>IF('NEGD Large Com Win'!B30&gt;40,40*(Rates!$L$9+Rates!$L$14)+('NEGD Large Com Win'!B30-40)*(Rates!$L$9+Rates!$L$17),'NEGD Large Com Win'!B30*(Rates!$L$9+Rates!$L$14))+Rates!$L$19+Rates!$L$22+Rates!$L$23</f>
        <v>180.03783582292525</v>
      </c>
      <c r="E30" s="66">
        <f t="shared" si="0"/>
        <v>-89.95100000000005</v>
      </c>
      <c r="F30" s="67">
        <f t="shared" si="1"/>
        <v>-0.33316562785209108</v>
      </c>
      <c r="G30" s="71">
        <f>'NEGD Commercial'!X28</f>
        <v>27</v>
      </c>
      <c r="H30" s="68">
        <f t="shared" si="2"/>
        <v>3.8178733031674207E-3</v>
      </c>
      <c r="I30" s="68">
        <f t="shared" si="3"/>
        <v>5.4440045248868765E-2</v>
      </c>
    </row>
    <row r="31" spans="2:9" x14ac:dyDescent="0.2">
      <c r="B31" s="71">
        <f>'NEGD Commercial'!V29</f>
        <v>259</v>
      </c>
      <c r="C31" s="65">
        <f>IF('NEGD Large Com Win'!B31&gt;80,80*(Rates!$K$9+Rates!$K$14)+('NEGD Large Com Win'!B31-80)*(Rates!$K$9+Rates!$K$17),'NEGD Large Com Win'!B31*(Rates!$K$9+Rates!$K$14))+Rates!$K$19+SUM(Rates!$K$21:$K$27)</f>
        <v>281.13216936459264</v>
      </c>
      <c r="D31" s="65">
        <f>IF('NEGD Large Com Win'!B31&gt;40,40*(Rates!$L$9+Rates!$L$14)+('NEGD Large Com Win'!B31-40)*(Rates!$L$9+Rates!$L$17),'NEGD Large Com Win'!B31*(Rates!$L$9+Rates!$L$14))+Rates!$L$19+Rates!$L$22+Rates!$L$23</f>
        <v>191.50516936459266</v>
      </c>
      <c r="E31" s="66">
        <f t="shared" si="0"/>
        <v>-89.626999999999981</v>
      </c>
      <c r="F31" s="67">
        <f t="shared" si="1"/>
        <v>-0.31880734318869491</v>
      </c>
      <c r="G31" s="71">
        <f>'NEGD Commercial'!X29</f>
        <v>24</v>
      </c>
      <c r="H31" s="68">
        <f t="shared" si="2"/>
        <v>3.3936651583710408E-3</v>
      </c>
      <c r="I31" s="68">
        <f t="shared" si="3"/>
        <v>5.7833710407239808E-2</v>
      </c>
    </row>
    <row r="32" spans="2:9" x14ac:dyDescent="0.2">
      <c r="B32" s="71">
        <f>'NEGD Commercial'!V30</f>
        <v>279</v>
      </c>
      <c r="C32" s="65">
        <f>IF('NEGD Large Com Win'!B32&gt;80,80*(Rates!$K$9+Rates!$K$14)+('NEGD Large Com Win'!B32-80)*(Rates!$K$9+Rates!$K$17),'NEGD Large Com Win'!B32*(Rates!$K$9+Rates!$K$14))+Rates!$K$19+SUM(Rates!$K$21:$K$27)</f>
        <v>292.27550290626004</v>
      </c>
      <c r="D32" s="65">
        <f>IF('NEGD Large Com Win'!B32&gt;40,40*(Rates!$L$9+Rates!$L$14)+('NEGD Large Com Win'!B32-40)*(Rates!$L$9+Rates!$L$17),'NEGD Large Com Win'!B32*(Rates!$L$9+Rates!$L$14))+Rates!$L$19+Rates!$L$22+Rates!$L$23</f>
        <v>202.97250290626002</v>
      </c>
      <c r="E32" s="66">
        <f t="shared" si="0"/>
        <v>-89.303000000000026</v>
      </c>
      <c r="F32" s="67">
        <f t="shared" si="1"/>
        <v>-0.30554391015329702</v>
      </c>
      <c r="G32" s="71">
        <f>'NEGD Commercial'!X30</f>
        <v>23</v>
      </c>
      <c r="H32" s="68">
        <f t="shared" si="2"/>
        <v>3.2522624434389142E-3</v>
      </c>
      <c r="I32" s="68">
        <f t="shared" si="3"/>
        <v>6.1085972850678724E-2</v>
      </c>
    </row>
    <row r="33" spans="2:9" x14ac:dyDescent="0.2">
      <c r="B33" s="71">
        <f>'NEGD Commercial'!V31</f>
        <v>299</v>
      </c>
      <c r="C33" s="65">
        <f>IF('NEGD Large Com Win'!B33&gt;80,80*(Rates!$K$9+Rates!$K$14)+('NEGD Large Com Win'!B33-80)*(Rates!$K$9+Rates!$K$17),'NEGD Large Com Win'!B33*(Rates!$K$9+Rates!$K$14))+Rates!$K$19+SUM(Rates!$K$21:$K$27)</f>
        <v>303.41883644792745</v>
      </c>
      <c r="D33" s="65">
        <f>IF('NEGD Large Com Win'!B33&gt;40,40*(Rates!$L$9+Rates!$L$14)+('NEGD Large Com Win'!B33-40)*(Rates!$L$9+Rates!$L$17),'NEGD Large Com Win'!B33*(Rates!$L$9+Rates!$L$14))+Rates!$L$19+Rates!$L$22+Rates!$L$23</f>
        <v>214.43983644792741</v>
      </c>
      <c r="E33" s="66">
        <f t="shared" si="0"/>
        <v>-88.979000000000042</v>
      </c>
      <c r="F33" s="67">
        <f t="shared" si="1"/>
        <v>-0.29325470047167146</v>
      </c>
      <c r="G33" s="71">
        <f>'NEGD Commercial'!X31</f>
        <v>24</v>
      </c>
      <c r="H33" s="68">
        <f t="shared" si="2"/>
        <v>3.3936651583710408E-3</v>
      </c>
      <c r="I33" s="68">
        <f t="shared" si="3"/>
        <v>6.4479638009049767E-2</v>
      </c>
    </row>
    <row r="34" spans="2:9" x14ac:dyDescent="0.2">
      <c r="B34" s="71">
        <f>'NEGD Commercial'!V32</f>
        <v>319</v>
      </c>
      <c r="C34" s="65">
        <f>IF('NEGD Large Com Win'!B34&gt;80,80*(Rates!$K$9+Rates!$K$14)+('NEGD Large Com Win'!B34-80)*(Rates!$K$9+Rates!$K$17),'NEGD Large Com Win'!B34*(Rates!$K$9+Rates!$K$14))+Rates!$K$19+SUM(Rates!$K$21:$K$27)</f>
        <v>314.56216998959485</v>
      </c>
      <c r="D34" s="65">
        <f>IF('NEGD Large Com Win'!B34&gt;40,40*(Rates!$L$9+Rates!$L$14)+('NEGD Large Com Win'!B34-40)*(Rates!$L$9+Rates!$L$17),'NEGD Large Com Win'!B34*(Rates!$L$9+Rates!$L$14))+Rates!$L$19+Rates!$L$22+Rates!$L$23</f>
        <v>225.90716998959479</v>
      </c>
      <c r="E34" s="66">
        <f t="shared" si="0"/>
        <v>-88.655000000000058</v>
      </c>
      <c r="F34" s="67">
        <f t="shared" si="1"/>
        <v>-0.28183617884799245</v>
      </c>
      <c r="G34" s="71">
        <f>'NEGD Commercial'!X32</f>
        <v>23</v>
      </c>
      <c r="H34" s="68">
        <f t="shared" si="2"/>
        <v>3.2522624434389142E-3</v>
      </c>
      <c r="I34" s="68">
        <f t="shared" si="3"/>
        <v>6.7731900452488683E-2</v>
      </c>
    </row>
    <row r="35" spans="2:9" x14ac:dyDescent="0.2">
      <c r="B35" s="71">
        <f>'NEGD Commercial'!V33</f>
        <v>339</v>
      </c>
      <c r="C35" s="65">
        <f>IF('NEGD Large Com Win'!B35&gt;80,80*(Rates!$K$9+Rates!$K$14)+('NEGD Large Com Win'!B35-80)*(Rates!$K$9+Rates!$K$17),'NEGD Large Com Win'!B35*(Rates!$K$9+Rates!$K$14))+Rates!$K$19+SUM(Rates!$K$21:$K$27)</f>
        <v>325.7055035312622</v>
      </c>
      <c r="D35" s="65">
        <f>IF('NEGD Large Com Win'!B35&gt;40,40*(Rates!$L$9+Rates!$L$14)+('NEGD Large Com Win'!B35-40)*(Rates!$L$9+Rates!$L$17),'NEGD Large Com Win'!B35*(Rates!$L$9+Rates!$L$14))+Rates!$L$19+Rates!$L$22+Rates!$L$23</f>
        <v>237.37450353126218</v>
      </c>
      <c r="E35" s="66">
        <f t="shared" si="0"/>
        <v>-88.331000000000017</v>
      </c>
      <c r="F35" s="67">
        <f t="shared" si="1"/>
        <v>-0.27119897896205414</v>
      </c>
      <c r="G35" s="71">
        <f>'NEGD Commercial'!X33</f>
        <v>25</v>
      </c>
      <c r="H35" s="68">
        <f t="shared" si="2"/>
        <v>3.5350678733031674E-3</v>
      </c>
      <c r="I35" s="68">
        <f t="shared" si="3"/>
        <v>7.1266968325791852E-2</v>
      </c>
    </row>
    <row r="36" spans="2:9" x14ac:dyDescent="0.2">
      <c r="B36" s="71">
        <f>'NEGD Commercial'!V34</f>
        <v>359</v>
      </c>
      <c r="C36" s="65">
        <f>IF('NEGD Large Com Win'!B36&gt;80,80*(Rates!$K$9+Rates!$K$14)+('NEGD Large Com Win'!B36-80)*(Rates!$K$9+Rates!$K$17),'NEGD Large Com Win'!B36*(Rates!$K$9+Rates!$K$14))+Rates!$K$19+SUM(Rates!$K$21:$K$27)</f>
        <v>336.8488370729296</v>
      </c>
      <c r="D36" s="65">
        <f>IF('NEGD Large Com Win'!B36&gt;40,40*(Rates!$L$9+Rates!$L$14)+('NEGD Large Com Win'!B36-40)*(Rates!$L$9+Rates!$L$17),'NEGD Large Com Win'!B36*(Rates!$L$9+Rates!$L$14))+Rates!$L$19+Rates!$L$22+Rates!$L$23</f>
        <v>248.84183707292956</v>
      </c>
      <c r="E36" s="66">
        <f t="shared" si="0"/>
        <v>-88.007000000000033</v>
      </c>
      <c r="F36" s="67">
        <f t="shared" si="1"/>
        <v>-0.26126555984204286</v>
      </c>
      <c r="G36" s="71">
        <f>'NEGD Commercial'!X34</f>
        <v>37</v>
      </c>
      <c r="H36" s="68">
        <f t="shared" si="2"/>
        <v>5.2319004524886874E-3</v>
      </c>
      <c r="I36" s="68">
        <f t="shared" si="3"/>
        <v>7.6498868778280535E-2</v>
      </c>
    </row>
    <row r="37" spans="2:9" x14ac:dyDescent="0.2">
      <c r="B37" s="71">
        <f>'NEGD Commercial'!V35</f>
        <v>379</v>
      </c>
      <c r="C37" s="65">
        <f>IF('NEGD Large Com Win'!B37&gt;80,80*(Rates!$K$9+Rates!$K$14)+('NEGD Large Com Win'!B37-80)*(Rates!$K$9+Rates!$K$17),'NEGD Large Com Win'!B37*(Rates!$K$9+Rates!$K$14))+Rates!$K$19+SUM(Rates!$K$21:$K$27)</f>
        <v>347.992170614597</v>
      </c>
      <c r="D37" s="65">
        <f>IF('NEGD Large Com Win'!B37&gt;40,40*(Rates!$L$9+Rates!$L$14)+('NEGD Large Com Win'!B37-40)*(Rates!$L$9+Rates!$L$17),'NEGD Large Com Win'!B37*(Rates!$L$9+Rates!$L$14))+Rates!$L$19+Rates!$L$22+Rates!$L$23</f>
        <v>260.30917061459689</v>
      </c>
      <c r="E37" s="66">
        <f t="shared" si="0"/>
        <v>-87.683000000000106</v>
      </c>
      <c r="F37" s="67">
        <f t="shared" si="1"/>
        <v>-0.25196831252019591</v>
      </c>
      <c r="G37" s="71">
        <f>'NEGD Commercial'!X35</f>
        <v>50</v>
      </c>
      <c r="H37" s="68">
        <f t="shared" si="2"/>
        <v>7.0701357466063349E-3</v>
      </c>
      <c r="I37" s="68">
        <f t="shared" si="3"/>
        <v>8.3569004524886872E-2</v>
      </c>
    </row>
    <row r="38" spans="2:9" x14ac:dyDescent="0.2">
      <c r="B38" s="71">
        <f>'NEGD Commercial'!V36</f>
        <v>399</v>
      </c>
      <c r="C38" s="65">
        <f>IF('NEGD Large Com Win'!B38&gt;80,80*(Rates!$K$9+Rates!$K$14)+('NEGD Large Com Win'!B38-80)*(Rates!$K$9+Rates!$K$17),'NEGD Large Com Win'!B38*(Rates!$K$9+Rates!$K$14))+Rates!$K$19+SUM(Rates!$K$21:$K$27)</f>
        <v>359.13550415626435</v>
      </c>
      <c r="D38" s="65">
        <f>IF('NEGD Large Com Win'!B38&gt;40,40*(Rates!$L$9+Rates!$L$14)+('NEGD Large Com Win'!B38-40)*(Rates!$L$9+Rates!$L$17),'NEGD Large Com Win'!B38*(Rates!$L$9+Rates!$L$14))+Rates!$L$19+Rates!$L$22+Rates!$L$23</f>
        <v>271.77650415626431</v>
      </c>
      <c r="E38" s="66">
        <f t="shared" si="0"/>
        <v>-87.359000000000037</v>
      </c>
      <c r="F38" s="67">
        <f t="shared" si="1"/>
        <v>-0.24324801917102867</v>
      </c>
      <c r="G38" s="71">
        <f>'NEGD Commercial'!X36</f>
        <v>36</v>
      </c>
      <c r="H38" s="68">
        <f t="shared" si="2"/>
        <v>5.0904977375565612E-3</v>
      </c>
      <c r="I38" s="68">
        <f t="shared" si="3"/>
        <v>8.8659502262443429E-2</v>
      </c>
    </row>
    <row r="39" spans="2:9" x14ac:dyDescent="0.2">
      <c r="B39" s="71">
        <f>'NEGD Commercial'!V37</f>
        <v>419</v>
      </c>
      <c r="C39" s="65">
        <f>IF('NEGD Large Com Win'!B39&gt;80,80*(Rates!$K$9+Rates!$K$14)+('NEGD Large Com Win'!B39-80)*(Rates!$K$9+Rates!$K$17),'NEGD Large Com Win'!B39*(Rates!$K$9+Rates!$K$14))+Rates!$K$19+SUM(Rates!$K$21:$K$27)</f>
        <v>370.27883769793175</v>
      </c>
      <c r="D39" s="65">
        <f>IF('NEGD Large Com Win'!B39&gt;40,40*(Rates!$L$9+Rates!$L$14)+('NEGD Large Com Win'!B39-40)*(Rates!$L$9+Rates!$L$17),'NEGD Large Com Win'!B39*(Rates!$L$9+Rates!$L$14))+Rates!$L$19+Rates!$L$22+Rates!$L$23</f>
        <v>283.24383769793167</v>
      </c>
      <c r="E39" s="66">
        <f t="shared" si="0"/>
        <v>-87.035000000000082</v>
      </c>
      <c r="F39" s="67">
        <f t="shared" si="1"/>
        <v>-0.23505259047777935</v>
      </c>
      <c r="G39" s="71">
        <f>'NEGD Commercial'!X37</f>
        <v>30</v>
      </c>
      <c r="H39" s="68">
        <f t="shared" si="2"/>
        <v>4.2420814479638006E-3</v>
      </c>
      <c r="I39" s="68">
        <f t="shared" si="3"/>
        <v>9.2901583710407229E-2</v>
      </c>
    </row>
    <row r="40" spans="2:9" x14ac:dyDescent="0.2">
      <c r="B40" s="71">
        <f>'NEGD Commercial'!V38</f>
        <v>439</v>
      </c>
      <c r="C40" s="65">
        <f>IF('NEGD Large Com Win'!B40&gt;80,80*(Rates!$K$9+Rates!$K$14)+('NEGD Large Com Win'!B40-80)*(Rates!$K$9+Rates!$K$17),'NEGD Large Com Win'!B40*(Rates!$K$9+Rates!$K$14))+Rates!$K$19+SUM(Rates!$K$21:$K$27)</f>
        <v>381.42217123959915</v>
      </c>
      <c r="D40" s="65">
        <f>IF('NEGD Large Com Win'!B40&gt;40,40*(Rates!$L$9+Rates!$L$14)+('NEGD Large Com Win'!B40-40)*(Rates!$L$9+Rates!$L$17),'NEGD Large Com Win'!B40*(Rates!$L$9+Rates!$L$14))+Rates!$L$19+Rates!$L$22+Rates!$L$23</f>
        <v>294.71117123959908</v>
      </c>
      <c r="E40" s="66">
        <f t="shared" si="0"/>
        <v>-86.71100000000007</v>
      </c>
      <c r="F40" s="67">
        <f t="shared" si="1"/>
        <v>-0.22733602432756997</v>
      </c>
      <c r="G40" s="71">
        <f>'NEGD Commercial'!X38</f>
        <v>47</v>
      </c>
      <c r="H40" s="68">
        <f t="shared" si="2"/>
        <v>6.6459276018099546E-3</v>
      </c>
      <c r="I40" s="68">
        <f t="shared" si="3"/>
        <v>9.9547511312217188E-2</v>
      </c>
    </row>
    <row r="41" spans="2:9" x14ac:dyDescent="0.2">
      <c r="B41" s="71">
        <f>'NEGD Commercial'!V39</f>
        <v>459</v>
      </c>
      <c r="C41" s="65">
        <f>IF('NEGD Large Com Win'!B41&gt;80,80*(Rates!$K$9+Rates!$K$14)+('NEGD Large Com Win'!B41-80)*(Rates!$K$9+Rates!$K$17),'NEGD Large Com Win'!B41*(Rates!$K$9+Rates!$K$14))+Rates!$K$19+SUM(Rates!$K$21:$K$27)</f>
        <v>392.56550478126655</v>
      </c>
      <c r="D41" s="65">
        <f>IF('NEGD Large Com Win'!B41&gt;40,40*(Rates!$L$9+Rates!$L$14)+('NEGD Large Com Win'!B41-40)*(Rates!$L$9+Rates!$L$17),'NEGD Large Com Win'!B41*(Rates!$L$9+Rates!$L$14))+Rates!$L$19+Rates!$L$22+Rates!$L$23</f>
        <v>306.1785047812665</v>
      </c>
      <c r="E41" s="66">
        <f t="shared" si="0"/>
        <v>-86.387000000000057</v>
      </c>
      <c r="F41" s="67">
        <f t="shared" si="1"/>
        <v>-0.22005754185695456</v>
      </c>
      <c r="G41" s="71">
        <f>'NEGD Commercial'!X39</f>
        <v>66</v>
      </c>
      <c r="H41" s="68">
        <f t="shared" si="2"/>
        <v>9.3325791855203618E-3</v>
      </c>
      <c r="I41" s="68">
        <f t="shared" si="3"/>
        <v>0.10888009049773754</v>
      </c>
    </row>
    <row r="42" spans="2:9" x14ac:dyDescent="0.2">
      <c r="B42" s="71">
        <f>'NEGD Commercial'!V40</f>
        <v>479</v>
      </c>
      <c r="C42" s="65">
        <f>IF('NEGD Large Com Win'!B42&gt;80,80*(Rates!$K$9+Rates!$K$14)+('NEGD Large Com Win'!B42-80)*(Rates!$K$9+Rates!$K$17),'NEGD Large Com Win'!B42*(Rates!$K$9+Rates!$K$14))+Rates!$K$19+SUM(Rates!$K$21:$K$27)</f>
        <v>403.7088383229339</v>
      </c>
      <c r="D42" s="65">
        <f>IF('NEGD Large Com Win'!B42&gt;40,40*(Rates!$L$9+Rates!$L$14)+('NEGD Large Com Win'!B42-40)*(Rates!$L$9+Rates!$L$17),'NEGD Large Com Win'!B42*(Rates!$L$9+Rates!$L$14))+Rates!$L$19+Rates!$L$22+Rates!$L$23</f>
        <v>317.64583832293386</v>
      </c>
      <c r="E42" s="66">
        <f t="shared" si="0"/>
        <v>-86.063000000000045</v>
      </c>
      <c r="F42" s="67">
        <f t="shared" si="1"/>
        <v>-0.21318086658077254</v>
      </c>
      <c r="G42" s="71">
        <f>'NEGD Commercial'!X40</f>
        <v>42</v>
      </c>
      <c r="H42" s="68">
        <f t="shared" si="2"/>
        <v>5.938914027149321E-3</v>
      </c>
      <c r="I42" s="68">
        <f t="shared" si="3"/>
        <v>0.11481900452488686</v>
      </c>
    </row>
    <row r="43" spans="2:9" x14ac:dyDescent="0.2">
      <c r="B43" s="71">
        <f>'NEGD Commercial'!V41</f>
        <v>499</v>
      </c>
      <c r="C43" s="65">
        <f>IF('NEGD Large Com Win'!B43&gt;80,80*(Rates!$K$9+Rates!$K$14)+('NEGD Large Com Win'!B43-80)*(Rates!$K$9+Rates!$K$17),'NEGD Large Com Win'!B43*(Rates!$K$9+Rates!$K$14))+Rates!$K$19+SUM(Rates!$K$21:$K$27)</f>
        <v>414.85217186460125</v>
      </c>
      <c r="D43" s="65">
        <f>IF('NEGD Large Com Win'!B43&gt;40,40*(Rates!$L$9+Rates!$L$14)+('NEGD Large Com Win'!B43-40)*(Rates!$L$9+Rates!$L$17),'NEGD Large Com Win'!B43*(Rates!$L$9+Rates!$L$14))+Rates!$L$19+Rates!$L$22+Rates!$L$23</f>
        <v>329.11317186460121</v>
      </c>
      <c r="E43" s="66">
        <f t="shared" si="0"/>
        <v>-85.739000000000033</v>
      </c>
      <c r="F43" s="67">
        <f t="shared" si="1"/>
        <v>-0.20667361970081088</v>
      </c>
      <c r="G43" s="71">
        <f>'NEGD Commercial'!X41</f>
        <v>49</v>
      </c>
      <c r="H43" s="68">
        <f t="shared" si="2"/>
        <v>6.9287330316742078E-3</v>
      </c>
      <c r="I43" s="68">
        <f t="shared" si="3"/>
        <v>0.12174773755656107</v>
      </c>
    </row>
    <row r="44" spans="2:9" x14ac:dyDescent="0.2">
      <c r="B44" s="71">
        <f>'NEGD Commercial'!V42</f>
        <v>519</v>
      </c>
      <c r="C44" s="65">
        <f>IF('NEGD Large Com Win'!B44&gt;80,80*(Rates!$K$9+Rates!$K$14)+('NEGD Large Com Win'!B44-80)*(Rates!$K$9+Rates!$K$17),'NEGD Large Com Win'!B44*(Rates!$K$9+Rates!$K$14))+Rates!$K$19+SUM(Rates!$K$21:$K$27)</f>
        <v>425.99550540626865</v>
      </c>
      <c r="D44" s="65">
        <f>IF('NEGD Large Com Win'!B44&gt;40,40*(Rates!$L$9+Rates!$L$14)+('NEGD Large Com Win'!B44-40)*(Rates!$L$9+Rates!$L$17),'NEGD Large Com Win'!B44*(Rates!$L$9+Rates!$L$14))+Rates!$L$19+Rates!$L$22+Rates!$L$23</f>
        <v>340.58050540626868</v>
      </c>
      <c r="E44" s="66">
        <f t="shared" si="0"/>
        <v>-85.414999999999964</v>
      </c>
      <c r="F44" s="67">
        <f t="shared" si="1"/>
        <v>-0.20050681032078105</v>
      </c>
      <c r="G44" s="71">
        <f>'NEGD Commercial'!X42</f>
        <v>47</v>
      </c>
      <c r="H44" s="68">
        <f t="shared" si="2"/>
        <v>6.6459276018099546E-3</v>
      </c>
      <c r="I44" s="68">
        <f t="shared" si="3"/>
        <v>0.12839366515837103</v>
      </c>
    </row>
    <row r="45" spans="2:9" x14ac:dyDescent="0.2">
      <c r="B45" s="71">
        <f>'NEGD Commercial'!V43</f>
        <v>539</v>
      </c>
      <c r="C45" s="65">
        <f>IF('NEGD Large Com Win'!B45&gt;80,80*(Rates!$K$9+Rates!$K$14)+('NEGD Large Com Win'!B45-80)*(Rates!$K$9+Rates!$K$17),'NEGD Large Com Win'!B45*(Rates!$K$9+Rates!$K$14))+Rates!$K$19+SUM(Rates!$K$21:$K$27)</f>
        <v>437.13883894793605</v>
      </c>
      <c r="D45" s="65">
        <f>IF('NEGD Large Com Win'!B45&gt;40,40*(Rates!$L$9+Rates!$L$14)+('NEGD Large Com Win'!B45-40)*(Rates!$L$9+Rates!$L$17),'NEGD Large Com Win'!B45*(Rates!$L$9+Rates!$L$14))+Rates!$L$19+Rates!$L$22+Rates!$L$23</f>
        <v>352.04783894793604</v>
      </c>
      <c r="E45" s="66">
        <f t="shared" si="0"/>
        <v>-85.091000000000008</v>
      </c>
      <c r="F45" s="67">
        <f t="shared" si="1"/>
        <v>-0.19465440363246808</v>
      </c>
      <c r="G45" s="71">
        <f>'NEGD Commercial'!X43</f>
        <v>41</v>
      </c>
      <c r="H45" s="68">
        <f t="shared" si="2"/>
        <v>5.7975113122171948E-3</v>
      </c>
      <c r="I45" s="68">
        <f t="shared" si="3"/>
        <v>0.13419117647058823</v>
      </c>
    </row>
    <row r="46" spans="2:9" x14ac:dyDescent="0.2">
      <c r="B46" s="71">
        <f>'NEGD Commercial'!V44</f>
        <v>559</v>
      </c>
      <c r="C46" s="65">
        <f>IF('NEGD Large Com Win'!B46&gt;80,80*(Rates!$K$9+Rates!$K$14)+('NEGD Large Com Win'!B46-80)*(Rates!$K$9+Rates!$K$17),'NEGD Large Com Win'!B46*(Rates!$K$9+Rates!$K$14))+Rates!$K$19+SUM(Rates!$K$21:$K$27)</f>
        <v>448.28217248960345</v>
      </c>
      <c r="D46" s="65">
        <f>IF('NEGD Large Com Win'!B46&gt;40,40*(Rates!$L$9+Rates!$L$14)+('NEGD Large Com Win'!B46-40)*(Rates!$L$9+Rates!$L$17),'NEGD Large Com Win'!B46*(Rates!$L$9+Rates!$L$14))+Rates!$L$19+Rates!$L$22+Rates!$L$23</f>
        <v>363.5151724896034</v>
      </c>
      <c r="E46" s="66">
        <f t="shared" si="0"/>
        <v>-84.767000000000053</v>
      </c>
      <c r="F46" s="67">
        <f t="shared" si="1"/>
        <v>-0.18909295350567609</v>
      </c>
      <c r="G46" s="71">
        <f>'NEGD Commercial'!X44</f>
        <v>58</v>
      </c>
      <c r="H46" s="68">
        <f t="shared" si="2"/>
        <v>8.2013574660633488E-3</v>
      </c>
      <c r="I46" s="68">
        <f t="shared" si="3"/>
        <v>0.14239253393665158</v>
      </c>
    </row>
    <row r="47" spans="2:9" x14ac:dyDescent="0.2">
      <c r="B47" s="71">
        <f>'NEGD Commercial'!V45</f>
        <v>579</v>
      </c>
      <c r="C47" s="65">
        <f>IF('NEGD Large Com Win'!B47&gt;80,80*(Rates!$K$9+Rates!$K$14)+('NEGD Large Com Win'!B47-80)*(Rates!$K$9+Rates!$K$17),'NEGD Large Com Win'!B47*(Rates!$K$9+Rates!$K$14))+Rates!$K$19+SUM(Rates!$K$21:$K$27)</f>
        <v>459.42550603127086</v>
      </c>
      <c r="D47" s="65">
        <f>IF('NEGD Large Com Win'!B47&gt;40,40*(Rates!$L$9+Rates!$L$14)+('NEGD Large Com Win'!B47-40)*(Rates!$L$9+Rates!$L$17),'NEGD Large Com Win'!B47*(Rates!$L$9+Rates!$L$14))+Rates!$L$19+Rates!$L$22+Rates!$L$23</f>
        <v>374.98250603127076</v>
      </c>
      <c r="E47" s="66">
        <f t="shared" si="0"/>
        <v>-84.443000000000097</v>
      </c>
      <c r="F47" s="67">
        <f t="shared" si="1"/>
        <v>-0.18380128854720676</v>
      </c>
      <c r="G47" s="71">
        <f>'NEGD Commercial'!X45</f>
        <v>66</v>
      </c>
      <c r="H47" s="68">
        <f t="shared" si="2"/>
        <v>9.3325791855203618E-3</v>
      </c>
      <c r="I47" s="68">
        <f t="shared" si="3"/>
        <v>0.15172511312217193</v>
      </c>
    </row>
    <row r="48" spans="2:9" x14ac:dyDescent="0.2">
      <c r="B48" s="71">
        <f>'NEGD Commercial'!V46</f>
        <v>599</v>
      </c>
      <c r="C48" s="65">
        <f>IF('NEGD Large Com Win'!B48&gt;80,80*(Rates!$K$9+Rates!$K$14)+('NEGD Large Com Win'!B48-80)*(Rates!$K$9+Rates!$K$17),'NEGD Large Com Win'!B48*(Rates!$K$9+Rates!$K$14))+Rates!$K$19+SUM(Rates!$K$21:$K$27)</f>
        <v>470.56883957293826</v>
      </c>
      <c r="D48" s="65">
        <f>IF('NEGD Large Com Win'!B48&gt;40,40*(Rates!$L$9+Rates!$L$14)+('NEGD Large Com Win'!B48-40)*(Rates!$L$9+Rates!$L$17),'NEGD Large Com Win'!B48*(Rates!$L$9+Rates!$L$14))+Rates!$L$19+Rates!$L$22+Rates!$L$23</f>
        <v>386.44983957293823</v>
      </c>
      <c r="E48" s="66">
        <f t="shared" si="0"/>
        <v>-84.119000000000028</v>
      </c>
      <c r="F48" s="67">
        <f t="shared" si="1"/>
        <v>-0.17876024276563168</v>
      </c>
      <c r="G48" s="71">
        <f>'NEGD Commercial'!X46</f>
        <v>61</v>
      </c>
      <c r="H48" s="68">
        <f t="shared" si="2"/>
        <v>8.6255656108597291E-3</v>
      </c>
      <c r="I48" s="68">
        <f t="shared" si="3"/>
        <v>0.16035067873303166</v>
      </c>
    </row>
    <row r="49" spans="2:9" x14ac:dyDescent="0.2">
      <c r="B49" s="71">
        <f>'NEGD Commercial'!V47</f>
        <v>619</v>
      </c>
      <c r="C49" s="65">
        <f>IF('NEGD Large Com Win'!B49&gt;80,80*(Rates!$K$9+Rates!$K$14)+('NEGD Large Com Win'!B49-80)*(Rates!$K$9+Rates!$K$17),'NEGD Large Com Win'!B49*(Rates!$K$9+Rates!$K$14))+Rates!$K$19+SUM(Rates!$K$21:$K$27)</f>
        <v>481.71217311460566</v>
      </c>
      <c r="D49" s="65">
        <f>IF('NEGD Large Com Win'!B49&gt;40,40*(Rates!$L$9+Rates!$L$14)+('NEGD Large Com Win'!B49-40)*(Rates!$L$9+Rates!$L$17),'NEGD Large Com Win'!B49*(Rates!$L$9+Rates!$L$14))+Rates!$L$19+Rates!$L$22+Rates!$L$23</f>
        <v>397.91717311460559</v>
      </c>
      <c r="E49" s="66">
        <f t="shared" si="0"/>
        <v>-83.795000000000073</v>
      </c>
      <c r="F49" s="67">
        <f t="shared" si="1"/>
        <v>-0.17395242361887364</v>
      </c>
      <c r="G49" s="71">
        <f>'NEGD Commercial'!X47</f>
        <v>60</v>
      </c>
      <c r="H49" s="68">
        <f t="shared" si="2"/>
        <v>8.4841628959276012E-3</v>
      </c>
      <c r="I49" s="68">
        <f t="shared" si="3"/>
        <v>0.16883484162895926</v>
      </c>
    </row>
    <row r="50" spans="2:9" x14ac:dyDescent="0.2">
      <c r="B50" s="71">
        <f>'NEGD Commercial'!V48</f>
        <v>639</v>
      </c>
      <c r="C50" s="65">
        <f>IF('NEGD Large Com Win'!B50&gt;80,80*(Rates!$K$9+Rates!$K$14)+('NEGD Large Com Win'!B50-80)*(Rates!$K$9+Rates!$K$17),'NEGD Large Com Win'!B50*(Rates!$K$9+Rates!$K$14))+Rates!$K$19+SUM(Rates!$K$21:$K$27)</f>
        <v>492.85550665627295</v>
      </c>
      <c r="D50" s="65">
        <f>IF('NEGD Large Com Win'!B50&gt;40,40*(Rates!$L$9+Rates!$L$14)+('NEGD Large Com Win'!B50-40)*(Rates!$L$9+Rates!$L$17),'NEGD Large Com Win'!B50*(Rates!$L$9+Rates!$L$14))+Rates!$L$19+Rates!$L$22+Rates!$L$23</f>
        <v>409.38450665627295</v>
      </c>
      <c r="E50" s="66">
        <f t="shared" si="0"/>
        <v>-83.471000000000004</v>
      </c>
      <c r="F50" s="67">
        <f t="shared" si="1"/>
        <v>-0.16936201152808528</v>
      </c>
      <c r="G50" s="71">
        <f>'NEGD Commercial'!X48</f>
        <v>50</v>
      </c>
      <c r="H50" s="68">
        <f t="shared" si="2"/>
        <v>7.0701357466063349E-3</v>
      </c>
      <c r="I50" s="68">
        <f t="shared" si="3"/>
        <v>0.1759049773755656</v>
      </c>
    </row>
    <row r="51" spans="2:9" x14ac:dyDescent="0.2">
      <c r="B51" s="71">
        <f>'NEGD Commercial'!V49</f>
        <v>659</v>
      </c>
      <c r="C51" s="65">
        <f>IF('NEGD Large Com Win'!B51&gt;80,80*(Rates!$K$9+Rates!$K$14)+('NEGD Large Com Win'!B51-80)*(Rates!$K$9+Rates!$K$17),'NEGD Large Com Win'!B51*(Rates!$K$9+Rates!$K$14))+Rates!$K$19+SUM(Rates!$K$21:$K$27)</f>
        <v>503.99884019794035</v>
      </c>
      <c r="D51" s="65">
        <f>IF('NEGD Large Com Win'!B51&gt;40,40*(Rates!$L$9+Rates!$L$14)+('NEGD Large Com Win'!B51-40)*(Rates!$L$9+Rates!$L$17),'NEGD Large Com Win'!B51*(Rates!$L$9+Rates!$L$14))+Rates!$L$19+Rates!$L$22+Rates!$L$23</f>
        <v>420.85184019794031</v>
      </c>
      <c r="E51" s="66">
        <f t="shared" si="0"/>
        <v>-83.147000000000048</v>
      </c>
      <c r="F51" s="67">
        <f t="shared" si="1"/>
        <v>-0.16497458598782672</v>
      </c>
      <c r="G51" s="71">
        <f>'NEGD Commercial'!X49</f>
        <v>50</v>
      </c>
      <c r="H51" s="68">
        <f t="shared" si="2"/>
        <v>7.0701357466063349E-3</v>
      </c>
      <c r="I51" s="68">
        <f t="shared" si="3"/>
        <v>0.18297511312217193</v>
      </c>
    </row>
    <row r="52" spans="2:9" x14ac:dyDescent="0.2">
      <c r="B52" s="71">
        <f>'NEGD Commercial'!V50</f>
        <v>679</v>
      </c>
      <c r="C52" s="65">
        <f>IF('NEGD Large Com Win'!B52&gt;80,80*(Rates!$K$9+Rates!$K$14)+('NEGD Large Com Win'!B52-80)*(Rates!$K$9+Rates!$K$17),'NEGD Large Com Win'!B52*(Rates!$K$9+Rates!$K$14))+Rates!$K$19+SUM(Rates!$K$21:$K$27)</f>
        <v>515.14217373960776</v>
      </c>
      <c r="D52" s="65">
        <f>IF('NEGD Large Com Win'!B52&gt;40,40*(Rates!$L$9+Rates!$L$14)+('NEGD Large Com Win'!B52-40)*(Rates!$L$9+Rates!$L$17),'NEGD Large Com Win'!B52*(Rates!$L$9+Rates!$L$14))+Rates!$L$19+Rates!$L$22+Rates!$L$23</f>
        <v>432.31917373960778</v>
      </c>
      <c r="E52" s="66">
        <f t="shared" si="0"/>
        <v>-82.822999999999979</v>
      </c>
      <c r="F52" s="67">
        <f t="shared" si="1"/>
        <v>-0.16077697424529847</v>
      </c>
      <c r="G52" s="71">
        <f>'NEGD Commercial'!X50</f>
        <v>45</v>
      </c>
      <c r="H52" s="68">
        <f t="shared" si="2"/>
        <v>6.3631221719457013E-3</v>
      </c>
      <c r="I52" s="68">
        <f t="shared" si="3"/>
        <v>0.18933823529411764</v>
      </c>
    </row>
    <row r="53" spans="2:9" x14ac:dyDescent="0.2">
      <c r="B53" s="71">
        <f>'NEGD Commercial'!V51</f>
        <v>699</v>
      </c>
      <c r="C53" s="65">
        <f>IF('NEGD Large Com Win'!B53&gt;80,80*(Rates!$K$9+Rates!$K$14)+('NEGD Large Com Win'!B53-80)*(Rates!$K$9+Rates!$K$17),'NEGD Large Com Win'!B53*(Rates!$K$9+Rates!$K$14))+Rates!$K$19+SUM(Rates!$K$21:$K$27)</f>
        <v>526.28550728127516</v>
      </c>
      <c r="D53" s="65">
        <f>IF('NEGD Large Com Win'!B53&gt;40,40*(Rates!$L$9+Rates!$L$14)+('NEGD Large Com Win'!B53-40)*(Rates!$L$9+Rates!$L$17),'NEGD Large Com Win'!B53*(Rates!$L$9+Rates!$L$14))+Rates!$L$19+Rates!$L$22+Rates!$L$23</f>
        <v>443.78650728127514</v>
      </c>
      <c r="E53" s="66">
        <f t="shared" si="0"/>
        <v>-82.499000000000024</v>
      </c>
      <c r="F53" s="67">
        <f t="shared" si="1"/>
        <v>-0.15675711920356594</v>
      </c>
      <c r="G53" s="71">
        <f>'NEGD Commercial'!X51</f>
        <v>68</v>
      </c>
      <c r="H53" s="68">
        <f t="shared" si="2"/>
        <v>9.6153846153846159E-3</v>
      </c>
      <c r="I53" s="68">
        <f t="shared" si="3"/>
        <v>0.19895361990950225</v>
      </c>
    </row>
    <row r="54" spans="2:9" x14ac:dyDescent="0.2">
      <c r="B54" s="71">
        <f>'NEGD Commercial'!V52</f>
        <v>719</v>
      </c>
      <c r="C54" s="65">
        <f>IF('NEGD Large Com Win'!B54&gt;80,80*(Rates!$K$9+Rates!$K$14)+('NEGD Large Com Win'!B54-80)*(Rates!$K$9+Rates!$K$17),'NEGD Large Com Win'!B54*(Rates!$K$9+Rates!$K$14))+Rates!$K$19+SUM(Rates!$K$21:$K$27)</f>
        <v>537.42884082294256</v>
      </c>
      <c r="D54" s="65">
        <f>IF('NEGD Large Com Win'!B54&gt;40,40*(Rates!$L$9+Rates!$L$14)+('NEGD Large Com Win'!B54-40)*(Rates!$L$9+Rates!$L$17),'NEGD Large Com Win'!B54*(Rates!$L$9+Rates!$L$14))+Rates!$L$19+Rates!$L$22+Rates!$L$23</f>
        <v>455.25384082294249</v>
      </c>
      <c r="E54" s="66">
        <f t="shared" si="0"/>
        <v>-82.175000000000068</v>
      </c>
      <c r="F54" s="67">
        <f t="shared" si="1"/>
        <v>-0.15290396375856735</v>
      </c>
      <c r="G54" s="71">
        <f>'NEGD Commercial'!X52</f>
        <v>69</v>
      </c>
      <c r="H54" s="68">
        <f t="shared" si="2"/>
        <v>9.7567873303167421E-3</v>
      </c>
      <c r="I54" s="68">
        <f t="shared" si="3"/>
        <v>0.20871040723981898</v>
      </c>
    </row>
    <row r="55" spans="2:9" x14ac:dyDescent="0.2">
      <c r="B55" s="71">
        <f>'NEGD Commercial'!V53</f>
        <v>739</v>
      </c>
      <c r="C55" s="65">
        <f>IF('NEGD Large Com Win'!B55&gt;80,80*(Rates!$K$9+Rates!$K$14)+('NEGD Large Com Win'!B55-80)*(Rates!$K$9+Rates!$K$17),'NEGD Large Com Win'!B55*(Rates!$K$9+Rates!$K$14))+Rates!$K$19+SUM(Rates!$K$21:$K$27)</f>
        <v>548.57217436460996</v>
      </c>
      <c r="D55" s="65">
        <f>IF('NEGD Large Com Win'!B55&gt;40,40*(Rates!$L$9+Rates!$L$14)+('NEGD Large Com Win'!B55-40)*(Rates!$L$9+Rates!$L$17),'NEGD Large Com Win'!B55*(Rates!$L$9+Rates!$L$14))+Rates!$L$19+Rates!$L$22+Rates!$L$23</f>
        <v>466.72117436460985</v>
      </c>
      <c r="E55" s="66">
        <f t="shared" si="0"/>
        <v>-81.851000000000113</v>
      </c>
      <c r="F55" s="67">
        <f t="shared" si="1"/>
        <v>-0.14920734923313414</v>
      </c>
      <c r="G55" s="71">
        <f>'NEGD Commercial'!X53</f>
        <v>56</v>
      </c>
      <c r="H55" s="68">
        <f t="shared" si="2"/>
        <v>7.9185520361990946E-3</v>
      </c>
      <c r="I55" s="68">
        <f t="shared" si="3"/>
        <v>0.21662895927601808</v>
      </c>
    </row>
    <row r="56" spans="2:9" x14ac:dyDescent="0.2">
      <c r="B56" s="71">
        <f>'NEGD Commercial'!V54</f>
        <v>759</v>
      </c>
      <c r="C56" s="65">
        <f>IF('NEGD Large Com Win'!B56&gt;80,80*(Rates!$K$9+Rates!$K$14)+('NEGD Large Com Win'!B56-80)*(Rates!$K$9+Rates!$K$17),'NEGD Large Com Win'!B56*(Rates!$K$9+Rates!$K$14))+Rates!$K$19+SUM(Rates!$K$21:$K$27)</f>
        <v>559.71550790627725</v>
      </c>
      <c r="D56" s="65">
        <f>IF('NEGD Large Com Win'!B56&gt;40,40*(Rates!$L$9+Rates!$L$14)+('NEGD Large Com Win'!B56-40)*(Rates!$L$9+Rates!$L$17),'NEGD Large Com Win'!B56*(Rates!$L$9+Rates!$L$14))+Rates!$L$19+Rates!$L$22+Rates!$L$23</f>
        <v>478.18850790627721</v>
      </c>
      <c r="E56" s="66">
        <f t="shared" si="0"/>
        <v>-81.527000000000044</v>
      </c>
      <c r="F56" s="67">
        <f t="shared" si="1"/>
        <v>-0.1456579259434268</v>
      </c>
      <c r="G56" s="71">
        <f>'NEGD Commercial'!X54</f>
        <v>79</v>
      </c>
      <c r="H56" s="68">
        <f t="shared" si="2"/>
        <v>1.1170814479638009E-2</v>
      </c>
      <c r="I56" s="68">
        <f t="shared" si="3"/>
        <v>0.22779977375565608</v>
      </c>
    </row>
    <row r="57" spans="2:9" x14ac:dyDescent="0.2">
      <c r="B57" s="71">
        <f>'NEGD Commercial'!V55</f>
        <v>779</v>
      </c>
      <c r="C57" s="65">
        <f>IF('NEGD Large Com Win'!B57&gt;80,80*(Rates!$K$9+Rates!$K$14)+('NEGD Large Com Win'!B57-80)*(Rates!$K$9+Rates!$K$17),'NEGD Large Com Win'!B57*(Rates!$K$9+Rates!$K$14))+Rates!$K$19+SUM(Rates!$K$21:$K$27)</f>
        <v>570.85884144794466</v>
      </c>
      <c r="D57" s="65">
        <f>IF('NEGD Large Com Win'!B57&gt;40,40*(Rates!$L$9+Rates!$L$14)+('NEGD Large Com Win'!B57-40)*(Rates!$L$9+Rates!$L$17),'NEGD Large Com Win'!B57*(Rates!$L$9+Rates!$L$14))+Rates!$L$19+Rates!$L$22+Rates!$L$23</f>
        <v>489.65584144794468</v>
      </c>
      <c r="E57" s="66">
        <f t="shared" si="0"/>
        <v>-81.202999999999975</v>
      </c>
      <c r="F57" s="67">
        <f t="shared" si="1"/>
        <v>-0.14224707423998914</v>
      </c>
      <c r="G57" s="71">
        <f>'NEGD Commercial'!X55</f>
        <v>64</v>
      </c>
      <c r="H57" s="68">
        <f t="shared" si="2"/>
        <v>9.0497737556561094E-3</v>
      </c>
      <c r="I57" s="68">
        <f t="shared" si="3"/>
        <v>0.23684954751131218</v>
      </c>
    </row>
    <row r="58" spans="2:9" x14ac:dyDescent="0.2">
      <c r="B58" s="71">
        <f>'NEGD Commercial'!V56</f>
        <v>799</v>
      </c>
      <c r="C58" s="65">
        <f>IF('NEGD Large Com Win'!B58&gt;80,80*(Rates!$K$9+Rates!$K$14)+('NEGD Large Com Win'!B58-80)*(Rates!$K$9+Rates!$K$17),'NEGD Large Com Win'!B58*(Rates!$K$9+Rates!$K$14))+Rates!$K$19+SUM(Rates!$K$21:$K$27)</f>
        <v>582.00217498961206</v>
      </c>
      <c r="D58" s="65">
        <f>IF('NEGD Large Com Win'!B58&gt;40,40*(Rates!$L$9+Rates!$L$14)+('NEGD Large Com Win'!B58-40)*(Rates!$L$9+Rates!$L$17),'NEGD Large Com Win'!B58*(Rates!$L$9+Rates!$L$14))+Rates!$L$19+Rates!$L$22+Rates!$L$23</f>
        <v>501.12317498961204</v>
      </c>
      <c r="E58" s="66">
        <f t="shared" si="0"/>
        <v>-80.879000000000019</v>
      </c>
      <c r="F58" s="67">
        <f t="shared" si="1"/>
        <v>-0.13896683461955034</v>
      </c>
      <c r="G58" s="71">
        <f>'NEGD Commercial'!X56</f>
        <v>59</v>
      </c>
      <c r="H58" s="68">
        <f t="shared" si="2"/>
        <v>8.342760180995475E-3</v>
      </c>
      <c r="I58" s="68">
        <f t="shared" si="3"/>
        <v>0.24519230769230765</v>
      </c>
    </row>
    <row r="59" spans="2:9" x14ac:dyDescent="0.2">
      <c r="B59" s="71">
        <f>'NEGD Commercial'!V57</f>
        <v>819</v>
      </c>
      <c r="C59" s="65">
        <f>IF('NEGD Large Com Win'!B59&gt;80,80*(Rates!$K$9+Rates!$K$14)+('NEGD Large Com Win'!B59-80)*(Rates!$K$9+Rates!$K$17),'NEGD Large Com Win'!B59*(Rates!$K$9+Rates!$K$14))+Rates!$K$19+SUM(Rates!$K$21:$K$27)</f>
        <v>593.14550853127946</v>
      </c>
      <c r="D59" s="65">
        <f>IF('NEGD Large Com Win'!B59&gt;40,40*(Rates!$L$9+Rates!$L$14)+('NEGD Large Com Win'!B59-40)*(Rates!$L$9+Rates!$L$17),'NEGD Large Com Win'!B59*(Rates!$L$9+Rates!$L$14))+Rates!$L$19+Rates!$L$22+Rates!$L$23</f>
        <v>512.5905085312794</v>
      </c>
      <c r="E59" s="66">
        <f t="shared" si="0"/>
        <v>-80.555000000000064</v>
      </c>
      <c r="F59" s="67">
        <f t="shared" si="1"/>
        <v>-0.13580984571469953</v>
      </c>
      <c r="G59" s="71">
        <f>'NEGD Commercial'!X57</f>
        <v>66</v>
      </c>
      <c r="H59" s="68">
        <f t="shared" si="2"/>
        <v>9.3325791855203618E-3</v>
      </c>
      <c r="I59" s="68">
        <f t="shared" si="3"/>
        <v>0.25452488687782804</v>
      </c>
    </row>
    <row r="60" spans="2:9" x14ac:dyDescent="0.2">
      <c r="B60" s="71">
        <f>'NEGD Commercial'!V58</f>
        <v>839</v>
      </c>
      <c r="C60" s="65">
        <f>IF('NEGD Large Com Win'!B60&gt;80,80*(Rates!$K$9+Rates!$K$14)+('NEGD Large Com Win'!B60-80)*(Rates!$K$9+Rates!$K$17),'NEGD Large Com Win'!B60*(Rates!$K$9+Rates!$K$14))+Rates!$K$19+SUM(Rates!$K$21:$K$27)</f>
        <v>604.28884207294686</v>
      </c>
      <c r="D60" s="65">
        <f>IF('NEGD Large Com Win'!B60&gt;40,40*(Rates!$L$9+Rates!$L$14)+('NEGD Large Com Win'!B60-40)*(Rates!$L$9+Rates!$L$17),'NEGD Large Com Win'!B60*(Rates!$L$9+Rates!$L$14))+Rates!$L$19+Rates!$L$22+Rates!$L$23</f>
        <v>524.05784207294676</v>
      </c>
      <c r="E60" s="66">
        <f t="shared" si="0"/>
        <v>-80.231000000000108</v>
      </c>
      <c r="F60" s="67">
        <f t="shared" si="1"/>
        <v>-0.13276928914453628</v>
      </c>
      <c r="G60" s="71">
        <f>'NEGD Commercial'!X58</f>
        <v>57</v>
      </c>
      <c r="H60" s="68">
        <f t="shared" si="2"/>
        <v>8.0599547511312226E-3</v>
      </c>
      <c r="I60" s="68">
        <f t="shared" si="3"/>
        <v>0.26258484162895929</v>
      </c>
    </row>
    <row r="61" spans="2:9" x14ac:dyDescent="0.2">
      <c r="B61" s="71">
        <f>'NEGD Commercial'!V59</f>
        <v>859</v>
      </c>
      <c r="C61" s="65">
        <f>IF('NEGD Large Com Win'!B61&gt;80,80*(Rates!$K$9+Rates!$K$14)+('NEGD Large Com Win'!B61-80)*(Rates!$K$9+Rates!$K$17),'NEGD Large Com Win'!B61*(Rates!$K$9+Rates!$K$14))+Rates!$K$19+SUM(Rates!$K$21:$K$27)</f>
        <v>615.43217561461427</v>
      </c>
      <c r="D61" s="65">
        <f>IF('NEGD Large Com Win'!B61&gt;40,40*(Rates!$L$9+Rates!$L$14)+('NEGD Large Com Win'!B61-40)*(Rates!$L$9+Rates!$L$17),'NEGD Large Com Win'!B61*(Rates!$L$9+Rates!$L$14))+Rates!$L$19+Rates!$L$22+Rates!$L$23</f>
        <v>535.52517561461423</v>
      </c>
      <c r="E61" s="66">
        <f t="shared" si="0"/>
        <v>-79.907000000000039</v>
      </c>
      <c r="F61" s="67">
        <f t="shared" si="1"/>
        <v>-0.12983884035669607</v>
      </c>
      <c r="G61" s="71">
        <f>'NEGD Commercial'!X59</f>
        <v>62</v>
      </c>
      <c r="H61" s="68">
        <f t="shared" si="2"/>
        <v>8.7669683257918553E-3</v>
      </c>
      <c r="I61" s="68">
        <f t="shared" si="3"/>
        <v>0.27135180995475117</v>
      </c>
    </row>
    <row r="62" spans="2:9" x14ac:dyDescent="0.2">
      <c r="B62" s="71">
        <f>'NEGD Commercial'!V60</f>
        <v>879</v>
      </c>
      <c r="C62" s="65">
        <f>IF('NEGD Large Com Win'!B62&gt;80,80*(Rates!$K$9+Rates!$K$14)+('NEGD Large Com Win'!B62-80)*(Rates!$K$9+Rates!$K$17),'NEGD Large Com Win'!B62*(Rates!$K$9+Rates!$K$14))+Rates!$K$19+SUM(Rates!$K$21:$K$27)</f>
        <v>626.57550915628167</v>
      </c>
      <c r="D62" s="65">
        <f>IF('NEGD Large Com Win'!B62&gt;40,40*(Rates!$L$9+Rates!$L$14)+('NEGD Large Com Win'!B62-40)*(Rates!$L$9+Rates!$L$17),'NEGD Large Com Win'!B62*(Rates!$L$9+Rates!$L$14))+Rates!$L$19+Rates!$L$22+Rates!$L$23</f>
        <v>546.99250915628159</v>
      </c>
      <c r="E62" s="66">
        <f t="shared" si="0"/>
        <v>-79.583000000000084</v>
      </c>
      <c r="F62" s="67">
        <f t="shared" si="1"/>
        <v>-0.12701262471487748</v>
      </c>
      <c r="G62" s="71">
        <f>'NEGD Commercial'!X60</f>
        <v>48</v>
      </c>
      <c r="H62" s="68">
        <f t="shared" si="2"/>
        <v>6.7873303167420816E-3</v>
      </c>
      <c r="I62" s="68">
        <f t="shared" si="3"/>
        <v>0.27813914027149322</v>
      </c>
    </row>
    <row r="63" spans="2:9" x14ac:dyDescent="0.2">
      <c r="B63" s="71">
        <f>'NEGD Commercial'!V61</f>
        <v>899</v>
      </c>
      <c r="C63" s="65">
        <f>IF('NEGD Large Com Win'!B63&gt;80,80*(Rates!$K$9+Rates!$K$14)+('NEGD Large Com Win'!B63-80)*(Rates!$K$9+Rates!$K$17),'NEGD Large Com Win'!B63*(Rates!$K$9+Rates!$K$14))+Rates!$K$19+SUM(Rates!$K$21:$K$27)</f>
        <v>637.71884269794896</v>
      </c>
      <c r="D63" s="65">
        <f>IF('NEGD Large Com Win'!B63&gt;40,40*(Rates!$L$9+Rates!$L$14)+('NEGD Large Com Win'!B63-40)*(Rates!$L$9+Rates!$L$17),'NEGD Large Com Win'!B63*(Rates!$L$9+Rates!$L$14))+Rates!$L$19+Rates!$L$22+Rates!$L$23</f>
        <v>558.45984269794894</v>
      </c>
      <c r="E63" s="66">
        <f t="shared" si="0"/>
        <v>-79.259000000000015</v>
      </c>
      <c r="F63" s="67">
        <f t="shared" si="1"/>
        <v>-0.1242851781902585</v>
      </c>
      <c r="G63" s="71">
        <f>'NEGD Commercial'!X61</f>
        <v>63</v>
      </c>
      <c r="H63" s="68">
        <f t="shared" si="2"/>
        <v>8.9083710407239815E-3</v>
      </c>
      <c r="I63" s="68">
        <f t="shared" si="3"/>
        <v>0.28704751131221723</v>
      </c>
    </row>
    <row r="64" spans="2:9" x14ac:dyDescent="0.2">
      <c r="B64" s="71">
        <f>'NEGD Commercial'!V62</f>
        <v>919</v>
      </c>
      <c r="C64" s="65">
        <f>IF('NEGD Large Com Win'!B64&gt;80,80*(Rates!$K$9+Rates!$K$14)+('NEGD Large Com Win'!B64-80)*(Rates!$K$9+Rates!$K$17),'NEGD Large Com Win'!B64*(Rates!$K$9+Rates!$K$14))+Rates!$K$19+SUM(Rates!$K$21:$K$27)</f>
        <v>648.86217623961636</v>
      </c>
      <c r="D64" s="65">
        <f>IF('NEGD Large Com Win'!B64&gt;40,40*(Rates!$L$9+Rates!$L$14)+('NEGD Large Com Win'!B64-40)*(Rates!$L$9+Rates!$L$17),'NEGD Large Com Win'!B64*(Rates!$L$9+Rates!$L$14))+Rates!$L$19+Rates!$L$22+Rates!$L$23</f>
        <v>569.9271762396163</v>
      </c>
      <c r="E64" s="66">
        <f t="shared" si="0"/>
        <v>-78.935000000000059</v>
      </c>
      <c r="F64" s="67">
        <f t="shared" si="1"/>
        <v>-0.12165141210334687</v>
      </c>
      <c r="G64" s="71">
        <f>'NEGD Commercial'!X62</f>
        <v>57</v>
      </c>
      <c r="H64" s="68">
        <f t="shared" si="2"/>
        <v>8.0599547511312226E-3</v>
      </c>
      <c r="I64" s="68">
        <f t="shared" si="3"/>
        <v>0.29510746606334848</v>
      </c>
    </row>
    <row r="65" spans="2:9" x14ac:dyDescent="0.2">
      <c r="B65" s="71">
        <f>'NEGD Commercial'!V63</f>
        <v>939</v>
      </c>
      <c r="C65" s="65">
        <f>IF('NEGD Large Com Win'!B65&gt;80,80*(Rates!$K$9+Rates!$K$14)+('NEGD Large Com Win'!B65-80)*(Rates!$K$9+Rates!$K$17),'NEGD Large Com Win'!B65*(Rates!$K$9+Rates!$K$14))+Rates!$K$19+SUM(Rates!$K$21:$K$27)</f>
        <v>660.00550978128376</v>
      </c>
      <c r="D65" s="65">
        <f>IF('NEGD Large Com Win'!B65&gt;40,40*(Rates!$L$9+Rates!$L$14)+('NEGD Large Com Win'!B65-40)*(Rates!$L$9+Rates!$L$17),'NEGD Large Com Win'!B65*(Rates!$L$9+Rates!$L$14))+Rates!$L$19+Rates!$L$22+Rates!$L$23</f>
        <v>581.39450978128366</v>
      </c>
      <c r="E65" s="66">
        <f t="shared" si="0"/>
        <v>-78.611000000000104</v>
      </c>
      <c r="F65" s="67">
        <f t="shared" si="1"/>
        <v>-0.11910658143755595</v>
      </c>
      <c r="G65" s="71">
        <f>'NEGD Commercial'!X63</f>
        <v>56</v>
      </c>
      <c r="H65" s="68">
        <f t="shared" si="2"/>
        <v>7.9185520361990946E-3</v>
      </c>
      <c r="I65" s="68">
        <f t="shared" si="3"/>
        <v>0.30302601809954754</v>
      </c>
    </row>
    <row r="66" spans="2:9" x14ac:dyDescent="0.2">
      <c r="B66" s="71">
        <f>'NEGD Commercial'!V64</f>
        <v>959</v>
      </c>
      <c r="C66" s="65">
        <f>IF('NEGD Large Com Win'!B66&gt;80,80*(Rates!$K$9+Rates!$K$14)+('NEGD Large Com Win'!B66-80)*(Rates!$K$9+Rates!$K$17),'NEGD Large Com Win'!B66*(Rates!$K$9+Rates!$K$14))+Rates!$K$19+SUM(Rates!$K$21:$K$27)</f>
        <v>671.14884332295117</v>
      </c>
      <c r="D66" s="65">
        <f>IF('NEGD Large Com Win'!B66&gt;40,40*(Rates!$L$9+Rates!$L$14)+('NEGD Large Com Win'!B66-40)*(Rates!$L$9+Rates!$L$17),'NEGD Large Com Win'!B66*(Rates!$L$9+Rates!$L$14))+Rates!$L$19+Rates!$L$22+Rates!$L$23</f>
        <v>592.86184332295113</v>
      </c>
      <c r="E66" s="66">
        <f t="shared" si="0"/>
        <v>-78.287000000000035</v>
      </c>
      <c r="F66" s="67">
        <f t="shared" si="1"/>
        <v>-0.11664625630939066</v>
      </c>
      <c r="G66" s="71">
        <f>'NEGD Commercial'!X64</f>
        <v>68</v>
      </c>
      <c r="H66" s="68">
        <f t="shared" si="2"/>
        <v>9.6153846153846159E-3</v>
      </c>
      <c r="I66" s="68">
        <f t="shared" si="3"/>
        <v>0.31264140271493218</v>
      </c>
    </row>
    <row r="67" spans="2:9" x14ac:dyDescent="0.2">
      <c r="B67" s="71">
        <f>'NEGD Commercial'!V65</f>
        <v>979</v>
      </c>
      <c r="C67" s="65">
        <f>IF('NEGD Large Com Win'!B67&gt;80,80*(Rates!$K$9+Rates!$K$14)+('NEGD Large Com Win'!B67-80)*(Rates!$K$9+Rates!$K$17),'NEGD Large Com Win'!B67*(Rates!$K$9+Rates!$K$14))+Rates!$K$19+SUM(Rates!$K$21:$K$27)</f>
        <v>682.29217686461857</v>
      </c>
      <c r="D67" s="65">
        <f>IF('NEGD Large Com Win'!B67&gt;40,40*(Rates!$L$9+Rates!$L$14)+('NEGD Large Com Win'!B67-40)*(Rates!$L$9+Rates!$L$17),'NEGD Large Com Win'!B67*(Rates!$L$9+Rates!$L$14))+Rates!$L$19+Rates!$L$22+Rates!$L$23</f>
        <v>604.32917686461849</v>
      </c>
      <c r="E67" s="66">
        <f t="shared" si="0"/>
        <v>-77.963000000000079</v>
      </c>
      <c r="F67" s="67">
        <f t="shared" si="1"/>
        <v>-0.1142662962343618</v>
      </c>
      <c r="G67" s="71">
        <f>'NEGD Commercial'!X65</f>
        <v>55</v>
      </c>
      <c r="H67" s="68">
        <f t="shared" si="2"/>
        <v>7.7771493212669685E-3</v>
      </c>
      <c r="I67" s="68">
        <f t="shared" si="3"/>
        <v>0.32041855203619918</v>
      </c>
    </row>
    <row r="68" spans="2:9" x14ac:dyDescent="0.2">
      <c r="B68" s="71">
        <f>'NEGD Commercial'!V66</f>
        <v>999</v>
      </c>
      <c r="C68" s="65">
        <f>IF('NEGD Large Com Win'!B68&gt;80,80*(Rates!$K$9+Rates!$K$14)+('NEGD Large Com Win'!B68-80)*(Rates!$K$9+Rates!$K$17),'NEGD Large Com Win'!B68*(Rates!$K$9+Rates!$K$14))+Rates!$K$19+SUM(Rates!$K$21:$K$27)</f>
        <v>693.43551040628597</v>
      </c>
      <c r="D68" s="65">
        <f>IF('NEGD Large Com Win'!B68&gt;40,40*(Rates!$L$9+Rates!$L$14)+('NEGD Large Com Win'!B68-40)*(Rates!$L$9+Rates!$L$17),'NEGD Large Com Win'!B68*(Rates!$L$9+Rates!$L$14))+Rates!$L$19+Rates!$L$22+Rates!$L$23</f>
        <v>615.79651040628585</v>
      </c>
      <c r="E68" s="66">
        <f t="shared" si="0"/>
        <v>-77.639000000000124</v>
      </c>
      <c r="F68" s="67">
        <f t="shared" si="1"/>
        <v>-0.11196282687414032</v>
      </c>
      <c r="G68" s="71">
        <f>'NEGD Commercial'!X66</f>
        <v>48</v>
      </c>
      <c r="H68" s="68">
        <f t="shared" si="2"/>
        <v>6.7873303167420816E-3</v>
      </c>
      <c r="I68" s="68">
        <f t="shared" si="3"/>
        <v>0.32720588235294124</v>
      </c>
    </row>
    <row r="69" spans="2:9" x14ac:dyDescent="0.2">
      <c r="B69" s="71">
        <f>'NEGD Commercial'!V67</f>
        <v>1019</v>
      </c>
      <c r="C69" s="65">
        <f>IF('NEGD Large Com Win'!B69&gt;80,80*(Rates!$K$9+Rates!$K$14)+('NEGD Large Com Win'!B69-80)*(Rates!$K$9+Rates!$K$17),'NEGD Large Com Win'!B69*(Rates!$K$9+Rates!$K$14))+Rates!$K$19+SUM(Rates!$K$21:$K$27)</f>
        <v>704.57884394795326</v>
      </c>
      <c r="D69" s="65">
        <f>IF('NEGD Large Com Win'!B69&gt;40,40*(Rates!$L$9+Rates!$L$14)+('NEGD Large Com Win'!B69-40)*(Rates!$L$9+Rates!$L$17),'NEGD Large Com Win'!B69*(Rates!$L$9+Rates!$L$14))+Rates!$L$19+Rates!$L$22+Rates!$L$23</f>
        <v>627.26384394795321</v>
      </c>
      <c r="E69" s="66">
        <f t="shared" si="0"/>
        <v>-77.315000000000055</v>
      </c>
      <c r="F69" s="67">
        <f t="shared" si="1"/>
        <v>-0.1097322189902586</v>
      </c>
      <c r="G69" s="71">
        <f>'NEGD Commercial'!X67</f>
        <v>68</v>
      </c>
      <c r="H69" s="68">
        <f t="shared" si="2"/>
        <v>9.6153846153846159E-3</v>
      </c>
      <c r="I69" s="68">
        <f t="shared" si="3"/>
        <v>0.33682126696832587</v>
      </c>
    </row>
    <row r="70" spans="2:9" x14ac:dyDescent="0.2">
      <c r="B70" s="71">
        <f>'NEGD Commercial'!V68</f>
        <v>1039</v>
      </c>
      <c r="C70" s="65">
        <f>IF('NEGD Large Com Win'!B70&gt;80,80*(Rates!$K$9+Rates!$K$14)+('NEGD Large Com Win'!B70-80)*(Rates!$K$9+Rates!$K$17),'NEGD Large Com Win'!B70*(Rates!$K$9+Rates!$K$14))+Rates!$K$19+SUM(Rates!$K$21:$K$27)</f>
        <v>715.72217748962066</v>
      </c>
      <c r="D70" s="65">
        <f>IF('NEGD Large Com Win'!B70&gt;40,40*(Rates!$L$9+Rates!$L$14)+('NEGD Large Com Win'!B70-40)*(Rates!$L$9+Rates!$L$17),'NEGD Large Com Win'!B70*(Rates!$L$9+Rates!$L$14))+Rates!$L$19+Rates!$L$22+Rates!$L$23</f>
        <v>638.73117748962068</v>
      </c>
      <c r="E70" s="66">
        <f t="shared" si="0"/>
        <v>-76.990999999999985</v>
      </c>
      <c r="F70" s="67">
        <f t="shared" si="1"/>
        <v>-0.10757106936387549</v>
      </c>
      <c r="G70" s="71">
        <f>'NEGD Commercial'!X68</f>
        <v>52</v>
      </c>
      <c r="H70" s="68">
        <f t="shared" si="2"/>
        <v>7.3529411764705881E-3</v>
      </c>
      <c r="I70" s="68">
        <f t="shared" si="3"/>
        <v>0.34417420814479643</v>
      </c>
    </row>
    <row r="71" spans="2:9" x14ac:dyDescent="0.2">
      <c r="B71" s="71">
        <f>'NEGD Commercial'!V69</f>
        <v>1059</v>
      </c>
      <c r="C71" s="65">
        <f>IF('NEGD Large Com Win'!B71&gt;80,80*(Rates!$K$9+Rates!$K$14)+('NEGD Large Com Win'!B71-80)*(Rates!$K$9+Rates!$K$17),'NEGD Large Com Win'!B71*(Rates!$K$9+Rates!$K$14))+Rates!$K$19+SUM(Rates!$K$21:$K$27)</f>
        <v>726.86551103128807</v>
      </c>
      <c r="D71" s="65">
        <f>IF('NEGD Large Com Win'!B71&gt;40,40*(Rates!$L$9+Rates!$L$14)+('NEGD Large Com Win'!B71-40)*(Rates!$L$9+Rates!$L$17),'NEGD Large Com Win'!B71*(Rates!$L$9+Rates!$L$14))+Rates!$L$19+Rates!$L$22+Rates!$L$23</f>
        <v>650.19851103128804</v>
      </c>
      <c r="E71" s="66">
        <f t="shared" ref="E71:E134" si="4">D71-C71</f>
        <v>-76.66700000000003</v>
      </c>
      <c r="F71" s="67">
        <f t="shared" ref="F71:F134" si="5">E71/C71</f>
        <v>-0.10547618347061714</v>
      </c>
      <c r="G71" s="71">
        <f>'NEGD Commercial'!X69</f>
        <v>50</v>
      </c>
      <c r="H71" s="68">
        <f t="shared" si="2"/>
        <v>7.0701357466063349E-3</v>
      </c>
      <c r="I71" s="68">
        <f t="shared" si="3"/>
        <v>0.35124434389140274</v>
      </c>
    </row>
    <row r="72" spans="2:9" x14ac:dyDescent="0.2">
      <c r="B72" s="71">
        <f>'NEGD Commercial'!V70</f>
        <v>1079</v>
      </c>
      <c r="C72" s="65">
        <f>IF('NEGD Large Com Win'!B72&gt;80,80*(Rates!$K$9+Rates!$K$14)+('NEGD Large Com Win'!B72-80)*(Rates!$K$9+Rates!$K$17),'NEGD Large Com Win'!B72*(Rates!$K$9+Rates!$K$14))+Rates!$K$19+SUM(Rates!$K$21:$K$27)</f>
        <v>738.00884457295547</v>
      </c>
      <c r="D72" s="65">
        <f>IF('NEGD Large Com Win'!B72&gt;40,40*(Rates!$L$9+Rates!$L$14)+('NEGD Large Com Win'!B72-40)*(Rates!$L$9+Rates!$L$17),'NEGD Large Com Win'!B72*(Rates!$L$9+Rates!$L$14))+Rates!$L$19+Rates!$L$22+Rates!$L$23</f>
        <v>661.66584457295539</v>
      </c>
      <c r="E72" s="66">
        <f t="shared" si="4"/>
        <v>-76.343000000000075</v>
      </c>
      <c r="F72" s="67">
        <f t="shared" si="5"/>
        <v>-0.10344455972499288</v>
      </c>
      <c r="G72" s="71">
        <f>'NEGD Commercial'!X70</f>
        <v>56</v>
      </c>
      <c r="H72" s="68">
        <f t="shared" ref="H72:H135" si="6">G72/SUM($G$6:$G$714)</f>
        <v>7.9185520361990946E-3</v>
      </c>
      <c r="I72" s="68">
        <f t="shared" ref="I72:I135" si="7">H72+I71</f>
        <v>0.35916289592760187</v>
      </c>
    </row>
    <row r="73" spans="2:9" x14ac:dyDescent="0.2">
      <c r="B73" s="71">
        <f>'NEGD Commercial'!V71</f>
        <v>1099</v>
      </c>
      <c r="C73" s="65">
        <f>IF('NEGD Large Com Win'!B73&gt;80,80*(Rates!$K$9+Rates!$K$14)+('NEGD Large Com Win'!B73-80)*(Rates!$K$9+Rates!$K$17),'NEGD Large Com Win'!B73*(Rates!$K$9+Rates!$K$14))+Rates!$K$19+SUM(Rates!$K$21:$K$27)</f>
        <v>749.15217811462287</v>
      </c>
      <c r="D73" s="65">
        <f>IF('NEGD Large Com Win'!B73&gt;40,40*(Rates!$L$9+Rates!$L$14)+('NEGD Large Com Win'!B73-40)*(Rates!$L$9+Rates!$L$17),'NEGD Large Com Win'!B73*(Rates!$L$9+Rates!$L$14))+Rates!$L$19+Rates!$L$22+Rates!$L$23</f>
        <v>673.13317811462275</v>
      </c>
      <c r="E73" s="66">
        <f t="shared" si="4"/>
        <v>-76.019000000000119</v>
      </c>
      <c r="F73" s="67">
        <f t="shared" si="5"/>
        <v>-0.10147337513095897</v>
      </c>
      <c r="G73" s="71">
        <f>'NEGD Commercial'!X71</f>
        <v>61</v>
      </c>
      <c r="H73" s="68">
        <f t="shared" si="6"/>
        <v>8.6255656108597291E-3</v>
      </c>
      <c r="I73" s="68">
        <f t="shared" si="7"/>
        <v>0.36778846153846162</v>
      </c>
    </row>
    <row r="74" spans="2:9" x14ac:dyDescent="0.2">
      <c r="B74" s="71">
        <f>'NEGD Commercial'!V72</f>
        <v>1119</v>
      </c>
      <c r="C74" s="65">
        <f>IF('NEGD Large Com Win'!B74&gt;80,80*(Rates!$K$9+Rates!$K$14)+('NEGD Large Com Win'!B74-80)*(Rates!$K$9+Rates!$K$17),'NEGD Large Com Win'!B74*(Rates!$K$9+Rates!$K$14))+Rates!$K$19+SUM(Rates!$K$21:$K$27)</f>
        <v>760.29551165629027</v>
      </c>
      <c r="D74" s="65">
        <f>IF('NEGD Large Com Win'!B74&gt;40,40*(Rates!$L$9+Rates!$L$14)+('NEGD Large Com Win'!B74-40)*(Rates!$L$9+Rates!$L$17),'NEGD Large Com Win'!B74*(Rates!$L$9+Rates!$L$14))+Rates!$L$19+Rates!$L$22+Rates!$L$23</f>
        <v>684.60051165629022</v>
      </c>
      <c r="E74" s="66">
        <f t="shared" si="4"/>
        <v>-75.69500000000005</v>
      </c>
      <c r="F74" s="67">
        <f t="shared" si="5"/>
        <v>-9.9559972194364049E-2</v>
      </c>
      <c r="G74" s="71">
        <f>'NEGD Commercial'!X72</f>
        <v>64</v>
      </c>
      <c r="H74" s="68">
        <f t="shared" si="6"/>
        <v>9.0497737556561094E-3</v>
      </c>
      <c r="I74" s="68">
        <f t="shared" si="7"/>
        <v>0.37683823529411775</v>
      </c>
    </row>
    <row r="75" spans="2:9" x14ac:dyDescent="0.2">
      <c r="B75" s="71">
        <f>'NEGD Commercial'!V73</f>
        <v>1139</v>
      </c>
      <c r="C75" s="65">
        <f>IF('NEGD Large Com Win'!B75&gt;80,80*(Rates!$K$9+Rates!$K$14)+('NEGD Large Com Win'!B75-80)*(Rates!$K$9+Rates!$K$17),'NEGD Large Com Win'!B75*(Rates!$K$9+Rates!$K$14))+Rates!$K$19+SUM(Rates!$K$21:$K$27)</f>
        <v>771.43884519795756</v>
      </c>
      <c r="D75" s="65">
        <f>IF('NEGD Large Com Win'!B75&gt;40,40*(Rates!$L$9+Rates!$L$14)+('NEGD Large Com Win'!B75-40)*(Rates!$L$9+Rates!$L$17),'NEGD Large Com Win'!B75*(Rates!$L$9+Rates!$L$14))+Rates!$L$19+Rates!$L$22+Rates!$L$23</f>
        <v>696.06784519795758</v>
      </c>
      <c r="E75" s="66">
        <f t="shared" si="4"/>
        <v>-75.370999999999981</v>
      </c>
      <c r="F75" s="67">
        <f t="shared" si="5"/>
        <v>-9.7701846969683204E-2</v>
      </c>
      <c r="G75" s="71">
        <f>'NEGD Commercial'!X73</f>
        <v>60</v>
      </c>
      <c r="H75" s="68">
        <f t="shared" si="6"/>
        <v>8.4841628959276012E-3</v>
      </c>
      <c r="I75" s="68">
        <f t="shared" si="7"/>
        <v>0.38532239819004538</v>
      </c>
    </row>
    <row r="76" spans="2:9" x14ac:dyDescent="0.2">
      <c r="B76" s="71">
        <f>'NEGD Commercial'!V74</f>
        <v>1159</v>
      </c>
      <c r="C76" s="65">
        <f>IF('NEGD Large Com Win'!B76&gt;80,80*(Rates!$K$9+Rates!$K$14)+('NEGD Large Com Win'!B76-80)*(Rates!$K$9+Rates!$K$17),'NEGD Large Com Win'!B76*(Rates!$K$9+Rates!$K$14))+Rates!$K$19+SUM(Rates!$K$21:$K$27)</f>
        <v>782.58217873962496</v>
      </c>
      <c r="D76" s="65">
        <f>IF('NEGD Large Com Win'!B76&gt;40,40*(Rates!$L$9+Rates!$L$14)+('NEGD Large Com Win'!B76-40)*(Rates!$L$9+Rates!$L$17),'NEGD Large Com Win'!B76*(Rates!$L$9+Rates!$L$14))+Rates!$L$19+Rates!$L$22+Rates!$L$23</f>
        <v>707.53517873962494</v>
      </c>
      <c r="E76" s="66">
        <f t="shared" si="4"/>
        <v>-75.047000000000025</v>
      </c>
      <c r="F76" s="67">
        <f t="shared" si="5"/>
        <v>-9.5896638127980063E-2</v>
      </c>
      <c r="G76" s="71">
        <f>'NEGD Commercial'!X74</f>
        <v>43</v>
      </c>
      <c r="H76" s="68">
        <f t="shared" si="6"/>
        <v>6.080316742081448E-3</v>
      </c>
      <c r="I76" s="68">
        <f t="shared" si="7"/>
        <v>0.39140271493212681</v>
      </c>
    </row>
    <row r="77" spans="2:9" x14ac:dyDescent="0.2">
      <c r="B77" s="71">
        <f>'NEGD Commercial'!V75</f>
        <v>1179</v>
      </c>
      <c r="C77" s="65">
        <f>IF('NEGD Large Com Win'!B77&gt;80,80*(Rates!$K$9+Rates!$K$14)+('NEGD Large Com Win'!B77-80)*(Rates!$K$9+Rates!$K$17),'NEGD Large Com Win'!B77*(Rates!$K$9+Rates!$K$14))+Rates!$K$19+SUM(Rates!$K$21:$K$27)</f>
        <v>793.72551228129237</v>
      </c>
      <c r="D77" s="65">
        <f>IF('NEGD Large Com Win'!B77&gt;40,40*(Rates!$L$9+Rates!$L$14)+('NEGD Large Com Win'!B77-40)*(Rates!$L$9+Rates!$L$17),'NEGD Large Com Win'!B77*(Rates!$L$9+Rates!$L$14))+Rates!$L$19+Rates!$L$22+Rates!$L$23</f>
        <v>719.0025122812923</v>
      </c>
      <c r="E77" s="66">
        <f t="shared" si="4"/>
        <v>-74.72300000000007</v>
      </c>
      <c r="F77" s="67">
        <f t="shared" si="5"/>
        <v>-9.4142116945736543E-2</v>
      </c>
      <c r="G77" s="71">
        <f>'NEGD Commercial'!X75</f>
        <v>52</v>
      </c>
      <c r="H77" s="68">
        <f t="shared" si="6"/>
        <v>7.3529411764705881E-3</v>
      </c>
      <c r="I77" s="68">
        <f t="shared" si="7"/>
        <v>0.39875565610859737</v>
      </c>
    </row>
    <row r="78" spans="2:9" x14ac:dyDescent="0.2">
      <c r="B78" s="71">
        <f>'NEGD Commercial'!V76</f>
        <v>1199</v>
      </c>
      <c r="C78" s="65">
        <f>IF('NEGD Large Com Win'!B78&gt;80,80*(Rates!$K$9+Rates!$K$14)+('NEGD Large Com Win'!B78-80)*(Rates!$K$9+Rates!$K$17),'NEGD Large Com Win'!B78*(Rates!$K$9+Rates!$K$14))+Rates!$K$19+SUM(Rates!$K$21:$K$27)</f>
        <v>804.86884582295977</v>
      </c>
      <c r="D78" s="65">
        <f>IF('NEGD Large Com Win'!B78&gt;40,40*(Rates!$L$9+Rates!$L$14)+('NEGD Large Com Win'!B78-40)*(Rates!$L$9+Rates!$L$17),'NEGD Large Com Win'!B78*(Rates!$L$9+Rates!$L$14))+Rates!$L$19+Rates!$L$22+Rates!$L$23</f>
        <v>730.46984582295977</v>
      </c>
      <c r="E78" s="66">
        <f t="shared" si="4"/>
        <v>-74.399000000000001</v>
      </c>
      <c r="F78" s="67">
        <f t="shared" si="5"/>
        <v>-9.2436178125305302E-2</v>
      </c>
      <c r="G78" s="71">
        <f>'NEGD Commercial'!X76</f>
        <v>59</v>
      </c>
      <c r="H78" s="68">
        <f t="shared" si="6"/>
        <v>8.342760180995475E-3</v>
      </c>
      <c r="I78" s="68">
        <f t="shared" si="7"/>
        <v>0.40709841628959287</v>
      </c>
    </row>
    <row r="79" spans="2:9" x14ac:dyDescent="0.2">
      <c r="B79" s="71">
        <f>'NEGD Commercial'!V77</f>
        <v>1219</v>
      </c>
      <c r="C79" s="65">
        <f>IF('NEGD Large Com Win'!B79&gt;80,80*(Rates!$K$9+Rates!$K$14)+('NEGD Large Com Win'!B79-80)*(Rates!$K$9+Rates!$K$17),'NEGD Large Com Win'!B79*(Rates!$K$9+Rates!$K$14))+Rates!$K$19+SUM(Rates!$K$21:$K$27)</f>
        <v>816.01217936462717</v>
      </c>
      <c r="D79" s="65">
        <f>IF('NEGD Large Com Win'!B79&gt;40,40*(Rates!$L$9+Rates!$L$14)+('NEGD Large Com Win'!B79-40)*(Rates!$L$9+Rates!$L$17),'NEGD Large Com Win'!B79*(Rates!$L$9+Rates!$L$14))+Rates!$L$19+Rates!$L$22+Rates!$L$23</f>
        <v>741.93717936462713</v>
      </c>
      <c r="E79" s="66">
        <f t="shared" si="4"/>
        <v>-74.075000000000045</v>
      </c>
      <c r="F79" s="67">
        <f t="shared" si="5"/>
        <v>-9.0776831367489125E-2</v>
      </c>
      <c r="G79" s="71">
        <f>'NEGD Commercial'!X77</f>
        <v>48</v>
      </c>
      <c r="H79" s="68">
        <f t="shared" si="6"/>
        <v>6.7873303167420816E-3</v>
      </c>
      <c r="I79" s="68">
        <f t="shared" si="7"/>
        <v>0.41388574660633493</v>
      </c>
    </row>
    <row r="80" spans="2:9" x14ac:dyDescent="0.2">
      <c r="B80" s="71">
        <f>'NEGD Commercial'!V78</f>
        <v>1239</v>
      </c>
      <c r="C80" s="65">
        <f>IF('NEGD Large Com Win'!B80&gt;80,80*(Rates!$K$9+Rates!$K$14)+('NEGD Large Com Win'!B80-80)*(Rates!$K$9+Rates!$K$17),'NEGD Large Com Win'!B80*(Rates!$K$9+Rates!$K$14))+Rates!$K$19+SUM(Rates!$K$21:$K$27)</f>
        <v>827.15551290629458</v>
      </c>
      <c r="D80" s="65">
        <f>IF('NEGD Large Com Win'!B80&gt;40,40*(Rates!$L$9+Rates!$L$14)+('NEGD Large Com Win'!B80-40)*(Rates!$L$9+Rates!$L$17),'NEGD Large Com Win'!B80*(Rates!$L$9+Rates!$L$14))+Rates!$L$19+Rates!$L$22+Rates!$L$23</f>
        <v>753.40451290629449</v>
      </c>
      <c r="E80" s="66">
        <f t="shared" si="4"/>
        <v>-73.75100000000009</v>
      </c>
      <c r="F80" s="67">
        <f t="shared" si="5"/>
        <v>-8.9162193625317798E-2</v>
      </c>
      <c r="G80" s="71">
        <f>'NEGD Commercial'!X78</f>
        <v>77</v>
      </c>
      <c r="H80" s="68">
        <f t="shared" si="6"/>
        <v>1.0888009049773755E-2</v>
      </c>
      <c r="I80" s="68">
        <f t="shared" si="7"/>
        <v>0.4247737556561087</v>
      </c>
    </row>
    <row r="81" spans="2:9" x14ac:dyDescent="0.2">
      <c r="B81" s="71">
        <f>'NEGD Commercial'!V79</f>
        <v>1259</v>
      </c>
      <c r="C81" s="65">
        <f>IF('NEGD Large Com Win'!B81&gt;80,80*(Rates!$K$9+Rates!$K$14)+('NEGD Large Com Win'!B81-80)*(Rates!$K$9+Rates!$K$17),'NEGD Large Com Win'!B81*(Rates!$K$9+Rates!$K$14))+Rates!$K$19+SUM(Rates!$K$21:$K$27)</f>
        <v>838.29884644796198</v>
      </c>
      <c r="D81" s="65">
        <f>IF('NEGD Large Com Win'!B81&gt;40,40*(Rates!$L$9+Rates!$L$14)+('NEGD Large Com Win'!B81-40)*(Rates!$L$9+Rates!$L$17),'NEGD Large Com Win'!B81*(Rates!$L$9+Rates!$L$14))+Rates!$L$19+Rates!$L$22+Rates!$L$23</f>
        <v>764.87184644796184</v>
      </c>
      <c r="E81" s="66">
        <f t="shared" si="4"/>
        <v>-73.427000000000135</v>
      </c>
      <c r="F81" s="67">
        <f t="shared" si="5"/>
        <v>-8.7590481975640136E-2</v>
      </c>
      <c r="G81" s="71">
        <f>'NEGD Commercial'!X79</f>
        <v>46</v>
      </c>
      <c r="H81" s="68">
        <f t="shared" si="6"/>
        <v>6.5045248868778284E-3</v>
      </c>
      <c r="I81" s="68">
        <f t="shared" si="7"/>
        <v>0.4312782805429865</v>
      </c>
    </row>
    <row r="82" spans="2:9" x14ac:dyDescent="0.2">
      <c r="B82" s="71">
        <f>'NEGD Commercial'!V80</f>
        <v>1279</v>
      </c>
      <c r="C82" s="65">
        <f>IF('NEGD Large Com Win'!B82&gt;80,80*(Rates!$K$9+Rates!$K$14)+('NEGD Large Com Win'!B82-80)*(Rates!$K$9+Rates!$K$17),'NEGD Large Com Win'!B82*(Rates!$K$9+Rates!$K$14))+Rates!$K$19+SUM(Rates!$K$21:$K$27)</f>
        <v>849.44217998962927</v>
      </c>
      <c r="D82" s="65">
        <f>IF('NEGD Large Com Win'!B82&gt;40,40*(Rates!$L$9+Rates!$L$14)+('NEGD Large Com Win'!B82-40)*(Rates!$L$9+Rates!$L$17),'NEGD Large Com Win'!B82*(Rates!$L$9+Rates!$L$14))+Rates!$L$19+Rates!$L$22+Rates!$L$23</f>
        <v>776.33917998962932</v>
      </c>
      <c r="E82" s="66">
        <f t="shared" si="4"/>
        <v>-73.102999999999952</v>
      </c>
      <c r="F82" s="67">
        <f t="shared" si="5"/>
        <v>-8.6060007051795395E-2</v>
      </c>
      <c r="G82" s="71">
        <f>'NEGD Commercial'!X80</f>
        <v>59</v>
      </c>
      <c r="H82" s="68">
        <f t="shared" si="6"/>
        <v>8.342760180995475E-3</v>
      </c>
      <c r="I82" s="68">
        <f t="shared" si="7"/>
        <v>0.439621040723982</v>
      </c>
    </row>
    <row r="83" spans="2:9" x14ac:dyDescent="0.2">
      <c r="B83" s="71">
        <f>'NEGD Commercial'!V81</f>
        <v>1299</v>
      </c>
      <c r="C83" s="65">
        <f>IF('NEGD Large Com Win'!B83&gt;80,80*(Rates!$K$9+Rates!$K$14)+('NEGD Large Com Win'!B83-80)*(Rates!$K$9+Rates!$K$17),'NEGD Large Com Win'!B83*(Rates!$K$9+Rates!$K$14))+Rates!$K$19+SUM(Rates!$K$21:$K$27)</f>
        <v>860.58551353129667</v>
      </c>
      <c r="D83" s="65">
        <f>IF('NEGD Large Com Win'!B83&gt;40,40*(Rates!$L$9+Rates!$L$14)+('NEGD Large Com Win'!B83-40)*(Rates!$L$9+Rates!$L$17),'NEGD Large Com Win'!B83*(Rates!$L$9+Rates!$L$14))+Rates!$L$19+Rates!$L$22+Rates!$L$23</f>
        <v>787.80651353129667</v>
      </c>
      <c r="E83" s="66">
        <f t="shared" si="4"/>
        <v>-72.778999999999996</v>
      </c>
      <c r="F83" s="67">
        <f t="shared" si="5"/>
        <v>-8.4569166986510361E-2</v>
      </c>
      <c r="G83" s="71">
        <f>'NEGD Commercial'!X81</f>
        <v>47</v>
      </c>
      <c r="H83" s="68">
        <f t="shared" si="6"/>
        <v>6.6459276018099546E-3</v>
      </c>
      <c r="I83" s="68">
        <f t="shared" si="7"/>
        <v>0.44626696832579194</v>
      </c>
    </row>
    <row r="84" spans="2:9" x14ac:dyDescent="0.2">
      <c r="B84" s="71">
        <f>'NEGD Commercial'!V82</f>
        <v>1319</v>
      </c>
      <c r="C84" s="65">
        <f>IF('NEGD Large Com Win'!B84&gt;80,80*(Rates!$K$9+Rates!$K$14)+('NEGD Large Com Win'!B84-80)*(Rates!$K$9+Rates!$K$17),'NEGD Large Com Win'!B84*(Rates!$K$9+Rates!$K$14))+Rates!$K$19+SUM(Rates!$K$21:$K$27)</f>
        <v>871.72884707296407</v>
      </c>
      <c r="D84" s="65">
        <f>IF('NEGD Large Com Win'!B84&gt;40,40*(Rates!$L$9+Rates!$L$14)+('NEGD Large Com Win'!B84-40)*(Rates!$L$9+Rates!$L$17),'NEGD Large Com Win'!B84*(Rates!$L$9+Rates!$L$14))+Rates!$L$19+Rates!$L$22+Rates!$L$23</f>
        <v>799.27384707296403</v>
      </c>
      <c r="E84" s="66">
        <f t="shared" si="4"/>
        <v>-72.455000000000041</v>
      </c>
      <c r="F84" s="67">
        <f t="shared" si="5"/>
        <v>-8.3116441819362577E-2</v>
      </c>
      <c r="G84" s="71">
        <f>'NEGD Commercial'!X82</f>
        <v>59</v>
      </c>
      <c r="H84" s="68">
        <f t="shared" si="6"/>
        <v>8.342760180995475E-3</v>
      </c>
      <c r="I84" s="68">
        <f t="shared" si="7"/>
        <v>0.45460972850678744</v>
      </c>
    </row>
    <row r="85" spans="2:9" x14ac:dyDescent="0.2">
      <c r="B85" s="71">
        <f>'NEGD Commercial'!V83</f>
        <v>1339</v>
      </c>
      <c r="C85" s="65">
        <f>IF('NEGD Large Com Win'!B85&gt;80,80*(Rates!$K$9+Rates!$K$14)+('NEGD Large Com Win'!B85-80)*(Rates!$K$9+Rates!$K$17),'NEGD Large Com Win'!B85*(Rates!$K$9+Rates!$K$14))+Rates!$K$19+SUM(Rates!$K$21:$K$27)</f>
        <v>882.87218061463147</v>
      </c>
      <c r="D85" s="65">
        <f>IF('NEGD Large Com Win'!B85&gt;40,40*(Rates!$L$9+Rates!$L$14)+('NEGD Large Com Win'!B85-40)*(Rates!$L$9+Rates!$L$17),'NEGD Large Com Win'!B85*(Rates!$L$9+Rates!$L$14))+Rates!$L$19+Rates!$L$22+Rates!$L$23</f>
        <v>810.74118061463139</v>
      </c>
      <c r="E85" s="66">
        <f t="shared" si="4"/>
        <v>-72.131000000000085</v>
      </c>
      <c r="F85" s="67">
        <f t="shared" si="5"/>
        <v>-8.1700388327769546E-2</v>
      </c>
      <c r="G85" s="71">
        <f>'NEGD Commercial'!X83</f>
        <v>46</v>
      </c>
      <c r="H85" s="68">
        <f t="shared" si="6"/>
        <v>6.5045248868778284E-3</v>
      </c>
      <c r="I85" s="68">
        <f t="shared" si="7"/>
        <v>0.46111425339366524</v>
      </c>
    </row>
    <row r="86" spans="2:9" x14ac:dyDescent="0.2">
      <c r="B86" s="71">
        <f>'NEGD Commercial'!V84</f>
        <v>1359</v>
      </c>
      <c r="C86" s="65">
        <f>IF('NEGD Large Com Win'!B86&gt;80,80*(Rates!$K$9+Rates!$K$14)+('NEGD Large Com Win'!B86-80)*(Rates!$K$9+Rates!$K$17),'NEGD Large Com Win'!B86*(Rates!$K$9+Rates!$K$14))+Rates!$K$19+SUM(Rates!$K$21:$K$27)</f>
        <v>894.01551415629888</v>
      </c>
      <c r="D86" s="65">
        <f>IF('NEGD Large Com Win'!B86&gt;40,40*(Rates!$L$9+Rates!$L$14)+('NEGD Large Com Win'!B86-40)*(Rates!$L$9+Rates!$L$17),'NEGD Large Com Win'!B86*(Rates!$L$9+Rates!$L$14))+Rates!$L$19+Rates!$L$22+Rates!$L$23</f>
        <v>822.20851415629886</v>
      </c>
      <c r="E86" s="66">
        <f t="shared" si="4"/>
        <v>-71.807000000000016</v>
      </c>
      <c r="F86" s="67">
        <f t="shared" si="5"/>
        <v>-8.0319635244546939E-2</v>
      </c>
      <c r="G86" s="71">
        <f>'NEGD Commercial'!X84</f>
        <v>55</v>
      </c>
      <c r="H86" s="68">
        <f t="shared" si="6"/>
        <v>7.7771493212669685E-3</v>
      </c>
      <c r="I86" s="68">
        <f t="shared" si="7"/>
        <v>0.46889140271493224</v>
      </c>
    </row>
    <row r="87" spans="2:9" x14ac:dyDescent="0.2">
      <c r="B87" s="71">
        <f>'NEGD Commercial'!V85</f>
        <v>1379</v>
      </c>
      <c r="C87" s="65">
        <f>IF('NEGD Large Com Win'!B87&gt;80,80*(Rates!$K$9+Rates!$K$14)+('NEGD Large Com Win'!B87-80)*(Rates!$K$9+Rates!$K$17),'NEGD Large Com Win'!B87*(Rates!$K$9+Rates!$K$14))+Rates!$K$19+SUM(Rates!$K$21:$K$27)</f>
        <v>905.15884769796628</v>
      </c>
      <c r="D87" s="65">
        <f>IF('NEGD Large Com Win'!B87&gt;40,40*(Rates!$L$9+Rates!$L$14)+('NEGD Large Com Win'!B87-40)*(Rates!$L$9+Rates!$L$17),'NEGD Large Com Win'!B87*(Rates!$L$9+Rates!$L$14))+Rates!$L$19+Rates!$L$22+Rates!$L$23</f>
        <v>833.67584769796622</v>
      </c>
      <c r="E87" s="66">
        <f t="shared" si="4"/>
        <v>-71.483000000000061</v>
      </c>
      <c r="F87" s="67">
        <f t="shared" si="5"/>
        <v>-7.8972878828725251E-2</v>
      </c>
      <c r="G87" s="71">
        <f>'NEGD Commercial'!X85</f>
        <v>60</v>
      </c>
      <c r="H87" s="68">
        <f t="shared" si="6"/>
        <v>8.4841628959276012E-3</v>
      </c>
      <c r="I87" s="68">
        <f t="shared" si="7"/>
        <v>0.47737556561085986</v>
      </c>
    </row>
    <row r="88" spans="2:9" x14ac:dyDescent="0.2">
      <c r="B88" s="71">
        <f>'NEGD Commercial'!V86</f>
        <v>1399</v>
      </c>
      <c r="C88" s="65">
        <f>IF('NEGD Large Com Win'!B88&gt;80,80*(Rates!$K$9+Rates!$K$14)+('NEGD Large Com Win'!B88-80)*(Rates!$K$9+Rates!$K$17),'NEGD Large Com Win'!B88*(Rates!$K$9+Rates!$K$14))+Rates!$K$19+SUM(Rates!$K$21:$K$27)</f>
        <v>916.30218123963368</v>
      </c>
      <c r="D88" s="65">
        <f>IF('NEGD Large Com Win'!B88&gt;40,40*(Rates!$L$9+Rates!$L$14)+('NEGD Large Com Win'!B88-40)*(Rates!$L$9+Rates!$L$17),'NEGD Large Com Win'!B88*(Rates!$L$9+Rates!$L$14))+Rates!$L$19+Rates!$L$22+Rates!$L$23</f>
        <v>845.14318123963358</v>
      </c>
      <c r="E88" s="66">
        <f t="shared" si="4"/>
        <v>-71.159000000000106</v>
      </c>
      <c r="F88" s="67">
        <f t="shared" si="5"/>
        <v>-7.7658878759550201E-2</v>
      </c>
      <c r="G88" s="71">
        <f>'NEGD Commercial'!X86</f>
        <v>43</v>
      </c>
      <c r="H88" s="68">
        <f t="shared" si="6"/>
        <v>6.080316742081448E-3</v>
      </c>
      <c r="I88" s="68">
        <f t="shared" si="7"/>
        <v>0.48345588235294129</v>
      </c>
    </row>
    <row r="89" spans="2:9" x14ac:dyDescent="0.2">
      <c r="B89" s="71">
        <f>'NEGD Commercial'!V87</f>
        <v>1419</v>
      </c>
      <c r="C89" s="65">
        <f>IF('NEGD Large Com Win'!B89&gt;80,80*(Rates!$K$9+Rates!$K$14)+('NEGD Large Com Win'!B89-80)*(Rates!$K$9+Rates!$K$17),'NEGD Large Com Win'!B89*(Rates!$K$9+Rates!$K$14))+Rates!$K$19+SUM(Rates!$K$21:$K$27)</f>
        <v>927.44551478130097</v>
      </c>
      <c r="D89" s="65">
        <f>IF('NEGD Large Com Win'!B89&gt;40,40*(Rates!$L$9+Rates!$L$14)+('NEGD Large Com Win'!B89-40)*(Rates!$L$9+Rates!$L$17),'NEGD Large Com Win'!B89*(Rates!$L$9+Rates!$L$14))+Rates!$L$19+Rates!$L$22+Rates!$L$23</f>
        <v>856.61051478130094</v>
      </c>
      <c r="E89" s="66">
        <f t="shared" si="4"/>
        <v>-70.835000000000036</v>
      </c>
      <c r="F89" s="67">
        <f t="shared" si="5"/>
        <v>-7.6376454326487833E-2</v>
      </c>
      <c r="G89" s="71">
        <f>'NEGD Commercial'!X87</f>
        <v>44</v>
      </c>
      <c r="H89" s="68">
        <f t="shared" si="6"/>
        <v>6.2217194570135742E-3</v>
      </c>
      <c r="I89" s="68">
        <f t="shared" si="7"/>
        <v>0.48967760180995484</v>
      </c>
    </row>
    <row r="90" spans="2:9" x14ac:dyDescent="0.2">
      <c r="B90" s="71">
        <f>'NEGD Commercial'!V88</f>
        <v>1439</v>
      </c>
      <c r="C90" s="65">
        <f>IF('NEGD Large Com Win'!B90&gt;80,80*(Rates!$K$9+Rates!$K$14)+('NEGD Large Com Win'!B90-80)*(Rates!$K$9+Rates!$K$17),'NEGD Large Com Win'!B90*(Rates!$K$9+Rates!$K$14))+Rates!$K$19+SUM(Rates!$K$21:$K$27)</f>
        <v>938.58884832296837</v>
      </c>
      <c r="D90" s="65">
        <f>IF('NEGD Large Com Win'!B90&gt;40,40*(Rates!$L$9+Rates!$L$14)+('NEGD Large Com Win'!B90-40)*(Rates!$L$9+Rates!$L$17),'NEGD Large Com Win'!B90*(Rates!$L$9+Rates!$L$14))+Rates!$L$19+Rates!$L$22+Rates!$L$23</f>
        <v>868.07784832296841</v>
      </c>
      <c r="E90" s="66">
        <f t="shared" si="4"/>
        <v>-70.510999999999967</v>
      </c>
      <c r="F90" s="67">
        <f t="shared" si="5"/>
        <v>-7.5124480890632894E-2</v>
      </c>
      <c r="G90" s="71">
        <f>'NEGD Commercial'!X88</f>
        <v>49</v>
      </c>
      <c r="H90" s="68">
        <f t="shared" si="6"/>
        <v>6.9287330316742078E-3</v>
      </c>
      <c r="I90" s="68">
        <f t="shared" si="7"/>
        <v>0.49660633484162903</v>
      </c>
    </row>
    <row r="91" spans="2:9" x14ac:dyDescent="0.2">
      <c r="B91" s="71">
        <f>'NEGD Commercial'!V89</f>
        <v>1459</v>
      </c>
      <c r="C91" s="65">
        <f>IF('NEGD Large Com Win'!B91&gt;80,80*(Rates!$K$9+Rates!$K$14)+('NEGD Large Com Win'!B91-80)*(Rates!$K$9+Rates!$K$17),'NEGD Large Com Win'!B91*(Rates!$K$9+Rates!$K$14))+Rates!$K$19+SUM(Rates!$K$21:$K$27)</f>
        <v>949.73218186463578</v>
      </c>
      <c r="D91" s="65">
        <f>IF('NEGD Large Com Win'!B91&gt;40,40*(Rates!$L$9+Rates!$L$14)+('NEGD Large Com Win'!B91-40)*(Rates!$L$9+Rates!$L$17),'NEGD Large Com Win'!B91*(Rates!$L$9+Rates!$L$14))+Rates!$L$19+Rates!$L$22+Rates!$L$23</f>
        <v>879.54518186463577</v>
      </c>
      <c r="E91" s="66">
        <f t="shared" si="4"/>
        <v>-70.187000000000012</v>
      </c>
      <c r="F91" s="67">
        <f t="shared" si="5"/>
        <v>-7.390188659522931E-2</v>
      </c>
      <c r="G91" s="71">
        <f>'NEGD Commercial'!X89</f>
        <v>36</v>
      </c>
      <c r="H91" s="68">
        <f t="shared" si="6"/>
        <v>5.0904977375565612E-3</v>
      </c>
      <c r="I91" s="68">
        <f t="shared" si="7"/>
        <v>0.50169683257918563</v>
      </c>
    </row>
    <row r="92" spans="2:9" x14ac:dyDescent="0.2">
      <c r="B92" s="71">
        <f>'NEGD Commercial'!V90</f>
        <v>1479</v>
      </c>
      <c r="C92" s="65">
        <f>IF('NEGD Large Com Win'!B92&gt;80,80*(Rates!$K$9+Rates!$K$14)+('NEGD Large Com Win'!B92-80)*(Rates!$K$9+Rates!$K$17),'NEGD Large Com Win'!B92*(Rates!$K$9+Rates!$K$14))+Rates!$K$19+SUM(Rates!$K$21:$K$27)</f>
        <v>960.87551540630318</v>
      </c>
      <c r="D92" s="65">
        <f>IF('NEGD Large Com Win'!B92&gt;40,40*(Rates!$L$9+Rates!$L$14)+('NEGD Large Com Win'!B92-40)*(Rates!$L$9+Rates!$L$17),'NEGD Large Com Win'!B92*(Rates!$L$9+Rates!$L$14))+Rates!$L$19+Rates!$L$22+Rates!$L$23</f>
        <v>891.01251540630312</v>
      </c>
      <c r="E92" s="66">
        <f t="shared" si="4"/>
        <v>-69.863000000000056</v>
      </c>
      <c r="F92" s="67">
        <f t="shared" si="5"/>
        <v>-7.2707649305080599E-2</v>
      </c>
      <c r="G92" s="71">
        <f>'NEGD Commercial'!X90</f>
        <v>31</v>
      </c>
      <c r="H92" s="68">
        <f t="shared" si="6"/>
        <v>4.3834841628959276E-3</v>
      </c>
      <c r="I92" s="68">
        <f t="shared" si="7"/>
        <v>0.50608031674208154</v>
      </c>
    </row>
    <row r="93" spans="2:9" x14ac:dyDescent="0.2">
      <c r="B93" s="71">
        <f>'NEGD Commercial'!V91</f>
        <v>1499</v>
      </c>
      <c r="C93" s="65">
        <f>IF('NEGD Large Com Win'!B93&gt;80,80*(Rates!$K$9+Rates!$K$14)+('NEGD Large Com Win'!B93-80)*(Rates!$K$9+Rates!$K$17),'NEGD Large Com Win'!B93*(Rates!$K$9+Rates!$K$14))+Rates!$K$19+SUM(Rates!$K$21:$K$27)</f>
        <v>972.01884894797058</v>
      </c>
      <c r="D93" s="65">
        <f>IF('NEGD Large Com Win'!B93&gt;40,40*(Rates!$L$9+Rates!$L$14)+('NEGD Large Com Win'!B93-40)*(Rates!$L$9+Rates!$L$17),'NEGD Large Com Win'!B93*(Rates!$L$9+Rates!$L$14))+Rates!$L$19+Rates!$L$22+Rates!$L$23</f>
        <v>902.47984894797048</v>
      </c>
      <c r="E93" s="66">
        <f t="shared" si="4"/>
        <v>-69.539000000000101</v>
      </c>
      <c r="F93" s="67">
        <f t="shared" si="5"/>
        <v>-7.1540793756482313E-2</v>
      </c>
      <c r="G93" s="71">
        <f>'NEGD Commercial'!X91</f>
        <v>37</v>
      </c>
      <c r="H93" s="68">
        <f t="shared" si="6"/>
        <v>5.2319004524886874E-3</v>
      </c>
      <c r="I93" s="68">
        <f t="shared" si="7"/>
        <v>0.51131221719457021</v>
      </c>
    </row>
    <row r="94" spans="2:9" x14ac:dyDescent="0.2">
      <c r="B94" s="71">
        <f>'NEGD Commercial'!V92</f>
        <v>1519</v>
      </c>
      <c r="C94" s="65">
        <f>IF('NEGD Large Com Win'!B94&gt;80,80*(Rates!$K$9+Rates!$K$14)+('NEGD Large Com Win'!B94-80)*(Rates!$K$9+Rates!$K$17),'NEGD Large Com Win'!B94*(Rates!$K$9+Rates!$K$14))+Rates!$K$19+SUM(Rates!$K$21:$K$27)</f>
        <v>983.16218248963798</v>
      </c>
      <c r="D94" s="65">
        <f>IF('NEGD Large Com Win'!B94&gt;40,40*(Rates!$L$9+Rates!$L$14)+('NEGD Large Com Win'!B94-40)*(Rates!$L$9+Rates!$L$17),'NEGD Large Com Win'!B94*(Rates!$L$9+Rates!$L$14))+Rates!$L$19+Rates!$L$22+Rates!$L$23</f>
        <v>913.94718248963795</v>
      </c>
      <c r="E94" s="66">
        <f t="shared" si="4"/>
        <v>-69.215000000000032</v>
      </c>
      <c r="F94" s="67">
        <f t="shared" si="5"/>
        <v>-7.0400388900973138E-2</v>
      </c>
      <c r="G94" s="71">
        <f>'NEGD Commercial'!X92</f>
        <v>40</v>
      </c>
      <c r="H94" s="68">
        <f t="shared" si="6"/>
        <v>5.6561085972850677E-3</v>
      </c>
      <c r="I94" s="68">
        <f t="shared" si="7"/>
        <v>0.51696832579185525</v>
      </c>
    </row>
    <row r="95" spans="2:9" x14ac:dyDescent="0.2">
      <c r="B95" s="71">
        <f>'NEGD Commercial'!V93</f>
        <v>1539</v>
      </c>
      <c r="C95" s="65">
        <f>IF('NEGD Large Com Win'!B95&gt;80,80*(Rates!$K$9+Rates!$K$14)+('NEGD Large Com Win'!B95-80)*(Rates!$K$9+Rates!$K$17),'NEGD Large Com Win'!B95*(Rates!$K$9+Rates!$K$14))+Rates!$K$19+SUM(Rates!$K$21:$K$27)</f>
        <v>994.30551603130539</v>
      </c>
      <c r="D95" s="65">
        <f>IF('NEGD Large Com Win'!B95&gt;40,40*(Rates!$L$9+Rates!$L$14)+('NEGD Large Com Win'!B95-40)*(Rates!$L$9+Rates!$L$17),'NEGD Large Com Win'!B95*(Rates!$L$9+Rates!$L$14))+Rates!$L$19+Rates!$L$22+Rates!$L$23</f>
        <v>925.41451603130531</v>
      </c>
      <c r="E95" s="66">
        <f t="shared" si="4"/>
        <v>-68.891000000000076</v>
      </c>
      <c r="F95" s="67">
        <f t="shared" si="5"/>
        <v>-6.9285545427700379E-2</v>
      </c>
      <c r="G95" s="71">
        <f>'NEGD Commercial'!X93</f>
        <v>53</v>
      </c>
      <c r="H95" s="68">
        <f t="shared" si="6"/>
        <v>7.4943438914027152E-3</v>
      </c>
      <c r="I95" s="68">
        <f t="shared" si="7"/>
        <v>0.52446266968325794</v>
      </c>
    </row>
    <row r="96" spans="2:9" x14ac:dyDescent="0.2">
      <c r="B96" s="71">
        <f>'NEGD Commercial'!V94</f>
        <v>1559</v>
      </c>
      <c r="C96" s="65">
        <f>IF('NEGD Large Com Win'!B96&gt;80,80*(Rates!$K$9+Rates!$K$14)+('NEGD Large Com Win'!B96-80)*(Rates!$K$9+Rates!$K$17),'NEGD Large Com Win'!B96*(Rates!$K$9+Rates!$K$14))+Rates!$K$19+SUM(Rates!$K$21:$K$27)</f>
        <v>1005.4488495729727</v>
      </c>
      <c r="D96" s="65">
        <f>IF('NEGD Large Com Win'!B96&gt;40,40*(Rates!$L$9+Rates!$L$14)+('NEGD Large Com Win'!B96-40)*(Rates!$L$9+Rates!$L$17),'NEGD Large Com Win'!B96*(Rates!$L$9+Rates!$L$14))+Rates!$L$19+Rates!$L$22+Rates!$L$23</f>
        <v>936.88184957297267</v>
      </c>
      <c r="E96" s="66">
        <f t="shared" si="4"/>
        <v>-68.567000000000007</v>
      </c>
      <c r="F96" s="67">
        <f t="shared" si="5"/>
        <v>-6.8195413450541337E-2</v>
      </c>
      <c r="G96" s="71">
        <f>'NEGD Commercial'!X94</f>
        <v>31</v>
      </c>
      <c r="H96" s="68">
        <f t="shared" si="6"/>
        <v>4.3834841628959276E-3</v>
      </c>
      <c r="I96" s="68">
        <f t="shared" si="7"/>
        <v>0.52884615384615385</v>
      </c>
    </row>
    <row r="97" spans="2:9" x14ac:dyDescent="0.2">
      <c r="B97" s="71">
        <f>'NEGD Commercial'!V95</f>
        <v>1579</v>
      </c>
      <c r="C97" s="65">
        <f>IF('NEGD Large Com Win'!B97&gt;80,80*(Rates!$K$9+Rates!$K$14)+('NEGD Large Com Win'!B97-80)*(Rates!$K$9+Rates!$K$17),'NEGD Large Com Win'!B97*(Rates!$K$9+Rates!$K$14))+Rates!$K$19+SUM(Rates!$K$21:$K$27)</f>
        <v>1016.5921831146401</v>
      </c>
      <c r="D97" s="65">
        <f>IF('NEGD Large Com Win'!B97&gt;40,40*(Rates!$L$9+Rates!$L$14)+('NEGD Large Com Win'!B97-40)*(Rates!$L$9+Rates!$L$17),'NEGD Large Com Win'!B97*(Rates!$L$9+Rates!$L$14))+Rates!$L$19+Rates!$L$22+Rates!$L$23</f>
        <v>948.34918311464003</v>
      </c>
      <c r="E97" s="66">
        <f t="shared" si="4"/>
        <v>-68.243000000000052</v>
      </c>
      <c r="F97" s="67">
        <f t="shared" si="5"/>
        <v>-6.7129180347341263E-2</v>
      </c>
      <c r="G97" s="71">
        <f>'NEGD Commercial'!X95</f>
        <v>39</v>
      </c>
      <c r="H97" s="68">
        <f t="shared" si="6"/>
        <v>5.5147058823529415E-3</v>
      </c>
      <c r="I97" s="68">
        <f t="shared" si="7"/>
        <v>0.53436085972850678</v>
      </c>
    </row>
    <row r="98" spans="2:9" x14ac:dyDescent="0.2">
      <c r="B98" s="71">
        <f>'NEGD Commercial'!V96</f>
        <v>1599</v>
      </c>
      <c r="C98" s="65">
        <f>IF('NEGD Large Com Win'!B98&gt;80,80*(Rates!$K$9+Rates!$K$14)+('NEGD Large Com Win'!B98-80)*(Rates!$K$9+Rates!$K$17),'NEGD Large Com Win'!B98*(Rates!$K$9+Rates!$K$14))+Rates!$K$19+SUM(Rates!$K$21:$K$27)</f>
        <v>1027.7355166563075</v>
      </c>
      <c r="D98" s="65">
        <f>IF('NEGD Large Com Win'!B98&gt;40,40*(Rates!$L$9+Rates!$L$14)+('NEGD Large Com Win'!B98-40)*(Rates!$L$9+Rates!$L$17),'NEGD Large Com Win'!B98*(Rates!$L$9+Rates!$L$14))+Rates!$L$19+Rates!$L$22+Rates!$L$23</f>
        <v>959.8165166563075</v>
      </c>
      <c r="E98" s="66">
        <f t="shared" si="4"/>
        <v>-67.918999999999983</v>
      </c>
      <c r="F98" s="67">
        <f t="shared" si="5"/>
        <v>-6.6086068739719603E-2</v>
      </c>
      <c r="G98" s="71">
        <f>'NEGD Commercial'!X96</f>
        <v>46</v>
      </c>
      <c r="H98" s="68">
        <f t="shared" si="6"/>
        <v>6.5045248868778284E-3</v>
      </c>
      <c r="I98" s="68">
        <f t="shared" si="7"/>
        <v>0.54086538461538458</v>
      </c>
    </row>
    <row r="99" spans="2:9" x14ac:dyDescent="0.2">
      <c r="B99" s="71">
        <f>'NEGD Commercial'!V97</f>
        <v>1619</v>
      </c>
      <c r="C99" s="65">
        <f>IF('NEGD Large Com Win'!B99&gt;80,80*(Rates!$K$9+Rates!$K$14)+('NEGD Large Com Win'!B99-80)*(Rates!$K$9+Rates!$K$17),'NEGD Large Com Win'!B99*(Rates!$K$9+Rates!$K$14))+Rates!$K$19+SUM(Rates!$K$21:$K$27)</f>
        <v>1038.8788501979748</v>
      </c>
      <c r="D99" s="65">
        <f>IF('NEGD Large Com Win'!B99&gt;40,40*(Rates!$L$9+Rates!$L$14)+('NEGD Large Com Win'!B99-40)*(Rates!$L$9+Rates!$L$17),'NEGD Large Com Win'!B99*(Rates!$L$9+Rates!$L$14))+Rates!$L$19+Rates!$L$22+Rates!$L$23</f>
        <v>971.28385019797486</v>
      </c>
      <c r="E99" s="66">
        <f t="shared" si="4"/>
        <v>-67.594999999999914</v>
      </c>
      <c r="F99" s="67">
        <f t="shared" si="5"/>
        <v>-6.5065334602892932E-2</v>
      </c>
      <c r="G99" s="71">
        <f>'NEGD Commercial'!X97</f>
        <v>33</v>
      </c>
      <c r="H99" s="68">
        <f t="shared" si="6"/>
        <v>4.6662895927601809E-3</v>
      </c>
      <c r="I99" s="68">
        <f t="shared" si="7"/>
        <v>0.54553167420814475</v>
      </c>
    </row>
    <row r="100" spans="2:9" x14ac:dyDescent="0.2">
      <c r="B100" s="71">
        <f>'NEGD Commercial'!V98</f>
        <v>1639</v>
      </c>
      <c r="C100" s="65">
        <f>IF('NEGD Large Com Win'!B100&gt;80,80*(Rates!$K$9+Rates!$K$14)+('NEGD Large Com Win'!B100-80)*(Rates!$K$9+Rates!$K$17),'NEGD Large Com Win'!B100*(Rates!$K$9+Rates!$K$14))+Rates!$K$19+SUM(Rates!$K$21:$K$27)</f>
        <v>1050.0221837396423</v>
      </c>
      <c r="D100" s="65">
        <f>IF('NEGD Large Com Win'!B100&gt;40,40*(Rates!$L$9+Rates!$L$14)+('NEGD Large Com Win'!B100-40)*(Rates!$L$9+Rates!$L$17),'NEGD Large Com Win'!B100*(Rates!$L$9+Rates!$L$14))+Rates!$L$19+Rates!$L$22+Rates!$L$23</f>
        <v>982.75118373964222</v>
      </c>
      <c r="E100" s="66">
        <f t="shared" si="4"/>
        <v>-67.271000000000072</v>
      </c>
      <c r="F100" s="67">
        <f t="shared" si="5"/>
        <v>-6.4066265495853772E-2</v>
      </c>
      <c r="G100" s="71">
        <f>'NEGD Commercial'!X98</f>
        <v>28</v>
      </c>
      <c r="H100" s="68">
        <f t="shared" si="6"/>
        <v>3.9592760180995473E-3</v>
      </c>
      <c r="I100" s="68">
        <f t="shared" si="7"/>
        <v>0.54949095022624428</v>
      </c>
    </row>
    <row r="101" spans="2:9" x14ac:dyDescent="0.2">
      <c r="B101" s="71">
        <f>'NEGD Commercial'!V99</f>
        <v>1659</v>
      </c>
      <c r="C101" s="65">
        <f>IF('NEGD Large Com Win'!B101&gt;80,80*(Rates!$K$9+Rates!$K$14)+('NEGD Large Com Win'!B101-80)*(Rates!$K$9+Rates!$K$17),'NEGD Large Com Win'!B101*(Rates!$K$9+Rates!$K$14))+Rates!$K$19+SUM(Rates!$K$21:$K$27)</f>
        <v>1061.1655172813096</v>
      </c>
      <c r="D101" s="65">
        <f>IF('NEGD Large Com Win'!B101&gt;40,40*(Rates!$L$9+Rates!$L$14)+('NEGD Large Com Win'!B101-40)*(Rates!$L$9+Rates!$L$17),'NEGD Large Com Win'!B101*(Rates!$L$9+Rates!$L$14))+Rates!$L$19+Rates!$L$22+Rates!$L$23</f>
        <v>994.21851728130957</v>
      </c>
      <c r="E101" s="66">
        <f t="shared" si="4"/>
        <v>-66.947000000000003</v>
      </c>
      <c r="F101" s="67">
        <f t="shared" si="5"/>
        <v>-6.3088178903058623E-2</v>
      </c>
      <c r="G101" s="71">
        <f>'NEGD Commercial'!X99</f>
        <v>36</v>
      </c>
      <c r="H101" s="68">
        <f t="shared" si="6"/>
        <v>5.0904977375565612E-3</v>
      </c>
      <c r="I101" s="68">
        <f t="shared" si="7"/>
        <v>0.55458144796380082</v>
      </c>
    </row>
    <row r="102" spans="2:9" x14ac:dyDescent="0.2">
      <c r="B102" s="71">
        <f>'NEGD Commercial'!V100</f>
        <v>1679</v>
      </c>
      <c r="C102" s="65">
        <f>IF('NEGD Large Com Win'!B102&gt;80,80*(Rates!$K$9+Rates!$K$14)+('NEGD Large Com Win'!B102-80)*(Rates!$K$9+Rates!$K$17),'NEGD Large Com Win'!B102*(Rates!$K$9+Rates!$K$14))+Rates!$K$19+SUM(Rates!$K$21:$K$27)</f>
        <v>1072.3088508229771</v>
      </c>
      <c r="D102" s="65">
        <f>IF('NEGD Large Com Win'!B102&gt;40,40*(Rates!$L$9+Rates!$L$14)+('NEGD Large Com Win'!B102-40)*(Rates!$L$9+Rates!$L$17),'NEGD Large Com Win'!B102*(Rates!$L$9+Rates!$L$14))+Rates!$L$19+Rates!$L$22+Rates!$L$23</f>
        <v>1005.685850822977</v>
      </c>
      <c r="E102" s="66">
        <f t="shared" si="4"/>
        <v>-66.623000000000047</v>
      </c>
      <c r="F102" s="67">
        <f t="shared" si="5"/>
        <v>-6.2130420679516109E-2</v>
      </c>
      <c r="G102" s="71">
        <f>'NEGD Commercial'!X100</f>
        <v>35</v>
      </c>
      <c r="H102" s="68">
        <f t="shared" si="6"/>
        <v>4.9490950226244342E-3</v>
      </c>
      <c r="I102" s="68">
        <f t="shared" si="7"/>
        <v>0.55953054298642524</v>
      </c>
    </row>
    <row r="103" spans="2:9" x14ac:dyDescent="0.2">
      <c r="B103" s="71">
        <f>'NEGD Commercial'!V101</f>
        <v>1699</v>
      </c>
      <c r="C103" s="65">
        <f>IF('NEGD Large Com Win'!B103&gt;80,80*(Rates!$K$9+Rates!$K$14)+('NEGD Large Com Win'!B103-80)*(Rates!$K$9+Rates!$K$17),'NEGD Large Com Win'!B103*(Rates!$K$9+Rates!$K$14))+Rates!$K$19+SUM(Rates!$K$21:$K$27)</f>
        <v>1083.4521843646444</v>
      </c>
      <c r="D103" s="65">
        <f>IF('NEGD Large Com Win'!B103&gt;40,40*(Rates!$L$9+Rates!$L$14)+('NEGD Large Com Win'!B103-40)*(Rates!$L$9+Rates!$L$17),'NEGD Large Com Win'!B103*(Rates!$L$9+Rates!$L$14))+Rates!$L$19+Rates!$L$22+Rates!$L$23</f>
        <v>1017.1531843646444</v>
      </c>
      <c r="E103" s="66">
        <f t="shared" si="4"/>
        <v>-66.298999999999978</v>
      </c>
      <c r="F103" s="67">
        <f t="shared" si="5"/>
        <v>-6.1192363591826518E-2</v>
      </c>
      <c r="G103" s="71">
        <f>'NEGD Commercial'!X101</f>
        <v>41</v>
      </c>
      <c r="H103" s="68">
        <f t="shared" si="6"/>
        <v>5.7975113122171948E-3</v>
      </c>
      <c r="I103" s="68">
        <f t="shared" si="7"/>
        <v>0.56532805429864241</v>
      </c>
    </row>
    <row r="104" spans="2:9" x14ac:dyDescent="0.2">
      <c r="B104" s="71">
        <f>'NEGD Commercial'!V102</f>
        <v>1719</v>
      </c>
      <c r="C104" s="65">
        <f>IF('NEGD Large Com Win'!B104&gt;80,80*(Rates!$K$9+Rates!$K$14)+('NEGD Large Com Win'!B104-80)*(Rates!$K$9+Rates!$K$17),'NEGD Large Com Win'!B104*(Rates!$K$9+Rates!$K$14))+Rates!$K$19+SUM(Rates!$K$21:$K$27)</f>
        <v>1094.5955179063119</v>
      </c>
      <c r="D104" s="65">
        <f>IF('NEGD Large Com Win'!B104&gt;40,40*(Rates!$L$9+Rates!$L$14)+('NEGD Large Com Win'!B104-40)*(Rates!$L$9+Rates!$L$17),'NEGD Large Com Win'!B104*(Rates!$L$9+Rates!$L$14))+Rates!$L$19+Rates!$L$22+Rates!$L$23</f>
        <v>1028.6205179063118</v>
      </c>
      <c r="E104" s="66">
        <f t="shared" si="4"/>
        <v>-65.975000000000136</v>
      </c>
      <c r="F104" s="67">
        <f t="shared" si="5"/>
        <v>-6.0273405948339576E-2</v>
      </c>
      <c r="G104" s="71">
        <f>'NEGD Commercial'!X102</f>
        <v>36</v>
      </c>
      <c r="H104" s="68">
        <f t="shared" si="6"/>
        <v>5.0904977375565612E-3</v>
      </c>
      <c r="I104" s="68">
        <f t="shared" si="7"/>
        <v>0.57041855203619896</v>
      </c>
    </row>
    <row r="105" spans="2:9" x14ac:dyDescent="0.2">
      <c r="B105" s="71">
        <f>'NEGD Commercial'!V103</f>
        <v>1739</v>
      </c>
      <c r="C105" s="65">
        <f>IF('NEGD Large Com Win'!B105&gt;80,80*(Rates!$K$9+Rates!$K$14)+('NEGD Large Com Win'!B105-80)*(Rates!$K$9+Rates!$K$17),'NEGD Large Com Win'!B105*(Rates!$K$9+Rates!$K$14))+Rates!$K$19+SUM(Rates!$K$21:$K$27)</f>
        <v>1105.7388514479792</v>
      </c>
      <c r="D105" s="65">
        <f>IF('NEGD Large Com Win'!B105&gt;40,40*(Rates!$L$9+Rates!$L$14)+('NEGD Large Com Win'!B105-40)*(Rates!$L$9+Rates!$L$17),'NEGD Large Com Win'!B105*(Rates!$L$9+Rates!$L$14))+Rates!$L$19+Rates!$L$22+Rates!$L$23</f>
        <v>1040.0878514479791</v>
      </c>
      <c r="E105" s="66">
        <f t="shared" si="4"/>
        <v>-65.651000000000067</v>
      </c>
      <c r="F105" s="67">
        <f t="shared" si="5"/>
        <v>-5.9372970312139471E-2</v>
      </c>
      <c r="G105" s="71">
        <f>'NEGD Commercial'!X103</f>
        <v>29</v>
      </c>
      <c r="H105" s="68">
        <f t="shared" si="6"/>
        <v>4.1006787330316744E-3</v>
      </c>
      <c r="I105" s="68">
        <f t="shared" si="7"/>
        <v>0.57451923076923062</v>
      </c>
    </row>
    <row r="106" spans="2:9" x14ac:dyDescent="0.2">
      <c r="B106" s="71">
        <f>'NEGD Commercial'!V104</f>
        <v>1759</v>
      </c>
      <c r="C106" s="65">
        <f>IF('NEGD Large Com Win'!B106&gt;80,80*(Rates!$K$9+Rates!$K$14)+('NEGD Large Com Win'!B106-80)*(Rates!$K$9+Rates!$K$17),'NEGD Large Com Win'!B106*(Rates!$K$9+Rates!$K$14))+Rates!$K$19+SUM(Rates!$K$21:$K$27)</f>
        <v>1116.8821849896467</v>
      </c>
      <c r="D106" s="65">
        <f>IF('NEGD Large Com Win'!B106&gt;40,40*(Rates!$L$9+Rates!$L$14)+('NEGD Large Com Win'!B106-40)*(Rates!$L$9+Rates!$L$17),'NEGD Large Com Win'!B106*(Rates!$L$9+Rates!$L$14))+Rates!$L$19+Rates!$L$22+Rates!$L$23</f>
        <v>1051.5551849896467</v>
      </c>
      <c r="E106" s="66">
        <f t="shared" si="4"/>
        <v>-65.326999999999998</v>
      </c>
      <c r="F106" s="67">
        <f t="shared" si="5"/>
        <v>-5.8490502291076982E-2</v>
      </c>
      <c r="G106" s="71">
        <f>'NEGD Commercial'!X104</f>
        <v>36</v>
      </c>
      <c r="H106" s="68">
        <f t="shared" si="6"/>
        <v>5.0904977375565612E-3</v>
      </c>
      <c r="I106" s="68">
        <f t="shared" si="7"/>
        <v>0.57960972850678716</v>
      </c>
    </row>
    <row r="107" spans="2:9" x14ac:dyDescent="0.2">
      <c r="B107" s="71">
        <f>'NEGD Commercial'!V105</f>
        <v>1779</v>
      </c>
      <c r="C107" s="65">
        <f>IF('NEGD Large Com Win'!B107&gt;80,80*(Rates!$K$9+Rates!$K$14)+('NEGD Large Com Win'!B107-80)*(Rates!$K$9+Rates!$K$17),'NEGD Large Com Win'!B107*(Rates!$K$9+Rates!$K$14))+Rates!$K$19+SUM(Rates!$K$21:$K$27)</f>
        <v>1128.025518531314</v>
      </c>
      <c r="D107" s="65">
        <f>IF('NEGD Large Com Win'!B107&gt;40,40*(Rates!$L$9+Rates!$L$14)+('NEGD Large Com Win'!B107-40)*(Rates!$L$9+Rates!$L$17),'NEGD Large Com Win'!B107*(Rates!$L$9+Rates!$L$14))+Rates!$L$19+Rates!$L$22+Rates!$L$23</f>
        <v>1063.0225185313141</v>
      </c>
      <c r="E107" s="66">
        <f t="shared" si="4"/>
        <v>-65.002999999999929</v>
      </c>
      <c r="F107" s="67">
        <f t="shared" si="5"/>
        <v>-5.7625469399516467E-2</v>
      </c>
      <c r="G107" s="71">
        <f>'NEGD Commercial'!X105</f>
        <v>34</v>
      </c>
      <c r="H107" s="68">
        <f t="shared" si="6"/>
        <v>4.807692307692308E-3</v>
      </c>
      <c r="I107" s="68">
        <f t="shared" si="7"/>
        <v>0.58441742081447945</v>
      </c>
    </row>
    <row r="108" spans="2:9" x14ac:dyDescent="0.2">
      <c r="B108" s="71">
        <f>'NEGD Commercial'!V106</f>
        <v>1799</v>
      </c>
      <c r="C108" s="65">
        <f>IF('NEGD Large Com Win'!B108&gt;80,80*(Rates!$K$9+Rates!$K$14)+('NEGD Large Com Win'!B108-80)*(Rates!$K$9+Rates!$K$17),'NEGD Large Com Win'!B108*(Rates!$K$9+Rates!$K$14))+Rates!$K$19+SUM(Rates!$K$21:$K$27)</f>
        <v>1139.1688520729815</v>
      </c>
      <c r="D108" s="65">
        <f>IF('NEGD Large Com Win'!B108&gt;40,40*(Rates!$L$9+Rates!$L$14)+('NEGD Large Com Win'!B108-40)*(Rates!$L$9+Rates!$L$17),'NEGD Large Com Win'!B108*(Rates!$L$9+Rates!$L$14))+Rates!$L$19+Rates!$L$22+Rates!$L$23</f>
        <v>1074.4898520729814</v>
      </c>
      <c r="E108" s="66">
        <f t="shared" si="4"/>
        <v>-64.679000000000087</v>
      </c>
      <c r="F108" s="67">
        <f t="shared" si="5"/>
        <v>-5.6777359986890152E-2</v>
      </c>
      <c r="G108" s="71">
        <f>'NEGD Commercial'!X106</f>
        <v>33</v>
      </c>
      <c r="H108" s="68">
        <f t="shared" si="6"/>
        <v>4.6662895927601809E-3</v>
      </c>
      <c r="I108" s="68">
        <f t="shared" si="7"/>
        <v>0.58908371040723961</v>
      </c>
    </row>
    <row r="109" spans="2:9" x14ac:dyDescent="0.2">
      <c r="B109" s="71">
        <f>'NEGD Commercial'!V107</f>
        <v>1819</v>
      </c>
      <c r="C109" s="65">
        <f>IF('NEGD Large Com Win'!B109&gt;80,80*(Rates!$K$9+Rates!$K$14)+('NEGD Large Com Win'!B109-80)*(Rates!$K$9+Rates!$K$17),'NEGD Large Com Win'!B109*(Rates!$K$9+Rates!$K$14))+Rates!$K$19+SUM(Rates!$K$21:$K$27)</f>
        <v>1150.312185614649</v>
      </c>
      <c r="D109" s="65">
        <f>IF('NEGD Large Com Win'!B109&gt;40,40*(Rates!$L$9+Rates!$L$14)+('NEGD Large Com Win'!B109-40)*(Rates!$L$9+Rates!$L$17),'NEGD Large Com Win'!B109*(Rates!$L$9+Rates!$L$14))+Rates!$L$19+Rates!$L$22+Rates!$L$23</f>
        <v>1085.9571856146488</v>
      </c>
      <c r="E109" s="66">
        <f t="shared" si="4"/>
        <v>-64.355000000000246</v>
      </c>
      <c r="F109" s="67">
        <f t="shared" si="5"/>
        <v>-5.5945682228527631E-2</v>
      </c>
      <c r="G109" s="71">
        <f>'NEGD Commercial'!X107</f>
        <v>32</v>
      </c>
      <c r="H109" s="68">
        <f t="shared" si="6"/>
        <v>4.5248868778280547E-3</v>
      </c>
      <c r="I109" s="68">
        <f t="shared" si="7"/>
        <v>0.59360859728506765</v>
      </c>
    </row>
    <row r="110" spans="2:9" x14ac:dyDescent="0.2">
      <c r="B110" s="71">
        <f>'NEGD Commercial'!V108</f>
        <v>1839</v>
      </c>
      <c r="C110" s="65">
        <f>IF('NEGD Large Com Win'!B110&gt;80,80*(Rates!$K$9+Rates!$K$14)+('NEGD Large Com Win'!B110-80)*(Rates!$K$9+Rates!$K$17),'NEGD Large Com Win'!B110*(Rates!$K$9+Rates!$K$14))+Rates!$K$19+SUM(Rates!$K$21:$K$27)</f>
        <v>1161.4555191563163</v>
      </c>
      <c r="D110" s="65">
        <f>IF('NEGD Large Com Win'!B110&gt;40,40*(Rates!$L$9+Rates!$L$14)+('NEGD Large Com Win'!B110-40)*(Rates!$L$9+Rates!$L$17),'NEGD Large Com Win'!B110*(Rates!$L$9+Rates!$L$14))+Rates!$L$19+Rates!$L$22+Rates!$L$23</f>
        <v>1097.4245191563161</v>
      </c>
      <c r="E110" s="66">
        <f t="shared" si="4"/>
        <v>-64.031000000000176</v>
      </c>
      <c r="F110" s="67">
        <f t="shared" si="5"/>
        <v>-5.5129963174579792E-2</v>
      </c>
      <c r="G110" s="71">
        <f>'NEGD Commercial'!X108</f>
        <v>29</v>
      </c>
      <c r="H110" s="68">
        <f t="shared" si="6"/>
        <v>4.1006787330316744E-3</v>
      </c>
      <c r="I110" s="68">
        <f t="shared" si="7"/>
        <v>0.59770927601809931</v>
      </c>
    </row>
    <row r="111" spans="2:9" x14ac:dyDescent="0.2">
      <c r="B111" s="71">
        <f>'NEGD Commercial'!V109</f>
        <v>1859</v>
      </c>
      <c r="C111" s="65">
        <f>IF('NEGD Large Com Win'!B111&gt;80,80*(Rates!$K$9+Rates!$K$14)+('NEGD Large Com Win'!B111-80)*(Rates!$K$9+Rates!$K$17),'NEGD Large Com Win'!B111*(Rates!$K$9+Rates!$K$14))+Rates!$K$19+SUM(Rates!$K$21:$K$27)</f>
        <v>1172.5988526979836</v>
      </c>
      <c r="D111" s="65">
        <f>IF('NEGD Large Com Win'!B111&gt;40,40*(Rates!$L$9+Rates!$L$14)+('NEGD Large Com Win'!B111-40)*(Rates!$L$9+Rates!$L$17),'NEGD Large Com Win'!B111*(Rates!$L$9+Rates!$L$14))+Rates!$L$19+Rates!$L$22+Rates!$L$23</f>
        <v>1108.8918526979835</v>
      </c>
      <c r="E111" s="66">
        <f t="shared" si="4"/>
        <v>-63.707000000000107</v>
      </c>
      <c r="F111" s="67">
        <f t="shared" si="5"/>
        <v>-5.4329747853171899E-2</v>
      </c>
      <c r="G111" s="71">
        <f>'NEGD Commercial'!X109</f>
        <v>29</v>
      </c>
      <c r="H111" s="68">
        <f t="shared" si="6"/>
        <v>4.1006787330316744E-3</v>
      </c>
      <c r="I111" s="68">
        <f t="shared" si="7"/>
        <v>0.60180995475113097</v>
      </c>
    </row>
    <row r="112" spans="2:9" x14ac:dyDescent="0.2">
      <c r="B112" s="71">
        <f>'NEGD Commercial'!V110</f>
        <v>1879</v>
      </c>
      <c r="C112" s="65">
        <f>IF('NEGD Large Com Win'!B112&gt;80,80*(Rates!$K$9+Rates!$K$14)+('NEGD Large Com Win'!B112-80)*(Rates!$K$9+Rates!$K$17),'NEGD Large Com Win'!B112*(Rates!$K$9+Rates!$K$14))+Rates!$K$19+SUM(Rates!$K$21:$K$27)</f>
        <v>1183.7421862396511</v>
      </c>
      <c r="D112" s="65">
        <f>IF('NEGD Large Com Win'!B112&gt;40,40*(Rates!$L$9+Rates!$L$14)+('NEGD Large Com Win'!B112-40)*(Rates!$L$9+Rates!$L$17),'NEGD Large Com Win'!B112*(Rates!$L$9+Rates!$L$14))+Rates!$L$19+Rates!$L$22+Rates!$L$23</f>
        <v>1120.3591862396511</v>
      </c>
      <c r="E112" s="66">
        <f t="shared" si="4"/>
        <v>-63.383000000000038</v>
      </c>
      <c r="F112" s="67">
        <f t="shared" si="5"/>
        <v>-5.3544598424211276E-2</v>
      </c>
      <c r="G112" s="71">
        <f>'NEGD Commercial'!X110</f>
        <v>21</v>
      </c>
      <c r="H112" s="68">
        <f t="shared" si="6"/>
        <v>2.9694570135746605E-3</v>
      </c>
      <c r="I112" s="68">
        <f t="shared" si="7"/>
        <v>0.60477941176470562</v>
      </c>
    </row>
    <row r="113" spans="2:9" x14ac:dyDescent="0.2">
      <c r="B113" s="71">
        <f>'NEGD Commercial'!V111</f>
        <v>1899</v>
      </c>
      <c r="C113" s="65">
        <f>IF('NEGD Large Com Win'!B113&gt;80,80*(Rates!$K$9+Rates!$K$14)+('NEGD Large Com Win'!B113-80)*(Rates!$K$9+Rates!$K$17),'NEGD Large Com Win'!B113*(Rates!$K$9+Rates!$K$14))+Rates!$K$19+SUM(Rates!$K$21:$K$27)</f>
        <v>1194.8855197813184</v>
      </c>
      <c r="D113" s="65">
        <f>IF('NEGD Large Com Win'!B113&gt;40,40*(Rates!$L$9+Rates!$L$14)+('NEGD Large Com Win'!B113-40)*(Rates!$L$9+Rates!$L$17),'NEGD Large Com Win'!B113*(Rates!$L$9+Rates!$L$14))+Rates!$L$19+Rates!$L$22+Rates!$L$23</f>
        <v>1131.8265197813184</v>
      </c>
      <c r="E113" s="66">
        <f t="shared" si="4"/>
        <v>-63.058999999999969</v>
      </c>
      <c r="F113" s="67">
        <f t="shared" si="5"/>
        <v>-5.277409338054468E-2</v>
      </c>
      <c r="G113" s="71">
        <f>'NEGD Commercial'!X111</f>
        <v>32</v>
      </c>
      <c r="H113" s="68">
        <f t="shared" si="6"/>
        <v>4.5248868778280547E-3</v>
      </c>
      <c r="I113" s="68">
        <f t="shared" si="7"/>
        <v>0.60930429864253366</v>
      </c>
    </row>
    <row r="114" spans="2:9" x14ac:dyDescent="0.2">
      <c r="B114" s="71">
        <f>'NEGD Commercial'!V112</f>
        <v>1919</v>
      </c>
      <c r="C114" s="65">
        <f>IF('NEGD Large Com Win'!B114&gt;80,80*(Rates!$K$9+Rates!$K$14)+('NEGD Large Com Win'!B114-80)*(Rates!$K$9+Rates!$K$17),'NEGD Large Com Win'!B114*(Rates!$K$9+Rates!$K$14))+Rates!$K$19+SUM(Rates!$K$21:$K$27)</f>
        <v>1206.0288533229857</v>
      </c>
      <c r="D114" s="65">
        <f>IF('NEGD Large Com Win'!B114&gt;40,40*(Rates!$L$9+Rates!$L$14)+('NEGD Large Com Win'!B114-40)*(Rates!$L$9+Rates!$L$17),'NEGD Large Com Win'!B114*(Rates!$L$9+Rates!$L$14))+Rates!$L$19+Rates!$L$22+Rates!$L$23</f>
        <v>1143.2938533229858</v>
      </c>
      <c r="E114" s="66">
        <f t="shared" si="4"/>
        <v>-62.7349999999999</v>
      </c>
      <c r="F114" s="67">
        <f t="shared" si="5"/>
        <v>-5.2017826793401674E-2</v>
      </c>
      <c r="G114" s="71">
        <f>'NEGD Commercial'!X112</f>
        <v>26</v>
      </c>
      <c r="H114" s="68">
        <f t="shared" si="6"/>
        <v>3.6764705882352941E-3</v>
      </c>
      <c r="I114" s="68">
        <f t="shared" si="7"/>
        <v>0.61298076923076894</v>
      </c>
    </row>
    <row r="115" spans="2:9" x14ac:dyDescent="0.2">
      <c r="B115" s="71">
        <f>'NEGD Commercial'!V113</f>
        <v>1939</v>
      </c>
      <c r="C115" s="65">
        <f>IF('NEGD Large Com Win'!B115&gt;80,80*(Rates!$K$9+Rates!$K$14)+('NEGD Large Com Win'!B115-80)*(Rates!$K$9+Rates!$K$17),'NEGD Large Com Win'!B115*(Rates!$K$9+Rates!$K$14))+Rates!$K$19+SUM(Rates!$K$21:$K$27)</f>
        <v>1217.1721868646532</v>
      </c>
      <c r="D115" s="65">
        <f>IF('NEGD Large Com Win'!B115&gt;40,40*(Rates!$L$9+Rates!$L$14)+('NEGD Large Com Win'!B115-40)*(Rates!$L$9+Rates!$L$17),'NEGD Large Com Win'!B115*(Rates!$L$9+Rates!$L$14))+Rates!$L$19+Rates!$L$22+Rates!$L$23</f>
        <v>1154.7611868646532</v>
      </c>
      <c r="E115" s="66">
        <f t="shared" si="4"/>
        <v>-62.411000000000058</v>
      </c>
      <c r="F115" s="67">
        <f t="shared" si="5"/>
        <v>-5.1275407599286539E-2</v>
      </c>
      <c r="G115" s="71">
        <f>'NEGD Commercial'!X113</f>
        <v>36</v>
      </c>
      <c r="H115" s="68">
        <f t="shared" si="6"/>
        <v>5.0904977375565612E-3</v>
      </c>
      <c r="I115" s="68">
        <f t="shared" si="7"/>
        <v>0.61807126696832548</v>
      </c>
    </row>
    <row r="116" spans="2:9" x14ac:dyDescent="0.2">
      <c r="B116" s="71">
        <f>'NEGD Commercial'!V114</f>
        <v>1959</v>
      </c>
      <c r="C116" s="65">
        <f>IF('NEGD Large Com Win'!B116&gt;80,80*(Rates!$K$9+Rates!$K$14)+('NEGD Large Com Win'!B116-80)*(Rates!$K$9+Rates!$K$17),'NEGD Large Com Win'!B116*(Rates!$K$9+Rates!$K$14))+Rates!$K$19+SUM(Rates!$K$21:$K$27)</f>
        <v>1228.3155204063205</v>
      </c>
      <c r="D116" s="65">
        <f>IF('NEGD Large Com Win'!B116&gt;40,40*(Rates!$L$9+Rates!$L$14)+('NEGD Large Com Win'!B116-40)*(Rates!$L$9+Rates!$L$17),'NEGD Large Com Win'!B116*(Rates!$L$9+Rates!$L$14))+Rates!$L$19+Rates!$L$22+Rates!$L$23</f>
        <v>1166.2285204063205</v>
      </c>
      <c r="E116" s="66">
        <f t="shared" si="4"/>
        <v>-62.086999999999989</v>
      </c>
      <c r="F116" s="67">
        <f t="shared" si="5"/>
        <v>-5.054645892568542E-2</v>
      </c>
      <c r="G116" s="71">
        <f>'NEGD Commercial'!X114</f>
        <v>22</v>
      </c>
      <c r="H116" s="68">
        <f t="shared" si="6"/>
        <v>3.1108597285067871E-3</v>
      </c>
      <c r="I116" s="68">
        <f t="shared" si="7"/>
        <v>0.62118212669683226</v>
      </c>
    </row>
    <row r="117" spans="2:9" x14ac:dyDescent="0.2">
      <c r="B117" s="71">
        <f>'NEGD Commercial'!V115</f>
        <v>1979</v>
      </c>
      <c r="C117" s="65">
        <f>IF('NEGD Large Com Win'!B117&gt;80,80*(Rates!$K$9+Rates!$K$14)+('NEGD Large Com Win'!B117-80)*(Rates!$K$9+Rates!$K$17),'NEGD Large Com Win'!B117*(Rates!$K$9+Rates!$K$14))+Rates!$K$19+SUM(Rates!$K$21:$K$27)</f>
        <v>1239.458853947988</v>
      </c>
      <c r="D117" s="65">
        <f>IF('NEGD Large Com Win'!B117&gt;40,40*(Rates!$L$9+Rates!$L$14)+('NEGD Large Com Win'!B117-40)*(Rates!$L$9+Rates!$L$17),'NEGD Large Com Win'!B117*(Rates!$L$9+Rates!$L$14))+Rates!$L$19+Rates!$L$22+Rates!$L$23</f>
        <v>1177.6958539479879</v>
      </c>
      <c r="E117" s="66">
        <f t="shared" si="4"/>
        <v>-61.763000000000147</v>
      </c>
      <c r="F117" s="67">
        <f t="shared" si="5"/>
        <v>-4.9830617453148582E-2</v>
      </c>
      <c r="G117" s="71">
        <f>'NEGD Commercial'!X115</f>
        <v>23</v>
      </c>
      <c r="H117" s="68">
        <f t="shared" si="6"/>
        <v>3.2522624434389142E-3</v>
      </c>
      <c r="I117" s="68">
        <f t="shared" si="7"/>
        <v>0.62443438914027116</v>
      </c>
    </row>
    <row r="118" spans="2:9" x14ac:dyDescent="0.2">
      <c r="B118" s="71">
        <f>'NEGD Commercial'!V116</f>
        <v>1999</v>
      </c>
      <c r="C118" s="65">
        <f>IF('NEGD Large Com Win'!B118&gt;80,80*(Rates!$K$9+Rates!$K$14)+('NEGD Large Com Win'!B118-80)*(Rates!$K$9+Rates!$K$17),'NEGD Large Com Win'!B118*(Rates!$K$9+Rates!$K$14))+Rates!$K$19+SUM(Rates!$K$21:$K$27)</f>
        <v>1250.6021874896553</v>
      </c>
      <c r="D118" s="65">
        <f>IF('NEGD Large Com Win'!B118&gt;40,40*(Rates!$L$9+Rates!$L$14)+('NEGD Large Com Win'!B118-40)*(Rates!$L$9+Rates!$L$17),'NEGD Large Com Win'!B118*(Rates!$L$9+Rates!$L$14))+Rates!$L$19+Rates!$L$22+Rates!$L$23</f>
        <v>1189.1631874896552</v>
      </c>
      <c r="E118" s="66">
        <f t="shared" si="4"/>
        <v>-61.439000000000078</v>
      </c>
      <c r="F118" s="67">
        <f t="shared" si="5"/>
        <v>-4.9127532811474701E-2</v>
      </c>
      <c r="G118" s="71">
        <f>'NEGD Commercial'!X116</f>
        <v>24</v>
      </c>
      <c r="H118" s="68">
        <f t="shared" si="6"/>
        <v>3.3936651583710408E-3</v>
      </c>
      <c r="I118" s="68">
        <f t="shared" si="7"/>
        <v>0.62782805429864219</v>
      </c>
    </row>
    <row r="119" spans="2:9" x14ac:dyDescent="0.2">
      <c r="B119" s="71">
        <f>'NEGD Commercial'!V117</f>
        <v>2019</v>
      </c>
      <c r="C119" s="65">
        <f>IF('NEGD Large Com Win'!B119&gt;80,80*(Rates!$K$9+Rates!$K$14)+('NEGD Large Com Win'!B119-80)*(Rates!$K$9+Rates!$K$17),'NEGD Large Com Win'!B119*(Rates!$K$9+Rates!$K$14))+Rates!$K$19+SUM(Rates!$K$21:$K$27)</f>
        <v>1261.7455210313228</v>
      </c>
      <c r="D119" s="65">
        <f>IF('NEGD Large Com Win'!B119&gt;40,40*(Rates!$L$9+Rates!$L$14)+('NEGD Large Com Win'!B119-40)*(Rates!$L$9+Rates!$L$17),'NEGD Large Com Win'!B119*(Rates!$L$9+Rates!$L$14))+Rates!$L$19+Rates!$L$22+Rates!$L$23</f>
        <v>1200.6305210313226</v>
      </c>
      <c r="E119" s="66">
        <f t="shared" si="4"/>
        <v>-61.115000000000236</v>
      </c>
      <c r="F119" s="67">
        <f t="shared" si="5"/>
        <v>-4.8436867007894104E-2</v>
      </c>
      <c r="G119" s="71">
        <f>'NEGD Commercial'!X117</f>
        <v>20</v>
      </c>
      <c r="H119" s="68">
        <f t="shared" si="6"/>
        <v>2.8280542986425339E-3</v>
      </c>
      <c r="I119" s="68">
        <f t="shared" si="7"/>
        <v>0.63065610859728471</v>
      </c>
    </row>
    <row r="120" spans="2:9" x14ac:dyDescent="0.2">
      <c r="B120" s="71">
        <f>'NEGD Commercial'!V118</f>
        <v>2039</v>
      </c>
      <c r="C120" s="65">
        <f>IF('NEGD Large Com Win'!B120&gt;80,80*(Rates!$K$9+Rates!$K$14)+('NEGD Large Com Win'!B120-80)*(Rates!$K$9+Rates!$K$17),'NEGD Large Com Win'!B120*(Rates!$K$9+Rates!$K$14))+Rates!$K$19+SUM(Rates!$K$21:$K$27)</f>
        <v>1272.8888545729901</v>
      </c>
      <c r="D120" s="65">
        <f>IF('NEGD Large Com Win'!B120&gt;40,40*(Rates!$L$9+Rates!$L$14)+('NEGD Large Com Win'!B120-40)*(Rates!$L$9+Rates!$L$17),'NEGD Large Com Win'!B120*(Rates!$L$9+Rates!$L$14))+Rates!$L$19+Rates!$L$22+Rates!$L$23</f>
        <v>1212.0978545729899</v>
      </c>
      <c r="E120" s="66">
        <f t="shared" si="4"/>
        <v>-60.791000000000167</v>
      </c>
      <c r="F120" s="67">
        <f t="shared" si="5"/>
        <v>-4.775829388528461E-2</v>
      </c>
      <c r="G120" s="71">
        <f>'NEGD Commercial'!X118</f>
        <v>23</v>
      </c>
      <c r="H120" s="68">
        <f t="shared" si="6"/>
        <v>3.2522624434389142E-3</v>
      </c>
      <c r="I120" s="68">
        <f t="shared" si="7"/>
        <v>0.63390837104072362</v>
      </c>
    </row>
    <row r="121" spans="2:9" x14ac:dyDescent="0.2">
      <c r="B121" s="71">
        <f>'NEGD Commercial'!V119</f>
        <v>2059</v>
      </c>
      <c r="C121" s="65">
        <f>IF('NEGD Large Com Win'!B121&gt;80,80*(Rates!$K$9+Rates!$K$14)+('NEGD Large Com Win'!B121-80)*(Rates!$K$9+Rates!$K$17),'NEGD Large Com Win'!B121*(Rates!$K$9+Rates!$K$14))+Rates!$K$19+SUM(Rates!$K$21:$K$27)</f>
        <v>1284.0321881146574</v>
      </c>
      <c r="D121" s="65">
        <f>IF('NEGD Large Com Win'!B121&gt;40,40*(Rates!$L$9+Rates!$L$14)+('NEGD Large Com Win'!B121-40)*(Rates!$L$9+Rates!$L$17),'NEGD Large Com Win'!B121*(Rates!$L$9+Rates!$L$14))+Rates!$L$19+Rates!$L$22+Rates!$L$23</f>
        <v>1223.5651881146575</v>
      </c>
      <c r="E121" s="66">
        <f t="shared" si="4"/>
        <v>-60.466999999999871</v>
      </c>
      <c r="F121" s="67">
        <f t="shared" si="5"/>
        <v>-4.7091498608600679E-2</v>
      </c>
      <c r="G121" s="71">
        <f>'NEGD Commercial'!X119</f>
        <v>20</v>
      </c>
      <c r="H121" s="68">
        <f t="shared" si="6"/>
        <v>2.8280542986425339E-3</v>
      </c>
      <c r="I121" s="68">
        <f t="shared" si="7"/>
        <v>0.63673642533936614</v>
      </c>
    </row>
    <row r="122" spans="2:9" x14ac:dyDescent="0.2">
      <c r="B122" s="71">
        <f>'NEGD Commercial'!V120</f>
        <v>2079</v>
      </c>
      <c r="C122" s="65">
        <f>IF('NEGD Large Com Win'!B122&gt;80,80*(Rates!$K$9+Rates!$K$14)+('NEGD Large Com Win'!B122-80)*(Rates!$K$9+Rates!$K$17),'NEGD Large Com Win'!B122*(Rates!$K$9+Rates!$K$14))+Rates!$K$19+SUM(Rates!$K$21:$K$27)</f>
        <v>1295.1755216563249</v>
      </c>
      <c r="D122" s="65">
        <f>IF('NEGD Large Com Win'!B122&gt;40,40*(Rates!$L$9+Rates!$L$14)+('NEGD Large Com Win'!B122-40)*(Rates!$L$9+Rates!$L$17),'NEGD Large Com Win'!B122*(Rates!$L$9+Rates!$L$14))+Rates!$L$19+Rates!$L$22+Rates!$L$23</f>
        <v>1235.0325216563249</v>
      </c>
      <c r="E122" s="66">
        <f t="shared" si="4"/>
        <v>-60.143000000000029</v>
      </c>
      <c r="F122" s="67">
        <f t="shared" si="5"/>
        <v>-4.6436177177813426E-2</v>
      </c>
      <c r="G122" s="71">
        <f>'NEGD Commercial'!X120</f>
        <v>23</v>
      </c>
      <c r="H122" s="68">
        <f t="shared" si="6"/>
        <v>3.2522624434389142E-3</v>
      </c>
      <c r="I122" s="68">
        <f t="shared" si="7"/>
        <v>0.63998868778280504</v>
      </c>
    </row>
    <row r="123" spans="2:9" x14ac:dyDescent="0.2">
      <c r="B123" s="71">
        <f>'NEGD Commercial'!V121</f>
        <v>2099</v>
      </c>
      <c r="C123" s="65">
        <f>IF('NEGD Large Com Win'!B123&gt;80,80*(Rates!$K$9+Rates!$K$14)+('NEGD Large Com Win'!B123-80)*(Rates!$K$9+Rates!$K$17),'NEGD Large Com Win'!B123*(Rates!$K$9+Rates!$K$14))+Rates!$K$19+SUM(Rates!$K$21:$K$27)</f>
        <v>1306.3188551979922</v>
      </c>
      <c r="D123" s="65">
        <f>IF('NEGD Large Com Win'!B123&gt;40,40*(Rates!$L$9+Rates!$L$14)+('NEGD Large Com Win'!B123-40)*(Rates!$L$9+Rates!$L$17),'NEGD Large Com Win'!B123*(Rates!$L$9+Rates!$L$14))+Rates!$L$19+Rates!$L$22+Rates!$L$23</f>
        <v>1246.4998551979922</v>
      </c>
      <c r="E123" s="66">
        <f t="shared" si="4"/>
        <v>-59.81899999999996</v>
      </c>
      <c r="F123" s="67">
        <f t="shared" si="5"/>
        <v>-4.5792035965777661E-2</v>
      </c>
      <c r="G123" s="71">
        <f>'NEGD Commercial'!X121</f>
        <v>21</v>
      </c>
      <c r="H123" s="68">
        <f t="shared" si="6"/>
        <v>2.9694570135746605E-3</v>
      </c>
      <c r="I123" s="68">
        <f t="shared" si="7"/>
        <v>0.64295814479637969</v>
      </c>
    </row>
    <row r="124" spans="2:9" x14ac:dyDescent="0.2">
      <c r="B124" s="71">
        <f>'NEGD Commercial'!V122</f>
        <v>2119</v>
      </c>
      <c r="C124" s="65">
        <f>IF('NEGD Large Com Win'!B124&gt;80,80*(Rates!$K$9+Rates!$K$14)+('NEGD Large Com Win'!B124-80)*(Rates!$K$9+Rates!$K$17),'NEGD Large Com Win'!B124*(Rates!$K$9+Rates!$K$14))+Rates!$K$19+SUM(Rates!$K$21:$K$27)</f>
        <v>1317.4621887396597</v>
      </c>
      <c r="D124" s="65">
        <f>IF('NEGD Large Com Win'!B124&gt;40,40*(Rates!$L$9+Rates!$L$14)+('NEGD Large Com Win'!B124-40)*(Rates!$L$9+Rates!$L$17),'NEGD Large Com Win'!B124*(Rates!$L$9+Rates!$L$14))+Rates!$L$19+Rates!$L$22+Rates!$L$23</f>
        <v>1257.9671887396596</v>
      </c>
      <c r="E124" s="66">
        <f t="shared" si="4"/>
        <v>-59.495000000000118</v>
      </c>
      <c r="F124" s="67">
        <f t="shared" si="5"/>
        <v>-4.5158791279555098E-2</v>
      </c>
      <c r="G124" s="71">
        <f>'NEGD Commercial'!X122</f>
        <v>18</v>
      </c>
      <c r="H124" s="68">
        <f t="shared" si="6"/>
        <v>2.5452488687782806E-3</v>
      </c>
      <c r="I124" s="68">
        <f t="shared" si="7"/>
        <v>0.64550339366515797</v>
      </c>
    </row>
    <row r="125" spans="2:9" x14ac:dyDescent="0.2">
      <c r="B125" s="71">
        <f>'NEGD Commercial'!V123</f>
        <v>2139</v>
      </c>
      <c r="C125" s="65">
        <f>IF('NEGD Large Com Win'!B125&gt;80,80*(Rates!$K$9+Rates!$K$14)+('NEGD Large Com Win'!B125-80)*(Rates!$K$9+Rates!$K$17),'NEGD Large Com Win'!B125*(Rates!$K$9+Rates!$K$14))+Rates!$K$19+SUM(Rates!$K$21:$K$27)</f>
        <v>1328.605522281327</v>
      </c>
      <c r="D125" s="65">
        <f>IF('NEGD Large Com Win'!B125&gt;40,40*(Rates!$L$9+Rates!$L$14)+('NEGD Large Com Win'!B125-40)*(Rates!$L$9+Rates!$L$17),'NEGD Large Com Win'!B125*(Rates!$L$9+Rates!$L$14))+Rates!$L$19+Rates!$L$22+Rates!$L$23</f>
        <v>1269.434522281327</v>
      </c>
      <c r="E125" s="66">
        <f t="shared" si="4"/>
        <v>-59.171000000000049</v>
      </c>
      <c r="F125" s="67">
        <f t="shared" si="5"/>
        <v>-4.4536168943809962E-2</v>
      </c>
      <c r="G125" s="71">
        <f>'NEGD Commercial'!X123</f>
        <v>22</v>
      </c>
      <c r="H125" s="68">
        <f t="shared" si="6"/>
        <v>3.1108597285067871E-3</v>
      </c>
      <c r="I125" s="68">
        <f t="shared" si="7"/>
        <v>0.64861425339366474</v>
      </c>
    </row>
    <row r="126" spans="2:9" x14ac:dyDescent="0.2">
      <c r="B126" s="71">
        <f>'NEGD Commercial'!V124</f>
        <v>2159</v>
      </c>
      <c r="C126" s="65">
        <f>IF('NEGD Large Com Win'!B126&gt;80,80*(Rates!$K$9+Rates!$K$14)+('NEGD Large Com Win'!B126-80)*(Rates!$K$9+Rates!$K$17),'NEGD Large Com Win'!B126*(Rates!$K$9+Rates!$K$14))+Rates!$K$19+SUM(Rates!$K$21:$K$27)</f>
        <v>1339.7488558229945</v>
      </c>
      <c r="D126" s="65">
        <f>IF('NEGD Large Com Win'!B126&gt;40,40*(Rates!$L$9+Rates!$L$14)+('NEGD Large Com Win'!B126-40)*(Rates!$L$9+Rates!$L$17),'NEGD Large Com Win'!B126*(Rates!$L$9+Rates!$L$14))+Rates!$L$19+Rates!$L$22+Rates!$L$23</f>
        <v>1280.9018558229943</v>
      </c>
      <c r="E126" s="66">
        <f t="shared" si="4"/>
        <v>-58.847000000000207</v>
      </c>
      <c r="F126" s="67">
        <f t="shared" si="5"/>
        <v>-4.392390390499798E-2</v>
      </c>
      <c r="G126" s="71">
        <f>'NEGD Commercial'!X124</f>
        <v>25</v>
      </c>
      <c r="H126" s="68">
        <f t="shared" si="6"/>
        <v>3.5350678733031674E-3</v>
      </c>
      <c r="I126" s="68">
        <f t="shared" si="7"/>
        <v>0.6521493212669679</v>
      </c>
    </row>
    <row r="127" spans="2:9" x14ac:dyDescent="0.2">
      <c r="B127" s="71">
        <f>'NEGD Commercial'!V125</f>
        <v>2179</v>
      </c>
      <c r="C127" s="65">
        <f>IF('NEGD Large Com Win'!B127&gt;80,80*(Rates!$K$9+Rates!$K$14)+('NEGD Large Com Win'!B127-80)*(Rates!$K$9+Rates!$K$17),'NEGD Large Com Win'!B127*(Rates!$K$9+Rates!$K$14))+Rates!$K$19+SUM(Rates!$K$21:$K$27)</f>
        <v>1350.8921893646618</v>
      </c>
      <c r="D127" s="65">
        <f>IF('NEGD Large Com Win'!B127&gt;40,40*(Rates!$L$9+Rates!$L$14)+('NEGD Large Com Win'!B127-40)*(Rates!$L$9+Rates!$L$17),'NEGD Large Com Win'!B127*(Rates!$L$9+Rates!$L$14))+Rates!$L$19+Rates!$L$22+Rates!$L$23</f>
        <v>1292.3691893646617</v>
      </c>
      <c r="E127" s="66">
        <f t="shared" si="4"/>
        <v>-58.523000000000138</v>
      </c>
      <c r="F127" s="67">
        <f t="shared" si="5"/>
        <v>-4.3321739855142767E-2</v>
      </c>
      <c r="G127" s="71">
        <f>'NEGD Commercial'!X125</f>
        <v>30</v>
      </c>
      <c r="H127" s="68">
        <f t="shared" si="6"/>
        <v>4.2420814479638006E-3</v>
      </c>
      <c r="I127" s="68">
        <f t="shared" si="7"/>
        <v>0.65639140271493168</v>
      </c>
    </row>
    <row r="128" spans="2:9" x14ac:dyDescent="0.2">
      <c r="B128" s="71">
        <f>'NEGD Commercial'!V126</f>
        <v>2199</v>
      </c>
      <c r="C128" s="65">
        <f>IF('NEGD Large Com Win'!B128&gt;80,80*(Rates!$K$9+Rates!$K$14)+('NEGD Large Com Win'!B128-80)*(Rates!$K$9+Rates!$K$17),'NEGD Large Com Win'!B128*(Rates!$K$9+Rates!$K$14))+Rates!$K$19+SUM(Rates!$K$21:$K$27)</f>
        <v>1362.0355229063291</v>
      </c>
      <c r="D128" s="65">
        <f>IF('NEGD Large Com Win'!B128&gt;40,40*(Rates!$L$9+Rates!$L$14)+('NEGD Large Com Win'!B128-40)*(Rates!$L$9+Rates!$L$17),'NEGD Large Com Win'!B128*(Rates!$L$9+Rates!$L$14))+Rates!$L$19+Rates!$L$22+Rates!$L$23</f>
        <v>1303.836522906329</v>
      </c>
      <c r="E128" s="66">
        <f t="shared" si="4"/>
        <v>-58.199000000000069</v>
      </c>
      <c r="F128" s="67">
        <f t="shared" si="5"/>
        <v>-4.272942887408273E-2</v>
      </c>
      <c r="G128" s="71">
        <f>'NEGD Commercial'!X126</f>
        <v>28</v>
      </c>
      <c r="H128" s="68">
        <f t="shared" si="6"/>
        <v>3.9592760180995473E-3</v>
      </c>
      <c r="I128" s="68">
        <f t="shared" si="7"/>
        <v>0.66035067873303122</v>
      </c>
    </row>
    <row r="129" spans="2:9" x14ac:dyDescent="0.2">
      <c r="B129" s="71">
        <f>'NEGD Commercial'!V127</f>
        <v>2219</v>
      </c>
      <c r="C129" s="65">
        <f>IF('NEGD Large Com Win'!B129&gt;80,80*(Rates!$K$9+Rates!$K$14)+('NEGD Large Com Win'!B129-80)*(Rates!$K$9+Rates!$K$17),'NEGD Large Com Win'!B129*(Rates!$K$9+Rates!$K$14))+Rates!$K$19+SUM(Rates!$K$21:$K$27)</f>
        <v>1373.1788564479966</v>
      </c>
      <c r="D129" s="65">
        <f>IF('NEGD Large Com Win'!B129&gt;40,40*(Rates!$L$9+Rates!$L$14)+('NEGD Large Com Win'!B129-40)*(Rates!$L$9+Rates!$L$17),'NEGD Large Com Win'!B129*(Rates!$L$9+Rates!$L$14))+Rates!$L$19+Rates!$L$22+Rates!$L$23</f>
        <v>1315.3038564479966</v>
      </c>
      <c r="E129" s="66">
        <f t="shared" si="4"/>
        <v>-57.875</v>
      </c>
      <c r="F129" s="67">
        <f t="shared" si="5"/>
        <v>-4.2146731089135275E-2</v>
      </c>
      <c r="G129" s="71">
        <f>'NEGD Commercial'!X127</f>
        <v>18</v>
      </c>
      <c r="H129" s="68">
        <f t="shared" si="6"/>
        <v>2.5452488687782806E-3</v>
      </c>
      <c r="I129" s="68">
        <f t="shared" si="7"/>
        <v>0.66289592760180949</v>
      </c>
    </row>
    <row r="130" spans="2:9" x14ac:dyDescent="0.2">
      <c r="B130" s="71">
        <f>'NEGD Commercial'!V128</f>
        <v>2239</v>
      </c>
      <c r="C130" s="65">
        <f>IF('NEGD Large Com Win'!B130&gt;80,80*(Rates!$K$9+Rates!$K$14)+('NEGD Large Com Win'!B130-80)*(Rates!$K$9+Rates!$K$17),'NEGD Large Com Win'!B130*(Rates!$K$9+Rates!$K$14))+Rates!$K$19+SUM(Rates!$K$21:$K$27)</f>
        <v>1384.3221899896639</v>
      </c>
      <c r="D130" s="65">
        <f>IF('NEGD Large Com Win'!B130&gt;40,40*(Rates!$L$9+Rates!$L$14)+('NEGD Large Com Win'!B130-40)*(Rates!$L$9+Rates!$L$17),'NEGD Large Com Win'!B130*(Rates!$L$9+Rates!$L$14))+Rates!$L$19+Rates!$L$22+Rates!$L$23</f>
        <v>1326.771189989664</v>
      </c>
      <c r="E130" s="66">
        <f t="shared" si="4"/>
        <v>-57.550999999999931</v>
      </c>
      <c r="F130" s="67">
        <f t="shared" si="5"/>
        <v>-4.1573414351199295E-2</v>
      </c>
      <c r="G130" s="71">
        <f>'NEGD Commercial'!X128</f>
        <v>25</v>
      </c>
      <c r="H130" s="68">
        <f t="shared" si="6"/>
        <v>3.5350678733031674E-3</v>
      </c>
      <c r="I130" s="68">
        <f t="shared" si="7"/>
        <v>0.66643099547511264</v>
      </c>
    </row>
    <row r="131" spans="2:9" x14ac:dyDescent="0.2">
      <c r="B131" s="71">
        <f>'NEGD Commercial'!V129</f>
        <v>2259</v>
      </c>
      <c r="C131" s="65">
        <f>IF('NEGD Large Com Win'!B131&gt;80,80*(Rates!$K$9+Rates!$K$14)+('NEGD Large Com Win'!B131-80)*(Rates!$K$9+Rates!$K$17),'NEGD Large Com Win'!B131*(Rates!$K$9+Rates!$K$14))+Rates!$K$19+SUM(Rates!$K$21:$K$27)</f>
        <v>1395.4655235313314</v>
      </c>
      <c r="D131" s="65">
        <f>IF('NEGD Large Com Win'!B131&gt;40,40*(Rates!$L$9+Rates!$L$14)+('NEGD Large Com Win'!B131-40)*(Rates!$L$9+Rates!$L$17),'NEGD Large Com Win'!B131*(Rates!$L$9+Rates!$L$14))+Rates!$L$19+Rates!$L$22+Rates!$L$23</f>
        <v>1338.2385235313313</v>
      </c>
      <c r="E131" s="66">
        <f t="shared" si="4"/>
        <v>-57.227000000000089</v>
      </c>
      <c r="F131" s="67">
        <f t="shared" si="5"/>
        <v>-4.1009253926376353E-2</v>
      </c>
      <c r="G131" s="71">
        <f>'NEGD Commercial'!X129</f>
        <v>12</v>
      </c>
      <c r="H131" s="68">
        <f t="shared" si="6"/>
        <v>1.6968325791855204E-3</v>
      </c>
      <c r="I131" s="68">
        <f t="shared" si="7"/>
        <v>0.66812782805429816</v>
      </c>
    </row>
    <row r="132" spans="2:9" x14ac:dyDescent="0.2">
      <c r="B132" s="71">
        <f>'NEGD Commercial'!V130</f>
        <v>2279</v>
      </c>
      <c r="C132" s="65">
        <f>IF('NEGD Large Com Win'!B132&gt;80,80*(Rates!$K$9+Rates!$K$14)+('NEGD Large Com Win'!B132-80)*(Rates!$K$9+Rates!$K$17),'NEGD Large Com Win'!B132*(Rates!$K$9+Rates!$K$14))+Rates!$K$19+SUM(Rates!$K$21:$K$27)</f>
        <v>1406.6088570729987</v>
      </c>
      <c r="D132" s="65">
        <f>IF('NEGD Large Com Win'!B132&gt;40,40*(Rates!$L$9+Rates!$L$14)+('NEGD Large Com Win'!B132-40)*(Rates!$L$9+Rates!$L$17),'NEGD Large Com Win'!B132*(Rates!$L$9+Rates!$L$14))+Rates!$L$19+Rates!$L$22+Rates!$L$23</f>
        <v>1349.7058570729987</v>
      </c>
      <c r="E132" s="66">
        <f t="shared" si="4"/>
        <v>-56.90300000000002</v>
      </c>
      <c r="F132" s="67">
        <f t="shared" si="5"/>
        <v>-4.045403220224919E-2</v>
      </c>
      <c r="G132" s="71">
        <f>'NEGD Commercial'!X130</f>
        <v>23</v>
      </c>
      <c r="H132" s="68">
        <f t="shared" si="6"/>
        <v>3.2522624434389142E-3</v>
      </c>
      <c r="I132" s="68">
        <f t="shared" si="7"/>
        <v>0.67138009049773706</v>
      </c>
    </row>
    <row r="133" spans="2:9" x14ac:dyDescent="0.2">
      <c r="B133" s="71">
        <f>'NEGD Commercial'!V131</f>
        <v>2299</v>
      </c>
      <c r="C133" s="65">
        <f>IF('NEGD Large Com Win'!B133&gt;80,80*(Rates!$K$9+Rates!$K$14)+('NEGD Large Com Win'!B133-80)*(Rates!$K$9+Rates!$K$17),'NEGD Large Com Win'!B133*(Rates!$K$9+Rates!$K$14))+Rates!$K$19+SUM(Rates!$K$21:$K$27)</f>
        <v>1417.7521906146662</v>
      </c>
      <c r="D133" s="65">
        <f>IF('NEGD Large Com Win'!B133&gt;40,40*(Rates!$L$9+Rates!$L$14)+('NEGD Large Com Win'!B133-40)*(Rates!$L$9+Rates!$L$17),'NEGD Large Com Win'!B133*(Rates!$L$9+Rates!$L$14))+Rates!$L$19+Rates!$L$22+Rates!$L$23</f>
        <v>1361.1731906146661</v>
      </c>
      <c r="E133" s="66">
        <f t="shared" si="4"/>
        <v>-56.579000000000178</v>
      </c>
      <c r="F133" s="67">
        <f t="shared" si="5"/>
        <v>-3.9907538408013574E-2</v>
      </c>
      <c r="G133" s="71">
        <f>'NEGD Commercial'!X131</f>
        <v>31</v>
      </c>
      <c r="H133" s="68">
        <f t="shared" si="6"/>
        <v>4.3834841628959276E-3</v>
      </c>
      <c r="I133" s="68">
        <f t="shared" si="7"/>
        <v>0.67576357466063297</v>
      </c>
    </row>
    <row r="134" spans="2:9" x14ac:dyDescent="0.2">
      <c r="B134" s="71">
        <f>'NEGD Commercial'!V132</f>
        <v>2319</v>
      </c>
      <c r="C134" s="65">
        <f>IF('NEGD Large Com Win'!B134&gt;80,80*(Rates!$K$9+Rates!$K$14)+('NEGD Large Com Win'!B134-80)*(Rates!$K$9+Rates!$K$17),'NEGD Large Com Win'!B134*(Rates!$K$9+Rates!$K$14))+Rates!$K$19+SUM(Rates!$K$21:$K$27)</f>
        <v>1428.8955241563335</v>
      </c>
      <c r="D134" s="65">
        <f>IF('NEGD Large Com Win'!B134&gt;40,40*(Rates!$L$9+Rates!$L$14)+('NEGD Large Com Win'!B134-40)*(Rates!$L$9+Rates!$L$17),'NEGD Large Com Win'!B134*(Rates!$L$9+Rates!$L$14))+Rates!$L$19+Rates!$L$22+Rates!$L$23</f>
        <v>1372.6405241563334</v>
      </c>
      <c r="E134" s="66">
        <f t="shared" si="4"/>
        <v>-56.255000000000109</v>
      </c>
      <c r="F134" s="67">
        <f t="shared" si="5"/>
        <v>-3.9369568347703304E-2</v>
      </c>
      <c r="G134" s="71">
        <f>'NEGD Commercial'!X132</f>
        <v>32</v>
      </c>
      <c r="H134" s="68">
        <f t="shared" si="6"/>
        <v>4.5248868778280547E-3</v>
      </c>
      <c r="I134" s="68">
        <f t="shared" si="7"/>
        <v>0.68028846153846101</v>
      </c>
    </row>
    <row r="135" spans="2:9" x14ac:dyDescent="0.2">
      <c r="B135" s="71">
        <f>'NEGD Commercial'!V133</f>
        <v>2339</v>
      </c>
      <c r="C135" s="65">
        <f>IF('NEGD Large Com Win'!B135&gt;80,80*(Rates!$K$9+Rates!$K$14)+('NEGD Large Com Win'!B135-80)*(Rates!$K$9+Rates!$K$17),'NEGD Large Com Win'!B135*(Rates!$K$9+Rates!$K$14))+Rates!$K$19+SUM(Rates!$K$21:$K$27)</f>
        <v>1440.0388576980008</v>
      </c>
      <c r="D135" s="65">
        <f>IF('NEGD Large Com Win'!B135&gt;40,40*(Rates!$L$9+Rates!$L$14)+('NEGD Large Com Win'!B135-40)*(Rates!$L$9+Rates!$L$17),'NEGD Large Com Win'!B135*(Rates!$L$9+Rates!$L$14))+Rates!$L$19+Rates!$L$22+Rates!$L$23</f>
        <v>1384.1078576980008</v>
      </c>
      <c r="E135" s="66">
        <f t="shared" ref="E135:E169" si="8">D135-C135</f>
        <v>-55.93100000000004</v>
      </c>
      <c r="F135" s="67">
        <f t="shared" ref="F135:F169" si="9">E135/C135</f>
        <v>-3.8839924145803617E-2</v>
      </c>
      <c r="G135" s="71">
        <f>'NEGD Commercial'!X133</f>
        <v>20</v>
      </c>
      <c r="H135" s="68">
        <f t="shared" si="6"/>
        <v>2.8280542986425339E-3</v>
      </c>
      <c r="I135" s="68">
        <f t="shared" si="7"/>
        <v>0.68311651583710353</v>
      </c>
    </row>
    <row r="136" spans="2:9" x14ac:dyDescent="0.2">
      <c r="B136" s="71">
        <f>'NEGD Commercial'!V134</f>
        <v>2359</v>
      </c>
      <c r="C136" s="65">
        <f>IF('NEGD Large Com Win'!B136&gt;80,80*(Rates!$K$9+Rates!$K$14)+('NEGD Large Com Win'!B136-80)*(Rates!$K$9+Rates!$K$17),'NEGD Large Com Win'!B136*(Rates!$K$9+Rates!$K$14))+Rates!$K$19+SUM(Rates!$K$21:$K$27)</f>
        <v>1451.1821912396683</v>
      </c>
      <c r="D136" s="65">
        <f>IF('NEGD Large Com Win'!B136&gt;40,40*(Rates!$L$9+Rates!$L$14)+('NEGD Large Com Win'!B136-40)*(Rates!$L$9+Rates!$L$17),'NEGD Large Com Win'!B136*(Rates!$L$9+Rates!$L$14))+Rates!$L$19+Rates!$L$22+Rates!$L$23</f>
        <v>1395.5751912396681</v>
      </c>
      <c r="E136" s="66">
        <f t="shared" si="8"/>
        <v>-55.607000000000198</v>
      </c>
      <c r="F136" s="67">
        <f t="shared" si="9"/>
        <v>-3.8318414004583447E-2</v>
      </c>
      <c r="G136" s="71">
        <f>'NEGD Commercial'!X134</f>
        <v>19</v>
      </c>
      <c r="H136" s="68">
        <f t="shared" ref="H136:H199" si="10">G136/SUM($G$6:$G$714)</f>
        <v>2.6866515837104072E-3</v>
      </c>
      <c r="I136" s="68">
        <f t="shared" ref="I136:I199" si="11">H136+I135</f>
        <v>0.68580316742081393</v>
      </c>
    </row>
    <row r="137" spans="2:9" x14ac:dyDescent="0.2">
      <c r="B137" s="71">
        <f>'NEGD Commercial'!V135</f>
        <v>2379</v>
      </c>
      <c r="C137" s="65">
        <f>IF('NEGD Large Com Win'!B137&gt;80,80*(Rates!$K$9+Rates!$K$14)+('NEGD Large Com Win'!B137-80)*(Rates!$K$9+Rates!$K$17),'NEGD Large Com Win'!B137*(Rates!$K$9+Rates!$K$14))+Rates!$K$19+SUM(Rates!$K$21:$K$27)</f>
        <v>1462.3255247813356</v>
      </c>
      <c r="D137" s="65">
        <f>IF('NEGD Large Com Win'!B137&gt;40,40*(Rates!$L$9+Rates!$L$14)+('NEGD Large Com Win'!B137-40)*(Rates!$L$9+Rates!$L$17),'NEGD Large Com Win'!B137*(Rates!$L$9+Rates!$L$14))+Rates!$L$19+Rates!$L$22+Rates!$L$23</f>
        <v>1407.0425247813357</v>
      </c>
      <c r="E137" s="66">
        <f t="shared" si="8"/>
        <v>-55.282999999999902</v>
      </c>
      <c r="F137" s="67">
        <f t="shared" si="9"/>
        <v>-3.7804851972522653E-2</v>
      </c>
      <c r="G137" s="71">
        <f>'NEGD Commercial'!X135</f>
        <v>26</v>
      </c>
      <c r="H137" s="68">
        <f t="shared" si="10"/>
        <v>3.6764705882352941E-3</v>
      </c>
      <c r="I137" s="68">
        <f t="shared" si="11"/>
        <v>0.68947963800904921</v>
      </c>
    </row>
    <row r="138" spans="2:9" x14ac:dyDescent="0.2">
      <c r="B138" s="71">
        <f>'NEGD Commercial'!V136</f>
        <v>2399</v>
      </c>
      <c r="C138" s="65">
        <f>IF('NEGD Large Com Win'!B138&gt;80,80*(Rates!$K$9+Rates!$K$14)+('NEGD Large Com Win'!B138-80)*(Rates!$K$9+Rates!$K$17),'NEGD Large Com Win'!B138*(Rates!$K$9+Rates!$K$14))+Rates!$K$19+SUM(Rates!$K$21:$K$27)</f>
        <v>1473.4688583230031</v>
      </c>
      <c r="D138" s="65">
        <f>IF('NEGD Large Com Win'!B138&gt;40,40*(Rates!$L$9+Rates!$L$14)+('NEGD Large Com Win'!B138-40)*(Rates!$L$9+Rates!$L$17),'NEGD Large Com Win'!B138*(Rates!$L$9+Rates!$L$14))+Rates!$L$19+Rates!$L$22+Rates!$L$23</f>
        <v>1418.5098583230031</v>
      </c>
      <c r="E138" s="66">
        <f t="shared" si="8"/>
        <v>-54.95900000000006</v>
      </c>
      <c r="F138" s="67">
        <f t="shared" si="9"/>
        <v>-3.7299057723249381E-2</v>
      </c>
      <c r="G138" s="71">
        <f>'NEGD Commercial'!X136</f>
        <v>20</v>
      </c>
      <c r="H138" s="68">
        <f t="shared" si="10"/>
        <v>2.8280542986425339E-3</v>
      </c>
      <c r="I138" s="68">
        <f t="shared" si="11"/>
        <v>0.69230769230769174</v>
      </c>
    </row>
    <row r="139" spans="2:9" x14ac:dyDescent="0.2">
      <c r="B139" s="71">
        <f>'NEGD Commercial'!V137</f>
        <v>2419</v>
      </c>
      <c r="C139" s="65">
        <f>IF('NEGD Large Com Win'!B139&gt;80,80*(Rates!$K$9+Rates!$K$14)+('NEGD Large Com Win'!B139-80)*(Rates!$K$9+Rates!$K$17),'NEGD Large Com Win'!B139*(Rates!$K$9+Rates!$K$14))+Rates!$K$19+SUM(Rates!$K$21:$K$27)</f>
        <v>1484.6121918646704</v>
      </c>
      <c r="D139" s="65">
        <f>IF('NEGD Large Com Win'!B139&gt;40,40*(Rates!$L$9+Rates!$L$14)+('NEGD Large Com Win'!B139-40)*(Rates!$L$9+Rates!$L$17),'NEGD Large Com Win'!B139*(Rates!$L$9+Rates!$L$14))+Rates!$L$19+Rates!$L$22+Rates!$L$23</f>
        <v>1429.9771918646704</v>
      </c>
      <c r="E139" s="66">
        <f t="shared" si="8"/>
        <v>-54.634999999999991</v>
      </c>
      <c r="F139" s="67">
        <f t="shared" si="9"/>
        <v>-3.6800856344429263E-2</v>
      </c>
      <c r="G139" s="71">
        <f>'NEGD Commercial'!X137</f>
        <v>18</v>
      </c>
      <c r="H139" s="68">
        <f t="shared" si="10"/>
        <v>2.5452488687782806E-3</v>
      </c>
      <c r="I139" s="68">
        <f t="shared" si="11"/>
        <v>0.69485294117647001</v>
      </c>
    </row>
    <row r="140" spans="2:9" x14ac:dyDescent="0.2">
      <c r="B140" s="71">
        <f>'NEGD Commercial'!V138</f>
        <v>2439</v>
      </c>
      <c r="C140" s="65">
        <f>IF('NEGD Large Com Win'!B140&gt;80,80*(Rates!$K$9+Rates!$K$14)+('NEGD Large Com Win'!B140-80)*(Rates!$K$9+Rates!$K$17),'NEGD Large Com Win'!B140*(Rates!$K$9+Rates!$K$14))+Rates!$K$19+SUM(Rates!$K$21:$K$27)</f>
        <v>1495.7555254063379</v>
      </c>
      <c r="D140" s="65">
        <f>IF('NEGD Large Com Win'!B140&gt;40,40*(Rates!$L$9+Rates!$L$14)+('NEGD Large Com Win'!B140-40)*(Rates!$L$9+Rates!$L$17),'NEGD Large Com Win'!B140*(Rates!$L$9+Rates!$L$14))+Rates!$L$19+Rates!$L$22+Rates!$L$23</f>
        <v>1441.4445254063378</v>
      </c>
      <c r="E140" s="66">
        <f t="shared" si="8"/>
        <v>-54.311000000000149</v>
      </c>
      <c r="F140" s="67">
        <f t="shared" si="9"/>
        <v>-3.6310078136095124E-2</v>
      </c>
      <c r="G140" s="71">
        <f>'NEGD Commercial'!X138</f>
        <v>24</v>
      </c>
      <c r="H140" s="68">
        <f t="shared" si="10"/>
        <v>3.3936651583710408E-3</v>
      </c>
      <c r="I140" s="68">
        <f t="shared" si="11"/>
        <v>0.69824660633484104</v>
      </c>
    </row>
    <row r="141" spans="2:9" x14ac:dyDescent="0.2">
      <c r="B141" s="71">
        <f>'NEGD Commercial'!V139</f>
        <v>2459</v>
      </c>
      <c r="C141" s="65">
        <f>IF('NEGD Large Com Win'!B141&gt;80,80*(Rates!$K$9+Rates!$K$14)+('NEGD Large Com Win'!B141-80)*(Rates!$K$9+Rates!$K$17),'NEGD Large Com Win'!B141*(Rates!$K$9+Rates!$K$14))+Rates!$K$19+SUM(Rates!$K$21:$K$27)</f>
        <v>1506.8988589480052</v>
      </c>
      <c r="D141" s="65">
        <f>IF('NEGD Large Com Win'!B141&gt;40,40*(Rates!$L$9+Rates!$L$14)+('NEGD Large Com Win'!B141-40)*(Rates!$L$9+Rates!$L$17),'NEGD Large Com Win'!B141*(Rates!$L$9+Rates!$L$14))+Rates!$L$19+Rates!$L$22+Rates!$L$23</f>
        <v>1452.9118589480051</v>
      </c>
      <c r="E141" s="66">
        <f t="shared" si="8"/>
        <v>-53.98700000000008</v>
      </c>
      <c r="F141" s="67">
        <f t="shared" si="9"/>
        <v>-3.5826558417921581E-2</v>
      </c>
      <c r="G141" s="71">
        <f>'NEGD Commercial'!X139</f>
        <v>22</v>
      </c>
      <c r="H141" s="68">
        <f t="shared" si="10"/>
        <v>3.1108597285067871E-3</v>
      </c>
      <c r="I141" s="68">
        <f t="shared" si="11"/>
        <v>0.70135746606334781</v>
      </c>
    </row>
    <row r="142" spans="2:9" x14ac:dyDescent="0.2">
      <c r="B142" s="71">
        <f>'NEGD Commercial'!V140</f>
        <v>2479</v>
      </c>
      <c r="C142" s="65">
        <f>IF('NEGD Large Com Win'!B142&gt;80,80*(Rates!$K$9+Rates!$K$14)+('NEGD Large Com Win'!B142-80)*(Rates!$K$9+Rates!$K$17),'NEGD Large Com Win'!B142*(Rates!$K$9+Rates!$K$14))+Rates!$K$19+SUM(Rates!$K$21:$K$27)</f>
        <v>1518.0421924896725</v>
      </c>
      <c r="D142" s="65">
        <f>IF('NEGD Large Com Win'!B142&gt;40,40*(Rates!$L$9+Rates!$L$14)+('NEGD Large Com Win'!B142-40)*(Rates!$L$9+Rates!$L$17),'NEGD Large Com Win'!B142*(Rates!$L$9+Rates!$L$14))+Rates!$L$19+Rates!$L$22+Rates!$L$23</f>
        <v>1464.3791924896725</v>
      </c>
      <c r="E142" s="66">
        <f t="shared" si="8"/>
        <v>-53.663000000000011</v>
      </c>
      <c r="F142" s="67">
        <f t="shared" si="9"/>
        <v>-3.5350137344990228E-2</v>
      </c>
      <c r="G142" s="71">
        <f>'NEGD Commercial'!X140</f>
        <v>20</v>
      </c>
      <c r="H142" s="68">
        <f t="shared" si="10"/>
        <v>2.8280542986425339E-3</v>
      </c>
      <c r="I142" s="68">
        <f t="shared" si="11"/>
        <v>0.70418552036199034</v>
      </c>
    </row>
    <row r="143" spans="2:9" x14ac:dyDescent="0.2">
      <c r="B143" s="71">
        <f>'NEGD Commercial'!V141</f>
        <v>2499</v>
      </c>
      <c r="C143" s="65">
        <f>IF('NEGD Large Com Win'!B143&gt;80,80*(Rates!$K$9+Rates!$K$14)+('NEGD Large Com Win'!B143-80)*(Rates!$K$9+Rates!$K$17),'NEGD Large Com Win'!B143*(Rates!$K$9+Rates!$K$14))+Rates!$K$19+SUM(Rates!$K$21:$K$27)</f>
        <v>1529.18552603134</v>
      </c>
      <c r="D143" s="65">
        <f>IF('NEGD Large Com Win'!B143&gt;40,40*(Rates!$L$9+Rates!$L$14)+('NEGD Large Com Win'!B143-40)*(Rates!$L$9+Rates!$L$17),'NEGD Large Com Win'!B143*(Rates!$L$9+Rates!$L$14))+Rates!$L$19+Rates!$L$22+Rates!$L$23</f>
        <v>1475.8465260313399</v>
      </c>
      <c r="E143" s="66">
        <f t="shared" si="8"/>
        <v>-53.339000000000169</v>
      </c>
      <c r="F143" s="67">
        <f t="shared" si="9"/>
        <v>-3.4880659731608657E-2</v>
      </c>
      <c r="G143" s="71">
        <f>'NEGD Commercial'!X141</f>
        <v>21</v>
      </c>
      <c r="H143" s="68">
        <f t="shared" si="10"/>
        <v>2.9694570135746605E-3</v>
      </c>
      <c r="I143" s="68">
        <f t="shared" si="11"/>
        <v>0.70715497737556499</v>
      </c>
    </row>
    <row r="144" spans="2:9" x14ac:dyDescent="0.2">
      <c r="B144" s="71">
        <f>'NEGD Commercial'!V142</f>
        <v>2519</v>
      </c>
      <c r="C144" s="65">
        <f>IF('NEGD Large Com Win'!B144&gt;80,80*(Rates!$K$9+Rates!$K$14)+('NEGD Large Com Win'!B144-80)*(Rates!$K$9+Rates!$K$17),'NEGD Large Com Win'!B144*(Rates!$K$9+Rates!$K$14))+Rates!$K$19+SUM(Rates!$K$21:$K$27)</f>
        <v>1540.3288595730073</v>
      </c>
      <c r="D144" s="65">
        <f>IF('NEGD Large Com Win'!B144&gt;40,40*(Rates!$L$9+Rates!$L$14)+('NEGD Large Com Win'!B144-40)*(Rates!$L$9+Rates!$L$17),'NEGD Large Com Win'!B144*(Rates!$L$9+Rates!$L$14))+Rates!$L$19+Rates!$L$22+Rates!$L$23</f>
        <v>1487.3138595730072</v>
      </c>
      <c r="E144" s="66">
        <f t="shared" si="8"/>
        <v>-53.0150000000001</v>
      </c>
      <c r="F144" s="67">
        <f t="shared" si="9"/>
        <v>-3.4417974882776863E-2</v>
      </c>
      <c r="G144" s="71">
        <f>'NEGD Commercial'!X142</f>
        <v>8</v>
      </c>
      <c r="H144" s="68">
        <f t="shared" si="10"/>
        <v>1.1312217194570137E-3</v>
      </c>
      <c r="I144" s="68">
        <f t="shared" si="11"/>
        <v>0.708286199095022</v>
      </c>
    </row>
    <row r="145" spans="2:9" x14ac:dyDescent="0.2">
      <c r="B145" s="71">
        <f>'NEGD Commercial'!V143</f>
        <v>2539</v>
      </c>
      <c r="C145" s="65">
        <f>IF('NEGD Large Com Win'!B145&gt;80,80*(Rates!$K$9+Rates!$K$14)+('NEGD Large Com Win'!B145-80)*(Rates!$K$9+Rates!$K$17),'NEGD Large Com Win'!B145*(Rates!$K$9+Rates!$K$14))+Rates!$K$19+SUM(Rates!$K$21:$K$27)</f>
        <v>1551.4721931146748</v>
      </c>
      <c r="D145" s="65">
        <f>IF('NEGD Large Com Win'!B145&gt;40,40*(Rates!$L$9+Rates!$L$14)+('NEGD Large Com Win'!B145-40)*(Rates!$L$9+Rates!$L$17),'NEGD Large Com Win'!B145*(Rates!$L$9+Rates!$L$14))+Rates!$L$19+Rates!$L$22+Rates!$L$23</f>
        <v>1498.7811931146748</v>
      </c>
      <c r="E145" s="66">
        <f t="shared" si="8"/>
        <v>-52.691000000000031</v>
      </c>
      <c r="F145" s="67">
        <f t="shared" si="9"/>
        <v>-3.3961936432917721E-2</v>
      </c>
      <c r="G145" s="71">
        <f>'NEGD Commercial'!X143</f>
        <v>12</v>
      </c>
      <c r="H145" s="68">
        <f t="shared" si="10"/>
        <v>1.6968325791855204E-3</v>
      </c>
      <c r="I145" s="68">
        <f t="shared" si="11"/>
        <v>0.70998303167420751</v>
      </c>
    </row>
    <row r="146" spans="2:9" x14ac:dyDescent="0.2">
      <c r="B146" s="71">
        <f>'NEGD Commercial'!V144</f>
        <v>2559</v>
      </c>
      <c r="C146" s="65">
        <f>IF('NEGD Large Com Win'!B146&gt;80,80*(Rates!$K$9+Rates!$K$14)+('NEGD Large Com Win'!B146-80)*(Rates!$K$9+Rates!$K$17),'NEGD Large Com Win'!B146*(Rates!$K$9+Rates!$K$14))+Rates!$K$19+SUM(Rates!$K$21:$K$27)</f>
        <v>1562.6155266563421</v>
      </c>
      <c r="D146" s="65">
        <f>IF('NEGD Large Com Win'!B146&gt;40,40*(Rates!$L$9+Rates!$L$14)+('NEGD Large Com Win'!B146-40)*(Rates!$L$9+Rates!$L$17),'NEGD Large Com Win'!B146*(Rates!$L$9+Rates!$L$14))+Rates!$L$19+Rates!$L$22+Rates!$L$23</f>
        <v>1510.2485266563422</v>
      </c>
      <c r="E146" s="66">
        <f t="shared" si="8"/>
        <v>-52.366999999999962</v>
      </c>
      <c r="F146" s="67">
        <f t="shared" si="9"/>
        <v>-3.3512402191506425E-2</v>
      </c>
      <c r="G146" s="71">
        <f>'NEGD Commercial'!X144</f>
        <v>23</v>
      </c>
      <c r="H146" s="68">
        <f t="shared" si="10"/>
        <v>3.2522624434389142E-3</v>
      </c>
      <c r="I146" s="68">
        <f t="shared" si="11"/>
        <v>0.71323529411764641</v>
      </c>
    </row>
    <row r="147" spans="2:9" x14ac:dyDescent="0.2">
      <c r="B147" s="71">
        <f>'NEGD Commercial'!V145</f>
        <v>2579</v>
      </c>
      <c r="C147" s="65">
        <f>IF('NEGD Large Com Win'!B147&gt;80,80*(Rates!$K$9+Rates!$K$14)+('NEGD Large Com Win'!B147-80)*(Rates!$K$9+Rates!$K$17),'NEGD Large Com Win'!B147*(Rates!$K$9+Rates!$K$14))+Rates!$K$19+SUM(Rates!$K$21:$K$27)</f>
        <v>1573.7588601980096</v>
      </c>
      <c r="D147" s="65">
        <f>IF('NEGD Large Com Win'!B147&gt;40,40*(Rates!$L$9+Rates!$L$14)+('NEGD Large Com Win'!B147-40)*(Rates!$L$9+Rates!$L$17),'NEGD Large Com Win'!B147*(Rates!$L$9+Rates!$L$14))+Rates!$L$19+Rates!$L$22+Rates!$L$23</f>
        <v>1521.7158601980095</v>
      </c>
      <c r="E147" s="66">
        <f t="shared" si="8"/>
        <v>-52.04300000000012</v>
      </c>
      <c r="F147" s="67">
        <f t="shared" si="9"/>
        <v>-3.3069233995259024E-2</v>
      </c>
      <c r="G147" s="71">
        <f>'NEGD Commercial'!X145</f>
        <v>22</v>
      </c>
      <c r="H147" s="68">
        <f t="shared" si="10"/>
        <v>3.1108597285067871E-3</v>
      </c>
      <c r="I147" s="68">
        <f t="shared" si="11"/>
        <v>0.71634615384615319</v>
      </c>
    </row>
    <row r="148" spans="2:9" x14ac:dyDescent="0.2">
      <c r="B148" s="71">
        <f>'NEGD Commercial'!V146</f>
        <v>2599</v>
      </c>
      <c r="C148" s="65">
        <f>IF('NEGD Large Com Win'!B148&gt;80,80*(Rates!$K$9+Rates!$K$14)+('NEGD Large Com Win'!B148-80)*(Rates!$K$9+Rates!$K$17),'NEGD Large Com Win'!B148*(Rates!$K$9+Rates!$K$14))+Rates!$K$19+SUM(Rates!$K$21:$K$27)</f>
        <v>1584.9021937396769</v>
      </c>
      <c r="D148" s="65">
        <f>IF('NEGD Large Com Win'!B148&gt;40,40*(Rates!$L$9+Rates!$L$14)+('NEGD Large Com Win'!B148-40)*(Rates!$L$9+Rates!$L$17),'NEGD Large Com Win'!B148*(Rates!$L$9+Rates!$L$14))+Rates!$L$19+Rates!$L$22+Rates!$L$23</f>
        <v>1533.1831937396769</v>
      </c>
      <c r="E148" s="66">
        <f t="shared" si="8"/>
        <v>-51.719000000000051</v>
      </c>
      <c r="F148" s="67">
        <f t="shared" si="9"/>
        <v>-3.2632297566555703E-2</v>
      </c>
      <c r="G148" s="71">
        <f>'NEGD Commercial'!X146</f>
        <v>14</v>
      </c>
      <c r="H148" s="68">
        <f t="shared" si="10"/>
        <v>1.9796380090497737E-3</v>
      </c>
      <c r="I148" s="68">
        <f t="shared" si="11"/>
        <v>0.71832579185520296</v>
      </c>
    </row>
    <row r="149" spans="2:9" x14ac:dyDescent="0.2">
      <c r="B149" s="71">
        <f>'NEGD Commercial'!V147</f>
        <v>2619</v>
      </c>
      <c r="C149" s="65">
        <f>IF('NEGD Large Com Win'!B149&gt;80,80*(Rates!$K$9+Rates!$K$14)+('NEGD Large Com Win'!B149-80)*(Rates!$K$9+Rates!$K$17),'NEGD Large Com Win'!B149*(Rates!$K$9+Rates!$K$14))+Rates!$K$19+SUM(Rates!$K$21:$K$27)</f>
        <v>1596.0455272813442</v>
      </c>
      <c r="D149" s="65">
        <f>IF('NEGD Large Com Win'!B149&gt;40,40*(Rates!$L$9+Rates!$L$14)+('NEGD Large Com Win'!B149-40)*(Rates!$L$9+Rates!$L$17),'NEGD Large Com Win'!B149*(Rates!$L$9+Rates!$L$14))+Rates!$L$19+Rates!$L$22+Rates!$L$23</f>
        <v>1544.6505272813442</v>
      </c>
      <c r="E149" s="66">
        <f t="shared" si="8"/>
        <v>-51.394999999999982</v>
      </c>
      <c r="F149" s="67">
        <f t="shared" si="9"/>
        <v>-3.2201462377796121E-2</v>
      </c>
      <c r="G149" s="71">
        <f>'NEGD Commercial'!X147</f>
        <v>18</v>
      </c>
      <c r="H149" s="68">
        <f t="shared" si="10"/>
        <v>2.5452488687782806E-3</v>
      </c>
      <c r="I149" s="68">
        <f t="shared" si="11"/>
        <v>0.72087104072398123</v>
      </c>
    </row>
    <row r="150" spans="2:9" x14ac:dyDescent="0.2">
      <c r="B150" s="71">
        <f>'NEGD Commercial'!V148</f>
        <v>2639</v>
      </c>
      <c r="C150" s="65">
        <f>IF('NEGD Large Com Win'!B150&gt;80,80*(Rates!$K$9+Rates!$K$14)+('NEGD Large Com Win'!B150-80)*(Rates!$K$9+Rates!$K$17),'NEGD Large Com Win'!B150*(Rates!$K$9+Rates!$K$14))+Rates!$K$19+SUM(Rates!$K$21:$K$27)</f>
        <v>1607.1888608230117</v>
      </c>
      <c r="D150" s="65">
        <f>IF('NEGD Large Com Win'!B150&gt;40,40*(Rates!$L$9+Rates!$L$14)+('NEGD Large Com Win'!B150-40)*(Rates!$L$9+Rates!$L$17),'NEGD Large Com Win'!B150*(Rates!$L$9+Rates!$L$14))+Rates!$L$19+Rates!$L$22+Rates!$L$23</f>
        <v>1556.1178608230116</v>
      </c>
      <c r="E150" s="66">
        <f t="shared" si="8"/>
        <v>-51.07100000000014</v>
      </c>
      <c r="F150" s="67">
        <f t="shared" si="9"/>
        <v>-3.1776601521396573E-2</v>
      </c>
      <c r="G150" s="71">
        <f>'NEGD Commercial'!X148</f>
        <v>24</v>
      </c>
      <c r="H150" s="68">
        <f t="shared" si="10"/>
        <v>3.3936651583710408E-3</v>
      </c>
      <c r="I150" s="68">
        <f t="shared" si="11"/>
        <v>0.72426470588235226</v>
      </c>
    </row>
    <row r="151" spans="2:9" x14ac:dyDescent="0.2">
      <c r="B151" s="71">
        <f>'NEGD Commercial'!V149</f>
        <v>2659</v>
      </c>
      <c r="C151" s="65">
        <f>IF('NEGD Large Com Win'!B151&gt;80,80*(Rates!$K$9+Rates!$K$14)+('NEGD Large Com Win'!B151-80)*(Rates!$K$9+Rates!$K$17),'NEGD Large Com Win'!B151*(Rates!$K$9+Rates!$K$14))+Rates!$K$19+SUM(Rates!$K$21:$K$27)</f>
        <v>1618.332194364679</v>
      </c>
      <c r="D151" s="65">
        <f>IF('NEGD Large Com Win'!B151&gt;40,40*(Rates!$L$9+Rates!$L$14)+('NEGD Large Com Win'!B151-40)*(Rates!$L$9+Rates!$L$17),'NEGD Large Com Win'!B151*(Rates!$L$9+Rates!$L$14))+Rates!$L$19+Rates!$L$22+Rates!$L$23</f>
        <v>1567.585194364679</v>
      </c>
      <c r="E151" s="66">
        <f t="shared" si="8"/>
        <v>-50.747000000000071</v>
      </c>
      <c r="F151" s="67">
        <f t="shared" si="9"/>
        <v>-3.1357591585157954E-2</v>
      </c>
      <c r="G151" s="71">
        <f>'NEGD Commercial'!X149</f>
        <v>11</v>
      </c>
      <c r="H151" s="68">
        <f t="shared" si="10"/>
        <v>1.5554298642533936E-3</v>
      </c>
      <c r="I151" s="68">
        <f t="shared" si="11"/>
        <v>0.72582013574660564</v>
      </c>
    </row>
    <row r="152" spans="2:9" x14ac:dyDescent="0.2">
      <c r="B152" s="71">
        <f>'NEGD Commercial'!V150</f>
        <v>2679</v>
      </c>
      <c r="C152" s="65">
        <f>IF('NEGD Large Com Win'!B152&gt;80,80*(Rates!$K$9+Rates!$K$14)+('NEGD Large Com Win'!B152-80)*(Rates!$K$9+Rates!$K$17),'NEGD Large Com Win'!B152*(Rates!$K$9+Rates!$K$14))+Rates!$K$19+SUM(Rates!$K$21:$K$27)</f>
        <v>1629.4755279063465</v>
      </c>
      <c r="D152" s="65">
        <f>IF('NEGD Large Com Win'!B152&gt;40,40*(Rates!$L$9+Rates!$L$14)+('NEGD Large Com Win'!B152-40)*(Rates!$L$9+Rates!$L$17),'NEGD Large Com Win'!B152*(Rates!$L$9+Rates!$L$14))+Rates!$L$19+Rates!$L$22+Rates!$L$23</f>
        <v>1579.0525279063463</v>
      </c>
      <c r="E152" s="66">
        <f t="shared" si="8"/>
        <v>-50.423000000000229</v>
      </c>
      <c r="F152" s="67">
        <f t="shared" si="9"/>
        <v>-3.0944312532749048E-2</v>
      </c>
      <c r="G152" s="71">
        <f>'NEGD Commercial'!X150</f>
        <v>16</v>
      </c>
      <c r="H152" s="68">
        <f t="shared" si="10"/>
        <v>2.2624434389140274E-3</v>
      </c>
      <c r="I152" s="68">
        <f t="shared" si="11"/>
        <v>0.72808257918551966</v>
      </c>
    </row>
    <row r="153" spans="2:9" x14ac:dyDescent="0.2">
      <c r="B153" s="71">
        <f>'NEGD Commercial'!V151</f>
        <v>2699</v>
      </c>
      <c r="C153" s="65">
        <f>IF('NEGD Large Com Win'!B153&gt;80,80*(Rates!$K$9+Rates!$K$14)+('NEGD Large Com Win'!B153-80)*(Rates!$K$9+Rates!$K$17),'NEGD Large Com Win'!B153*(Rates!$K$9+Rates!$K$14))+Rates!$K$19+SUM(Rates!$K$21:$K$27)</f>
        <v>1640.6188614480138</v>
      </c>
      <c r="D153" s="65">
        <f>IF('NEGD Large Com Win'!B153&gt;40,40*(Rates!$L$9+Rates!$L$14)+('NEGD Large Com Win'!B153-40)*(Rates!$L$9+Rates!$L$17),'NEGD Large Com Win'!B153*(Rates!$L$9+Rates!$L$14))+Rates!$L$19+Rates!$L$22+Rates!$L$23</f>
        <v>1590.5198614480139</v>
      </c>
      <c r="E153" s="66">
        <f t="shared" si="8"/>
        <v>-50.098999999999933</v>
      </c>
      <c r="F153" s="67">
        <f t="shared" si="9"/>
        <v>-3.0536647589058219E-2</v>
      </c>
      <c r="G153" s="71">
        <f>'NEGD Commercial'!X151</f>
        <v>15</v>
      </c>
      <c r="H153" s="68">
        <f t="shared" si="10"/>
        <v>2.1210407239819003E-3</v>
      </c>
      <c r="I153" s="68">
        <f t="shared" si="11"/>
        <v>0.73020361990950156</v>
      </c>
    </row>
    <row r="154" spans="2:9" x14ac:dyDescent="0.2">
      <c r="B154" s="71">
        <f>'NEGD Commercial'!V152</f>
        <v>2719</v>
      </c>
      <c r="C154" s="65">
        <f>IF('NEGD Large Com Win'!B154&gt;80,80*(Rates!$K$9+Rates!$K$14)+('NEGD Large Com Win'!B154-80)*(Rates!$K$9+Rates!$K$17),'NEGD Large Com Win'!B154*(Rates!$K$9+Rates!$K$14))+Rates!$K$19+SUM(Rates!$K$21:$K$27)</f>
        <v>1651.7621949896813</v>
      </c>
      <c r="D154" s="65">
        <f>IF('NEGD Large Com Win'!B154&gt;40,40*(Rates!$L$9+Rates!$L$14)+('NEGD Large Com Win'!B154-40)*(Rates!$L$9+Rates!$L$17),'NEGD Large Com Win'!B154*(Rates!$L$9+Rates!$L$14))+Rates!$L$19+Rates!$L$22+Rates!$L$23</f>
        <v>1601.9871949896813</v>
      </c>
      <c r="E154" s="66">
        <f t="shared" si="8"/>
        <v>-49.775000000000091</v>
      </c>
      <c r="F154" s="67">
        <f t="shared" si="9"/>
        <v>-3.0134483130188749E-2</v>
      </c>
      <c r="G154" s="71">
        <f>'NEGD Commercial'!X152</f>
        <v>12</v>
      </c>
      <c r="H154" s="68">
        <f t="shared" si="10"/>
        <v>1.6968325791855204E-3</v>
      </c>
      <c r="I154" s="68">
        <f t="shared" si="11"/>
        <v>0.73190045248868707</v>
      </c>
    </row>
    <row r="155" spans="2:9" x14ac:dyDescent="0.2">
      <c r="B155" s="71">
        <f>'NEGD Commercial'!V153</f>
        <v>2739</v>
      </c>
      <c r="C155" s="65">
        <f>IF('NEGD Large Com Win'!B155&gt;80,80*(Rates!$K$9+Rates!$K$14)+('NEGD Large Com Win'!B155-80)*(Rates!$K$9+Rates!$K$17),'NEGD Large Com Win'!B155*(Rates!$K$9+Rates!$K$14))+Rates!$K$19+SUM(Rates!$K$21:$K$27)</f>
        <v>1662.9055285313486</v>
      </c>
      <c r="D155" s="65">
        <f>IF('NEGD Large Com Win'!B155&gt;40,40*(Rates!$L$9+Rates!$L$14)+('NEGD Large Com Win'!B155-40)*(Rates!$L$9+Rates!$L$17),'NEGD Large Com Win'!B155*(Rates!$L$9+Rates!$L$14))+Rates!$L$19+Rates!$L$22+Rates!$L$23</f>
        <v>1613.4545285313486</v>
      </c>
      <c r="E155" s="66">
        <f t="shared" si="8"/>
        <v>-49.451000000000022</v>
      </c>
      <c r="F155" s="67">
        <f t="shared" si="9"/>
        <v>-2.9737708577873542E-2</v>
      </c>
      <c r="G155" s="71">
        <f>'NEGD Commercial'!X153</f>
        <v>12</v>
      </c>
      <c r="H155" s="68">
        <f t="shared" si="10"/>
        <v>1.6968325791855204E-3</v>
      </c>
      <c r="I155" s="68">
        <f t="shared" si="11"/>
        <v>0.73359728506787258</v>
      </c>
    </row>
    <row r="156" spans="2:9" x14ac:dyDescent="0.2">
      <c r="B156" s="71">
        <f>'NEGD Commercial'!V154</f>
        <v>2759</v>
      </c>
      <c r="C156" s="65">
        <f>IF('NEGD Large Com Win'!B156&gt;80,80*(Rates!$K$9+Rates!$K$14)+('NEGD Large Com Win'!B156-80)*(Rates!$K$9+Rates!$K$17),'NEGD Large Com Win'!B156*(Rates!$K$9+Rates!$K$14))+Rates!$K$19+SUM(Rates!$K$21:$K$27)</f>
        <v>1674.0488620730159</v>
      </c>
      <c r="D156" s="65">
        <f>IF('NEGD Large Com Win'!B156&gt;40,40*(Rates!$L$9+Rates!$L$14)+('NEGD Large Com Win'!B156-40)*(Rates!$L$9+Rates!$L$17),'NEGD Large Com Win'!B156*(Rates!$L$9+Rates!$L$14))+Rates!$L$19+Rates!$L$22+Rates!$L$23</f>
        <v>1624.921862073016</v>
      </c>
      <c r="E156" s="66">
        <f t="shared" si="8"/>
        <v>-49.126999999999953</v>
      </c>
      <c r="F156" s="67">
        <f t="shared" si="9"/>
        <v>-2.9346216298110187E-2</v>
      </c>
      <c r="G156" s="71">
        <f>'NEGD Commercial'!X154</f>
        <v>13</v>
      </c>
      <c r="H156" s="68">
        <f t="shared" si="10"/>
        <v>1.838235294117647E-3</v>
      </c>
      <c r="I156" s="68">
        <f t="shared" si="11"/>
        <v>0.73543552036199022</v>
      </c>
    </row>
    <row r="157" spans="2:9" x14ac:dyDescent="0.2">
      <c r="B157" s="71">
        <f>'NEGD Commercial'!V155</f>
        <v>2779</v>
      </c>
      <c r="C157" s="65">
        <f>IF('NEGD Large Com Win'!B157&gt;80,80*(Rates!$K$9+Rates!$K$14)+('NEGD Large Com Win'!B157-80)*(Rates!$K$9+Rates!$K$17),'NEGD Large Com Win'!B157*(Rates!$K$9+Rates!$K$14))+Rates!$K$19+SUM(Rates!$K$21:$K$27)</f>
        <v>1685.1921956146834</v>
      </c>
      <c r="D157" s="65">
        <f>IF('NEGD Large Com Win'!B157&gt;40,40*(Rates!$L$9+Rates!$L$14)+('NEGD Large Com Win'!B157-40)*(Rates!$L$9+Rates!$L$17),'NEGD Large Com Win'!B157*(Rates!$L$9+Rates!$L$14))+Rates!$L$19+Rates!$L$22+Rates!$L$23</f>
        <v>1636.3891956146833</v>
      </c>
      <c r="E157" s="66">
        <f t="shared" si="8"/>
        <v>-48.803000000000111</v>
      </c>
      <c r="F157" s="67">
        <f t="shared" si="9"/>
        <v>-2.8959901503815676E-2</v>
      </c>
      <c r="G157" s="71">
        <f>'NEGD Commercial'!X155</f>
        <v>16</v>
      </c>
      <c r="H157" s="68">
        <f t="shared" si="10"/>
        <v>2.2624434389140274E-3</v>
      </c>
      <c r="I157" s="68">
        <f t="shared" si="11"/>
        <v>0.73769796380090424</v>
      </c>
    </row>
    <row r="158" spans="2:9" x14ac:dyDescent="0.2">
      <c r="B158" s="71">
        <f>'NEGD Commercial'!V156</f>
        <v>2799</v>
      </c>
      <c r="C158" s="65">
        <f>IF('NEGD Large Com Win'!B158&gt;80,80*(Rates!$K$9+Rates!$K$14)+('NEGD Large Com Win'!B158-80)*(Rates!$K$9+Rates!$K$17),'NEGD Large Com Win'!B158*(Rates!$K$9+Rates!$K$14))+Rates!$K$19+SUM(Rates!$K$21:$K$27)</f>
        <v>1696.3355291563507</v>
      </c>
      <c r="D158" s="65">
        <f>IF('NEGD Large Com Win'!B158&gt;40,40*(Rates!$L$9+Rates!$L$14)+('NEGD Large Com Win'!B158-40)*(Rates!$L$9+Rates!$L$17),'NEGD Large Com Win'!B158*(Rates!$L$9+Rates!$L$14))+Rates!$L$19+Rates!$L$22+Rates!$L$23</f>
        <v>1647.8565291563507</v>
      </c>
      <c r="E158" s="66">
        <f t="shared" si="8"/>
        <v>-48.479000000000042</v>
      </c>
      <c r="F158" s="67">
        <f t="shared" si="9"/>
        <v>-2.8578662161318054E-2</v>
      </c>
      <c r="G158" s="71">
        <f>'NEGD Commercial'!X156</f>
        <v>12</v>
      </c>
      <c r="H158" s="68">
        <f t="shared" si="10"/>
        <v>1.6968325791855204E-3</v>
      </c>
      <c r="I158" s="68">
        <f t="shared" si="11"/>
        <v>0.73939479638008976</v>
      </c>
    </row>
    <row r="159" spans="2:9" x14ac:dyDescent="0.2">
      <c r="B159" s="71">
        <f>'NEGD Commercial'!V157</f>
        <v>2819</v>
      </c>
      <c r="C159" s="65">
        <f>IF('NEGD Large Com Win'!B159&gt;80,80*(Rates!$K$9+Rates!$K$14)+('NEGD Large Com Win'!B159-80)*(Rates!$K$9+Rates!$K$17),'NEGD Large Com Win'!B159*(Rates!$K$9+Rates!$K$14))+Rates!$K$19+SUM(Rates!$K$21:$K$27)</f>
        <v>1707.4788626980182</v>
      </c>
      <c r="D159" s="65">
        <f>IF('NEGD Large Com Win'!B159&gt;40,40*(Rates!$L$9+Rates!$L$14)+('NEGD Large Com Win'!B159-40)*(Rates!$L$9+Rates!$L$17),'NEGD Large Com Win'!B159*(Rates!$L$9+Rates!$L$14))+Rates!$L$19+Rates!$L$22+Rates!$L$23</f>
        <v>1659.323862698018</v>
      </c>
      <c r="E159" s="66">
        <f t="shared" si="8"/>
        <v>-48.1550000000002</v>
      </c>
      <c r="F159" s="67">
        <f t="shared" si="9"/>
        <v>-2.8202398900510905E-2</v>
      </c>
      <c r="G159" s="71">
        <f>'NEGD Commercial'!X157</f>
        <v>14</v>
      </c>
      <c r="H159" s="68">
        <f t="shared" si="10"/>
        <v>1.9796380090497737E-3</v>
      </c>
      <c r="I159" s="68">
        <f t="shared" si="11"/>
        <v>0.74137443438913952</v>
      </c>
    </row>
    <row r="160" spans="2:9" x14ac:dyDescent="0.2">
      <c r="B160" s="71">
        <f>'NEGD Commercial'!V158</f>
        <v>2839</v>
      </c>
      <c r="C160" s="65">
        <f>IF('NEGD Large Com Win'!B160&gt;80,80*(Rates!$K$9+Rates!$K$14)+('NEGD Large Com Win'!B160-80)*(Rates!$K$9+Rates!$K$17),'NEGD Large Com Win'!B160*(Rates!$K$9+Rates!$K$14))+Rates!$K$19+SUM(Rates!$K$21:$K$27)</f>
        <v>1718.6221962396855</v>
      </c>
      <c r="D160" s="65">
        <f>IF('NEGD Large Com Win'!B160&gt;40,40*(Rates!$L$9+Rates!$L$14)+('NEGD Large Com Win'!B160-40)*(Rates!$L$9+Rates!$L$17),'NEGD Large Com Win'!B160*(Rates!$L$9+Rates!$L$14))+Rates!$L$19+Rates!$L$22+Rates!$L$23</f>
        <v>1670.7911962396854</v>
      </c>
      <c r="E160" s="66">
        <f t="shared" si="8"/>
        <v>-47.831000000000131</v>
      </c>
      <c r="F160" s="67">
        <f t="shared" si="9"/>
        <v>-2.7831014928501156E-2</v>
      </c>
      <c r="G160" s="71">
        <f>'NEGD Commercial'!X158</f>
        <v>16</v>
      </c>
      <c r="H160" s="68">
        <f t="shared" si="10"/>
        <v>2.2624434389140274E-3</v>
      </c>
      <c r="I160" s="68">
        <f t="shared" si="11"/>
        <v>0.74363687782805354</v>
      </c>
    </row>
    <row r="161" spans="2:9" x14ac:dyDescent="0.2">
      <c r="B161" s="71">
        <f>'NEGD Commercial'!V159</f>
        <v>2859</v>
      </c>
      <c r="C161" s="65">
        <f>IF('NEGD Large Com Win'!B161&gt;80,80*(Rates!$K$9+Rates!$K$14)+('NEGD Large Com Win'!B161-80)*(Rates!$K$9+Rates!$K$17),'NEGD Large Com Win'!B161*(Rates!$K$9+Rates!$K$14))+Rates!$K$19+SUM(Rates!$K$21:$K$27)</f>
        <v>1729.7655297813531</v>
      </c>
      <c r="D161" s="65">
        <f>IF('NEGD Large Com Win'!B161&gt;40,40*(Rates!$L$9+Rates!$L$14)+('NEGD Large Com Win'!B161-40)*(Rates!$L$9+Rates!$L$17),'NEGD Large Com Win'!B161*(Rates!$L$9+Rates!$L$14))+Rates!$L$19+Rates!$L$22+Rates!$L$23</f>
        <v>1682.258529781353</v>
      </c>
      <c r="E161" s="66">
        <f t="shared" si="8"/>
        <v>-47.507000000000062</v>
      </c>
      <c r="F161" s="67">
        <f t="shared" si="9"/>
        <v>-2.7464415946596574E-2</v>
      </c>
      <c r="G161" s="71">
        <f>'NEGD Commercial'!X159</f>
        <v>23</v>
      </c>
      <c r="H161" s="68">
        <f t="shared" si="10"/>
        <v>3.2522624434389142E-3</v>
      </c>
      <c r="I161" s="68">
        <f t="shared" si="11"/>
        <v>0.74688914027149245</v>
      </c>
    </row>
    <row r="162" spans="2:9" x14ac:dyDescent="0.2">
      <c r="B162" s="71">
        <f>'NEGD Commercial'!V160</f>
        <v>2879</v>
      </c>
      <c r="C162" s="65">
        <f>IF('NEGD Large Com Win'!B162&gt;80,80*(Rates!$K$9+Rates!$K$14)+('NEGD Large Com Win'!B162-80)*(Rates!$K$9+Rates!$K$17),'NEGD Large Com Win'!B162*(Rates!$K$9+Rates!$K$14))+Rates!$K$19+SUM(Rates!$K$21:$K$27)</f>
        <v>1740.9088633230203</v>
      </c>
      <c r="D162" s="65">
        <f>IF('NEGD Large Com Win'!B162&gt;40,40*(Rates!$L$9+Rates!$L$14)+('NEGD Large Com Win'!B162-40)*(Rates!$L$9+Rates!$L$17),'NEGD Large Com Win'!B162*(Rates!$L$9+Rates!$L$14))+Rates!$L$19+Rates!$L$22+Rates!$L$23</f>
        <v>1693.7258633230203</v>
      </c>
      <c r="E162" s="66">
        <f t="shared" si="8"/>
        <v>-47.182999999999993</v>
      </c>
      <c r="F162" s="67">
        <f t="shared" si="9"/>
        <v>-2.7102510070479969E-2</v>
      </c>
      <c r="G162" s="71">
        <f>'NEGD Commercial'!X160</f>
        <v>13</v>
      </c>
      <c r="H162" s="68">
        <f t="shared" si="10"/>
        <v>1.838235294117647E-3</v>
      </c>
      <c r="I162" s="68">
        <f t="shared" si="11"/>
        <v>0.74872737556561009</v>
      </c>
    </row>
    <row r="163" spans="2:9" x14ac:dyDescent="0.2">
      <c r="B163" s="71">
        <f>'NEGD Commercial'!V161</f>
        <v>2899</v>
      </c>
      <c r="C163" s="65">
        <f>IF('NEGD Large Com Win'!B163&gt;80,80*(Rates!$K$9+Rates!$K$14)+('NEGD Large Com Win'!B163-80)*(Rates!$K$9+Rates!$K$17),'NEGD Large Com Win'!B163*(Rates!$K$9+Rates!$K$14))+Rates!$K$19+SUM(Rates!$K$21:$K$27)</f>
        <v>1752.0521968646876</v>
      </c>
      <c r="D163" s="65">
        <f>IF('NEGD Large Com Win'!B163&gt;40,40*(Rates!$L$9+Rates!$L$14)+('NEGD Large Com Win'!B163-40)*(Rates!$L$9+Rates!$L$17),'NEGD Large Com Win'!B163*(Rates!$L$9+Rates!$L$14))+Rates!$L$19+Rates!$L$22+Rates!$L$23</f>
        <v>1705.1931968646877</v>
      </c>
      <c r="E163" s="66">
        <f t="shared" si="8"/>
        <v>-46.858999999999924</v>
      </c>
      <c r="F163" s="67">
        <f t="shared" si="9"/>
        <v>-2.6745207753430238E-2</v>
      </c>
      <c r="G163" s="71">
        <f>'NEGD Commercial'!X161</f>
        <v>16</v>
      </c>
      <c r="H163" s="68">
        <f t="shared" si="10"/>
        <v>2.2624434389140274E-3</v>
      </c>
      <c r="I163" s="68">
        <f t="shared" si="11"/>
        <v>0.75098981900452411</v>
      </c>
    </row>
    <row r="164" spans="2:9" x14ac:dyDescent="0.2">
      <c r="B164" s="71">
        <f>'NEGD Commercial'!V162</f>
        <v>2919</v>
      </c>
      <c r="C164" s="65">
        <f>IF('NEGD Large Com Win'!B164&gt;80,80*(Rates!$K$9+Rates!$K$14)+('NEGD Large Com Win'!B164-80)*(Rates!$K$9+Rates!$K$17),'NEGD Large Com Win'!B164*(Rates!$K$9+Rates!$K$14))+Rates!$K$19+SUM(Rates!$K$21:$K$27)</f>
        <v>1763.1955304063551</v>
      </c>
      <c r="D164" s="65">
        <f>IF('NEGD Large Com Win'!B164&gt;40,40*(Rates!$L$9+Rates!$L$14)+('NEGD Large Com Win'!B164-40)*(Rates!$L$9+Rates!$L$17),'NEGD Large Com Win'!B164*(Rates!$L$9+Rates!$L$14))+Rates!$L$19+Rates!$L$22+Rates!$L$23</f>
        <v>1716.6605304063551</v>
      </c>
      <c r="E164" s="66">
        <f t="shared" si="8"/>
        <v>-46.535000000000082</v>
      </c>
      <c r="F164" s="67">
        <f t="shared" si="9"/>
        <v>-2.6392421712454879E-2</v>
      </c>
      <c r="G164" s="71">
        <f>'NEGD Commercial'!X162</f>
        <v>13</v>
      </c>
      <c r="H164" s="68">
        <f t="shared" si="10"/>
        <v>1.838235294117647E-3</v>
      </c>
      <c r="I164" s="68">
        <f t="shared" si="11"/>
        <v>0.75282805429864175</v>
      </c>
    </row>
    <row r="165" spans="2:9" x14ac:dyDescent="0.2">
      <c r="B165" s="71">
        <f>'NEGD Commercial'!V163</f>
        <v>2939</v>
      </c>
      <c r="C165" s="65">
        <f>IF('NEGD Large Com Win'!B165&gt;80,80*(Rates!$K$9+Rates!$K$14)+('NEGD Large Com Win'!B165-80)*(Rates!$K$9+Rates!$K$17),'NEGD Large Com Win'!B165*(Rates!$K$9+Rates!$K$14))+Rates!$K$19+SUM(Rates!$K$21:$K$27)</f>
        <v>1774.3388639480224</v>
      </c>
      <c r="D165" s="65">
        <f>IF('NEGD Large Com Win'!B165&gt;40,40*(Rates!$L$9+Rates!$L$14)+('NEGD Large Com Win'!B165-40)*(Rates!$L$9+Rates!$L$17),'NEGD Large Com Win'!B165*(Rates!$L$9+Rates!$L$14))+Rates!$L$19+Rates!$L$22+Rates!$L$23</f>
        <v>1728.1278639480224</v>
      </c>
      <c r="E165" s="66">
        <f t="shared" si="8"/>
        <v>-46.211000000000013</v>
      </c>
      <c r="F165" s="67">
        <f t="shared" si="9"/>
        <v>-2.6044066857205311E-2</v>
      </c>
      <c r="G165" s="71">
        <f>'NEGD Commercial'!X163</f>
        <v>13</v>
      </c>
      <c r="H165" s="68">
        <f t="shared" si="10"/>
        <v>1.838235294117647E-3</v>
      </c>
      <c r="I165" s="68">
        <f t="shared" si="11"/>
        <v>0.75466628959275939</v>
      </c>
    </row>
    <row r="166" spans="2:9" x14ac:dyDescent="0.2">
      <c r="B166" s="71">
        <f>'NEGD Commercial'!V164</f>
        <v>2959</v>
      </c>
      <c r="C166" s="65">
        <f>IF('NEGD Large Com Win'!B166&gt;80,80*(Rates!$K$9+Rates!$K$14)+('NEGD Large Com Win'!B166-80)*(Rates!$K$9+Rates!$K$17),'NEGD Large Com Win'!B166*(Rates!$K$9+Rates!$K$14))+Rates!$K$19+SUM(Rates!$K$21:$K$27)</f>
        <v>1785.48219748969</v>
      </c>
      <c r="D166" s="65">
        <f>IF('NEGD Large Com Win'!B166&gt;40,40*(Rates!$L$9+Rates!$L$14)+('NEGD Large Com Win'!B166-40)*(Rates!$L$9+Rates!$L$17),'NEGD Large Com Win'!B166*(Rates!$L$9+Rates!$L$14))+Rates!$L$19+Rates!$L$22+Rates!$L$23</f>
        <v>1739.5951974896898</v>
      </c>
      <c r="E166" s="66">
        <f t="shared" si="8"/>
        <v>-45.887000000000171</v>
      </c>
      <c r="F166" s="67">
        <f t="shared" si="9"/>
        <v>-2.5700060221555437E-2</v>
      </c>
      <c r="G166" s="71">
        <f>'NEGD Commercial'!X164</f>
        <v>16</v>
      </c>
      <c r="H166" s="68">
        <f t="shared" si="10"/>
        <v>2.2624434389140274E-3</v>
      </c>
      <c r="I166" s="68">
        <f t="shared" si="11"/>
        <v>0.75692873303167341</v>
      </c>
    </row>
    <row r="167" spans="2:9" x14ac:dyDescent="0.2">
      <c r="B167" s="71">
        <f>'NEGD Commercial'!V165</f>
        <v>2979</v>
      </c>
      <c r="C167" s="65">
        <f>IF('NEGD Large Com Win'!B167&gt;80,80*(Rates!$K$9+Rates!$K$14)+('NEGD Large Com Win'!B167-80)*(Rates!$K$9+Rates!$K$17),'NEGD Large Com Win'!B167*(Rates!$K$9+Rates!$K$14))+Rates!$K$19+SUM(Rates!$K$21:$K$27)</f>
        <v>1796.6255310313572</v>
      </c>
      <c r="D167" s="65">
        <f>IF('NEGD Large Com Win'!B167&gt;40,40*(Rates!$L$9+Rates!$L$14)+('NEGD Large Com Win'!B167-40)*(Rates!$L$9+Rates!$L$17),'NEGD Large Com Win'!B167*(Rates!$L$9+Rates!$L$14))+Rates!$L$19+Rates!$L$22+Rates!$L$23</f>
        <v>1751.0625310313571</v>
      </c>
      <c r="E167" s="66">
        <f t="shared" si="8"/>
        <v>-45.563000000000102</v>
      </c>
      <c r="F167" s="67">
        <f t="shared" si="9"/>
        <v>-2.5360320897724609E-2</v>
      </c>
      <c r="G167" s="71">
        <f>'NEGD Commercial'!X165</f>
        <v>14</v>
      </c>
      <c r="H167" s="68">
        <f t="shared" si="10"/>
        <v>1.9796380090497737E-3</v>
      </c>
      <c r="I167" s="68">
        <f t="shared" si="11"/>
        <v>0.75890837104072317</v>
      </c>
    </row>
    <row r="168" spans="2:9" x14ac:dyDescent="0.2">
      <c r="B168" s="71">
        <f>'NEGD Commercial'!V166</f>
        <v>2999</v>
      </c>
      <c r="C168" s="65">
        <f>IF('NEGD Large Com Win'!B168&gt;80,80*(Rates!$K$9+Rates!$K$14)+('NEGD Large Com Win'!B168-80)*(Rates!$K$9+Rates!$K$17),'NEGD Large Com Win'!B168*(Rates!$K$9+Rates!$K$14))+Rates!$K$19+SUM(Rates!$K$21:$K$27)</f>
        <v>1807.7688645730248</v>
      </c>
      <c r="D168" s="65">
        <f>IF('NEGD Large Com Win'!B168&gt;40,40*(Rates!$L$9+Rates!$L$14)+('NEGD Large Com Win'!B168-40)*(Rates!$L$9+Rates!$L$17),'NEGD Large Com Win'!B168*(Rates!$L$9+Rates!$L$14))+Rates!$L$19+Rates!$L$22+Rates!$L$23</f>
        <v>1762.5298645730245</v>
      </c>
      <c r="E168" s="66">
        <f t="shared" si="8"/>
        <v>-45.23900000000026</v>
      </c>
      <c r="F168" s="67">
        <f t="shared" si="9"/>
        <v>-2.5024769972838989E-2</v>
      </c>
      <c r="G168" s="71">
        <f>'NEGD Commercial'!X166</f>
        <v>21</v>
      </c>
      <c r="H168" s="68">
        <f t="shared" si="10"/>
        <v>2.9694570135746605E-3</v>
      </c>
      <c r="I168" s="68">
        <f t="shared" si="11"/>
        <v>0.76187782805429782</v>
      </c>
    </row>
    <row r="169" spans="2:9" x14ac:dyDescent="0.2">
      <c r="B169" s="71">
        <f>'NEGD Commercial'!V167</f>
        <v>3019</v>
      </c>
      <c r="C169" s="65">
        <f>IF('NEGD Large Com Win'!B169&gt;80,80*(Rates!$K$9+Rates!$K$14)+('NEGD Large Com Win'!B169-80)*(Rates!$K$9+Rates!$K$17),'NEGD Large Com Win'!B169*(Rates!$K$9+Rates!$K$14))+Rates!$K$19+SUM(Rates!$K$21:$K$27)</f>
        <v>1818.912198114692</v>
      </c>
      <c r="D169" s="65">
        <f>IF('NEGD Large Com Win'!B169&gt;40,40*(Rates!$L$9+Rates!$L$14)+('NEGD Large Com Win'!B169-40)*(Rates!$L$9+Rates!$L$17),'NEGD Large Com Win'!B169*(Rates!$L$9+Rates!$L$14))+Rates!$L$19+Rates!$L$22+Rates!$L$23</f>
        <v>1773.9971981146921</v>
      </c>
      <c r="E169" s="66">
        <f t="shared" si="8"/>
        <v>-44.914999999999964</v>
      </c>
      <c r="F169" s="67">
        <f t="shared" si="9"/>
        <v>-2.4693330467822745E-2</v>
      </c>
      <c r="G169" s="71">
        <f>'NEGD Commercial'!X167</f>
        <v>12</v>
      </c>
      <c r="H169" s="68">
        <f t="shared" si="10"/>
        <v>1.6968325791855204E-3</v>
      </c>
      <c r="I169" s="68">
        <f t="shared" si="11"/>
        <v>0.76357466063348334</v>
      </c>
    </row>
    <row r="170" spans="2:9" x14ac:dyDescent="0.2">
      <c r="B170" s="71">
        <f>'NEGD Commercial'!V168</f>
        <v>3039</v>
      </c>
      <c r="C170" s="65">
        <f>IF('NEGD Large Com Win'!B170&gt;80,80*(Rates!$K$9+Rates!$K$14)+('NEGD Large Com Win'!B170-80)*(Rates!$K$9+Rates!$K$17),'NEGD Large Com Win'!B170*(Rates!$K$9+Rates!$K$14))+Rates!$K$19+SUM(Rates!$K$21:$K$27)</f>
        <v>1830.0555316563593</v>
      </c>
      <c r="D170" s="65">
        <f>IF('NEGD Large Com Win'!B170&gt;40,40*(Rates!$L$9+Rates!$L$14)+('NEGD Large Com Win'!B170-40)*(Rates!$L$9+Rates!$L$17),'NEGD Large Com Win'!B170*(Rates!$L$9+Rates!$L$14))+Rates!$L$19+Rates!$L$22+Rates!$L$23</f>
        <v>1785.4645316563594</v>
      </c>
      <c r="E170" s="66">
        <f>D170-C170</f>
        <v>-44.590999999999894</v>
      </c>
      <c r="F170" s="67">
        <f>E170/C170</f>
        <v>-2.4365927278524255E-2</v>
      </c>
      <c r="G170" s="71">
        <f>'NEGD Commercial'!X168</f>
        <v>13</v>
      </c>
      <c r="H170" s="68">
        <f t="shared" si="10"/>
        <v>1.838235294117647E-3</v>
      </c>
      <c r="I170" s="68">
        <f t="shared" si="11"/>
        <v>0.76541289592760098</v>
      </c>
    </row>
    <row r="171" spans="2:9" x14ac:dyDescent="0.2">
      <c r="B171" s="71">
        <f>'NEGD Commercial'!V169</f>
        <v>3059</v>
      </c>
      <c r="C171" s="65">
        <f>IF('NEGD Large Com Win'!B171&gt;80,80*(Rates!$K$9+Rates!$K$14)+('NEGD Large Com Win'!B171-80)*(Rates!$K$9+Rates!$K$17),'NEGD Large Com Win'!B171*(Rates!$K$9+Rates!$K$14))+Rates!$K$19+SUM(Rates!$K$21:$K$27)</f>
        <v>1841.1988651980269</v>
      </c>
      <c r="D171" s="65">
        <f>IF('NEGD Large Com Win'!B171&gt;40,40*(Rates!$L$9+Rates!$L$14)+('NEGD Large Com Win'!B171-40)*(Rates!$L$9+Rates!$L$17),'NEGD Large Com Win'!B171*(Rates!$L$9+Rates!$L$14))+Rates!$L$19+Rates!$L$22+Rates!$L$23</f>
        <v>1796.9318651980268</v>
      </c>
      <c r="E171" s="66">
        <f t="shared" ref="E171:E234" si="12">D171-C171</f>
        <v>-44.267000000000053</v>
      </c>
      <c r="F171" s="67">
        <f t="shared" ref="F171:F234" si="13">E171/C171</f>
        <v>-2.4042487118977773E-2</v>
      </c>
      <c r="G171" s="71">
        <f>'NEGD Commercial'!X169</f>
        <v>19</v>
      </c>
      <c r="H171" s="68">
        <f t="shared" si="10"/>
        <v>2.6866515837104072E-3</v>
      </c>
      <c r="I171" s="68">
        <f t="shared" si="11"/>
        <v>0.76809954751131138</v>
      </c>
    </row>
    <row r="172" spans="2:9" x14ac:dyDescent="0.2">
      <c r="B172" s="71">
        <f>'NEGD Commercial'!V170</f>
        <v>3079</v>
      </c>
      <c r="C172" s="65">
        <f>IF('NEGD Large Com Win'!B172&gt;80,80*(Rates!$K$9+Rates!$K$14)+('NEGD Large Com Win'!B172-80)*(Rates!$K$9+Rates!$K$17),'NEGD Large Com Win'!B172*(Rates!$K$9+Rates!$K$14))+Rates!$K$19+SUM(Rates!$K$21:$K$27)</f>
        <v>1852.3421987396941</v>
      </c>
      <c r="D172" s="65">
        <f>IF('NEGD Large Com Win'!B172&gt;40,40*(Rates!$L$9+Rates!$L$14)+('NEGD Large Com Win'!B172-40)*(Rates!$L$9+Rates!$L$17),'NEGD Large Com Win'!B172*(Rates!$L$9+Rates!$L$14))+Rates!$L$19+Rates!$L$22+Rates!$L$23</f>
        <v>1808.3991987396942</v>
      </c>
      <c r="E172" s="66">
        <f t="shared" si="12"/>
        <v>-43.942999999999984</v>
      </c>
      <c r="F172" s="67">
        <f t="shared" si="13"/>
        <v>-2.3722938466714274E-2</v>
      </c>
      <c r="G172" s="71">
        <f>'NEGD Commercial'!X170</f>
        <v>10</v>
      </c>
      <c r="H172" s="68">
        <f t="shared" si="10"/>
        <v>1.4140271493212669E-3</v>
      </c>
      <c r="I172" s="68">
        <f t="shared" si="11"/>
        <v>0.76951357466063264</v>
      </c>
    </row>
    <row r="173" spans="2:9" x14ac:dyDescent="0.2">
      <c r="B173" s="71">
        <f>'NEGD Commercial'!V171</f>
        <v>3099</v>
      </c>
      <c r="C173" s="65">
        <f>IF('NEGD Large Com Win'!B173&gt;80,80*(Rates!$K$9+Rates!$K$14)+('NEGD Large Com Win'!B173-80)*(Rates!$K$9+Rates!$K$17),'NEGD Large Com Win'!B173*(Rates!$K$9+Rates!$K$14))+Rates!$K$19+SUM(Rates!$K$21:$K$27)</f>
        <v>1863.4855322813617</v>
      </c>
      <c r="D173" s="65">
        <f>IF('NEGD Large Com Win'!B173&gt;40,40*(Rates!$L$9+Rates!$L$14)+('NEGD Large Com Win'!B173-40)*(Rates!$L$9+Rates!$L$17),'NEGD Large Com Win'!B173*(Rates!$L$9+Rates!$L$14))+Rates!$L$19+Rates!$L$22+Rates!$L$23</f>
        <v>1819.8665322813615</v>
      </c>
      <c r="E173" s="66">
        <f t="shared" si="12"/>
        <v>-43.619000000000142</v>
      </c>
      <c r="F173" s="67">
        <f t="shared" si="13"/>
        <v>-2.3407211510035084E-2</v>
      </c>
      <c r="G173" s="71">
        <f>'NEGD Commercial'!X171</f>
        <v>13</v>
      </c>
      <c r="H173" s="68">
        <f t="shared" si="10"/>
        <v>1.838235294117647E-3</v>
      </c>
      <c r="I173" s="68">
        <f t="shared" si="11"/>
        <v>0.77135180995475028</v>
      </c>
    </row>
    <row r="174" spans="2:9" x14ac:dyDescent="0.2">
      <c r="B174" s="71">
        <f>'NEGD Commercial'!V172</f>
        <v>3119</v>
      </c>
      <c r="C174" s="65">
        <f>IF('NEGD Large Com Win'!B174&gt;80,80*(Rates!$K$9+Rates!$K$14)+('NEGD Large Com Win'!B174-80)*(Rates!$K$9+Rates!$K$17),'NEGD Large Com Win'!B174*(Rates!$K$9+Rates!$K$14))+Rates!$K$19+SUM(Rates!$K$21:$K$27)</f>
        <v>1874.6288658230289</v>
      </c>
      <c r="D174" s="65">
        <f>IF('NEGD Large Com Win'!B174&gt;40,40*(Rates!$L$9+Rates!$L$14)+('NEGD Large Com Win'!B174-40)*(Rates!$L$9+Rates!$L$17),'NEGD Large Com Win'!B174*(Rates!$L$9+Rates!$L$14))+Rates!$L$19+Rates!$L$22+Rates!$L$23</f>
        <v>1831.3338658230289</v>
      </c>
      <c r="E174" s="66">
        <f t="shared" si="12"/>
        <v>-43.295000000000073</v>
      </c>
      <c r="F174" s="67">
        <f t="shared" si="13"/>
        <v>-2.3095238097164381E-2</v>
      </c>
      <c r="G174" s="71">
        <f>'NEGD Commercial'!X172</f>
        <v>12</v>
      </c>
      <c r="H174" s="68">
        <f t="shared" si="10"/>
        <v>1.6968325791855204E-3</v>
      </c>
      <c r="I174" s="68">
        <f t="shared" si="11"/>
        <v>0.77304864253393579</v>
      </c>
    </row>
    <row r="175" spans="2:9" x14ac:dyDescent="0.2">
      <c r="B175" s="71">
        <f>'NEGD Commercial'!V173</f>
        <v>3139</v>
      </c>
      <c r="C175" s="65">
        <f>IF('NEGD Large Com Win'!B175&gt;80,80*(Rates!$K$9+Rates!$K$14)+('NEGD Large Com Win'!B175-80)*(Rates!$K$9+Rates!$K$17),'NEGD Large Com Win'!B175*(Rates!$K$9+Rates!$K$14))+Rates!$K$19+SUM(Rates!$K$21:$K$27)</f>
        <v>1885.7721993646965</v>
      </c>
      <c r="D175" s="65">
        <f>IF('NEGD Large Com Win'!B175&gt;40,40*(Rates!$L$9+Rates!$L$14)+('NEGD Large Com Win'!B175-40)*(Rates!$L$9+Rates!$L$17),'NEGD Large Com Win'!B175*(Rates!$L$9+Rates!$L$14))+Rates!$L$19+Rates!$L$22+Rates!$L$23</f>
        <v>1842.8011993646962</v>
      </c>
      <c r="E175" s="66">
        <f t="shared" si="12"/>
        <v>-42.971000000000231</v>
      </c>
      <c r="F175" s="67">
        <f t="shared" si="13"/>
        <v>-2.2786951687206368E-2</v>
      </c>
      <c r="G175" s="71">
        <f>'NEGD Commercial'!X173</f>
        <v>12</v>
      </c>
      <c r="H175" s="68">
        <f t="shared" si="10"/>
        <v>1.6968325791855204E-3</v>
      </c>
      <c r="I175" s="68">
        <f t="shared" si="11"/>
        <v>0.77474547511312131</v>
      </c>
    </row>
    <row r="176" spans="2:9" x14ac:dyDescent="0.2">
      <c r="B176" s="71">
        <f>'NEGD Commercial'!V174</f>
        <v>3159</v>
      </c>
      <c r="C176" s="65">
        <f>IF('NEGD Large Com Win'!B176&gt;80,80*(Rates!$K$9+Rates!$K$14)+('NEGD Large Com Win'!B176-80)*(Rates!$K$9+Rates!$K$17),'NEGD Large Com Win'!B176*(Rates!$K$9+Rates!$K$14))+Rates!$K$19+SUM(Rates!$K$21:$K$27)</f>
        <v>1896.9155329063638</v>
      </c>
      <c r="D176" s="65">
        <f>IF('NEGD Large Com Win'!B176&gt;40,40*(Rates!$L$9+Rates!$L$14)+('NEGD Large Com Win'!B176-40)*(Rates!$L$9+Rates!$L$17),'NEGD Large Com Win'!B176*(Rates!$L$9+Rates!$L$14))+Rates!$L$19+Rates!$L$22+Rates!$L$23</f>
        <v>1854.2685329063636</v>
      </c>
      <c r="E176" s="66">
        <f t="shared" si="12"/>
        <v>-42.647000000000162</v>
      </c>
      <c r="F176" s="67">
        <f t="shared" si="13"/>
        <v>-2.2482287302829165E-2</v>
      </c>
      <c r="G176" s="71">
        <f>'NEGD Commercial'!X174</f>
        <v>10</v>
      </c>
      <c r="H176" s="68">
        <f t="shared" si="10"/>
        <v>1.4140271493212669E-3</v>
      </c>
      <c r="I176" s="68">
        <f t="shared" si="11"/>
        <v>0.77615950226244257</v>
      </c>
    </row>
    <row r="177" spans="2:9" x14ac:dyDescent="0.2">
      <c r="B177" s="71">
        <f>'NEGD Commercial'!V175</f>
        <v>3179</v>
      </c>
      <c r="C177" s="65">
        <f>IF('NEGD Large Com Win'!B177&gt;80,80*(Rates!$K$9+Rates!$K$14)+('NEGD Large Com Win'!B177-80)*(Rates!$K$9+Rates!$K$17),'NEGD Large Com Win'!B177*(Rates!$K$9+Rates!$K$14))+Rates!$K$19+SUM(Rates!$K$21:$K$27)</f>
        <v>1908.058866448031</v>
      </c>
      <c r="D177" s="65">
        <f>IF('NEGD Large Com Win'!B177&gt;40,40*(Rates!$L$9+Rates!$L$14)+('NEGD Large Com Win'!B177-40)*(Rates!$L$9+Rates!$L$17),'NEGD Large Com Win'!B177*(Rates!$L$9+Rates!$L$14))+Rates!$L$19+Rates!$L$22+Rates!$L$23</f>
        <v>1865.7358664480312</v>
      </c>
      <c r="E177" s="66">
        <f t="shared" si="12"/>
        <v>-42.322999999999865</v>
      </c>
      <c r="F177" s="67">
        <f t="shared" si="13"/>
        <v>-2.2181181484608351E-2</v>
      </c>
      <c r="G177" s="71">
        <f>'NEGD Commercial'!X175</f>
        <v>14</v>
      </c>
      <c r="H177" s="68">
        <f t="shared" si="10"/>
        <v>1.9796380090497737E-3</v>
      </c>
      <c r="I177" s="68">
        <f t="shared" si="11"/>
        <v>0.77813914027149234</v>
      </c>
    </row>
    <row r="178" spans="2:9" x14ac:dyDescent="0.2">
      <c r="B178" s="71">
        <f>'NEGD Commercial'!V176</f>
        <v>3199</v>
      </c>
      <c r="C178" s="65">
        <f>IF('NEGD Large Com Win'!B178&gt;80,80*(Rates!$K$9+Rates!$K$14)+('NEGD Large Com Win'!B178-80)*(Rates!$K$9+Rates!$K$17),'NEGD Large Com Win'!B178*(Rates!$K$9+Rates!$K$14))+Rates!$K$19+SUM(Rates!$K$21:$K$27)</f>
        <v>1919.2021999896986</v>
      </c>
      <c r="D178" s="65">
        <f>IF('NEGD Large Com Win'!B178&gt;40,40*(Rates!$L$9+Rates!$L$14)+('NEGD Large Com Win'!B178-40)*(Rates!$L$9+Rates!$L$17),'NEGD Large Com Win'!B178*(Rates!$L$9+Rates!$L$14))+Rates!$L$19+Rates!$L$22+Rates!$L$23</f>
        <v>1877.2031999896985</v>
      </c>
      <c r="E178" s="66">
        <f t="shared" si="12"/>
        <v>-41.999000000000024</v>
      </c>
      <c r="F178" s="67">
        <f t="shared" si="13"/>
        <v>-2.1883572246960459E-2</v>
      </c>
      <c r="G178" s="71">
        <f>'NEGD Commercial'!X176</f>
        <v>10</v>
      </c>
      <c r="H178" s="68">
        <f t="shared" si="10"/>
        <v>1.4140271493212669E-3</v>
      </c>
      <c r="I178" s="68">
        <f t="shared" si="11"/>
        <v>0.7795531674208136</v>
      </c>
    </row>
    <row r="179" spans="2:9" x14ac:dyDescent="0.2">
      <c r="B179" s="71">
        <f>'NEGD Commercial'!V177</f>
        <v>3219</v>
      </c>
      <c r="C179" s="65">
        <f>IF('NEGD Large Com Win'!B179&gt;80,80*(Rates!$K$9+Rates!$K$14)+('NEGD Large Com Win'!B179-80)*(Rates!$K$9+Rates!$K$17),'NEGD Large Com Win'!B179*(Rates!$K$9+Rates!$K$14))+Rates!$K$19+SUM(Rates!$K$21:$K$27)</f>
        <v>1930.3455335313658</v>
      </c>
      <c r="D179" s="65">
        <f>IF('NEGD Large Com Win'!B179&gt;40,40*(Rates!$L$9+Rates!$L$14)+('NEGD Large Com Win'!B179-40)*(Rates!$L$9+Rates!$L$17),'NEGD Large Com Win'!B179*(Rates!$L$9+Rates!$L$14))+Rates!$L$19+Rates!$L$22+Rates!$L$23</f>
        <v>1888.6705335313659</v>
      </c>
      <c r="E179" s="66">
        <f t="shared" si="12"/>
        <v>-41.674999999999955</v>
      </c>
      <c r="F179" s="67">
        <f t="shared" si="13"/>
        <v>-2.1589399035601614E-2</v>
      </c>
      <c r="G179" s="71">
        <f>'NEGD Commercial'!X177</f>
        <v>14</v>
      </c>
      <c r="H179" s="68">
        <f t="shared" si="10"/>
        <v>1.9796380090497737E-3</v>
      </c>
      <c r="I179" s="68">
        <f t="shared" si="11"/>
        <v>0.78153280542986336</v>
      </c>
    </row>
    <row r="180" spans="2:9" x14ac:dyDescent="0.2">
      <c r="B180" s="71">
        <f>'NEGD Commercial'!V178</f>
        <v>3239</v>
      </c>
      <c r="C180" s="65">
        <f>IF('NEGD Large Com Win'!B180&gt;80,80*(Rates!$K$9+Rates!$K$14)+('NEGD Large Com Win'!B180-80)*(Rates!$K$9+Rates!$K$17),'NEGD Large Com Win'!B180*(Rates!$K$9+Rates!$K$14))+Rates!$K$19+SUM(Rates!$K$21:$K$27)</f>
        <v>1941.4888670730334</v>
      </c>
      <c r="D180" s="65">
        <f>IF('NEGD Large Com Win'!B180&gt;40,40*(Rates!$L$9+Rates!$L$14)+('NEGD Large Com Win'!B180-40)*(Rates!$L$9+Rates!$L$17),'NEGD Large Com Win'!B180*(Rates!$L$9+Rates!$L$14))+Rates!$L$19+Rates!$L$22+Rates!$L$23</f>
        <v>1900.1378670730332</v>
      </c>
      <c r="E180" s="66">
        <f t="shared" si="12"/>
        <v>-41.351000000000113</v>
      </c>
      <c r="F180" s="67">
        <f t="shared" si="13"/>
        <v>-2.1298602686473506E-2</v>
      </c>
      <c r="G180" s="71">
        <f>'NEGD Commercial'!X178</f>
        <v>16</v>
      </c>
      <c r="H180" s="68">
        <f t="shared" si="10"/>
        <v>2.2624434389140274E-3</v>
      </c>
      <c r="I180" s="68">
        <f t="shared" si="11"/>
        <v>0.78379524886877738</v>
      </c>
    </row>
    <row r="181" spans="2:9" x14ac:dyDescent="0.2">
      <c r="B181" s="71">
        <f>'NEGD Commercial'!V179</f>
        <v>3259</v>
      </c>
      <c r="C181" s="65">
        <f>IF('NEGD Large Com Win'!B181&gt;80,80*(Rates!$K$9+Rates!$K$14)+('NEGD Large Com Win'!B181-80)*(Rates!$K$9+Rates!$K$17),'NEGD Large Com Win'!B181*(Rates!$K$9+Rates!$K$14))+Rates!$K$19+SUM(Rates!$K$21:$K$27)</f>
        <v>1952.6322006147007</v>
      </c>
      <c r="D181" s="65">
        <f>IF('NEGD Large Com Win'!B181&gt;40,40*(Rates!$L$9+Rates!$L$14)+('NEGD Large Com Win'!B181-40)*(Rates!$L$9+Rates!$L$17),'NEGD Large Com Win'!B181*(Rates!$L$9+Rates!$L$14))+Rates!$L$19+Rates!$L$22+Rates!$L$23</f>
        <v>1911.6052006147006</v>
      </c>
      <c r="E181" s="66">
        <f t="shared" si="12"/>
        <v>-41.027000000000044</v>
      </c>
      <c r="F181" s="67">
        <f t="shared" si="13"/>
        <v>-2.101112538607347E-2</v>
      </c>
      <c r="G181" s="71">
        <f>'NEGD Commercial'!X179</f>
        <v>10</v>
      </c>
      <c r="H181" s="68">
        <f t="shared" si="10"/>
        <v>1.4140271493212669E-3</v>
      </c>
      <c r="I181" s="68">
        <f t="shared" si="11"/>
        <v>0.78520927601809865</v>
      </c>
    </row>
    <row r="182" spans="2:9" x14ac:dyDescent="0.2">
      <c r="B182" s="71">
        <f>'NEGD Commercial'!V180</f>
        <v>3279</v>
      </c>
      <c r="C182" s="65">
        <f>IF('NEGD Large Com Win'!B182&gt;80,80*(Rates!$K$9+Rates!$K$14)+('NEGD Large Com Win'!B182-80)*(Rates!$K$9+Rates!$K$17),'NEGD Large Com Win'!B182*(Rates!$K$9+Rates!$K$14))+Rates!$K$19+SUM(Rates!$K$21:$K$27)</f>
        <v>1963.7755341563682</v>
      </c>
      <c r="D182" s="65">
        <f>IF('NEGD Large Com Win'!B182&gt;40,40*(Rates!$L$9+Rates!$L$14)+('NEGD Large Com Win'!B182-40)*(Rates!$L$9+Rates!$L$17),'NEGD Large Com Win'!B182*(Rates!$L$9+Rates!$L$14))+Rates!$L$19+Rates!$L$22+Rates!$L$23</f>
        <v>1923.072534156368</v>
      </c>
      <c r="E182" s="66">
        <f t="shared" si="12"/>
        <v>-40.703000000000202</v>
      </c>
      <c r="F182" s="67">
        <f t="shared" si="13"/>
        <v>-2.0726910633137145E-2</v>
      </c>
      <c r="G182" s="71">
        <f>'NEGD Commercial'!X180</f>
        <v>7</v>
      </c>
      <c r="H182" s="68">
        <f t="shared" si="10"/>
        <v>9.8981900452488683E-4</v>
      </c>
      <c r="I182" s="68">
        <f t="shared" si="11"/>
        <v>0.78619909502262353</v>
      </c>
    </row>
    <row r="183" spans="2:9" x14ac:dyDescent="0.2">
      <c r="B183" s="71">
        <f>'NEGD Commercial'!V181</f>
        <v>3299</v>
      </c>
      <c r="C183" s="65">
        <f>IF('NEGD Large Com Win'!B183&gt;80,80*(Rates!$K$9+Rates!$K$14)+('NEGD Large Com Win'!B183-80)*(Rates!$K$9+Rates!$K$17),'NEGD Large Com Win'!B183*(Rates!$K$9+Rates!$K$14))+Rates!$K$19+SUM(Rates!$K$21:$K$27)</f>
        <v>1974.9188676980355</v>
      </c>
      <c r="D183" s="65">
        <f>IF('NEGD Large Com Win'!B183&gt;40,40*(Rates!$L$9+Rates!$L$14)+('NEGD Large Com Win'!B183-40)*(Rates!$L$9+Rates!$L$17),'NEGD Large Com Win'!B183*(Rates!$L$9+Rates!$L$14))+Rates!$L$19+Rates!$L$22+Rates!$L$23</f>
        <v>1934.5398676980353</v>
      </c>
      <c r="E183" s="66">
        <f t="shared" si="12"/>
        <v>-40.379000000000133</v>
      </c>
      <c r="F183" s="67">
        <f t="shared" si="13"/>
        <v>-2.044590320161652E-2</v>
      </c>
      <c r="G183" s="71">
        <f>'NEGD Commercial'!X181</f>
        <v>8</v>
      </c>
      <c r="H183" s="68">
        <f t="shared" si="10"/>
        <v>1.1312217194570137E-3</v>
      </c>
      <c r="I183" s="68">
        <f t="shared" si="11"/>
        <v>0.78733031674208054</v>
      </c>
    </row>
    <row r="184" spans="2:9" x14ac:dyDescent="0.2">
      <c r="B184" s="71">
        <f>'NEGD Commercial'!V182</f>
        <v>3319</v>
      </c>
      <c r="C184" s="65">
        <f>IF('NEGD Large Com Win'!B184&gt;80,80*(Rates!$K$9+Rates!$K$14)+('NEGD Large Com Win'!B184-80)*(Rates!$K$9+Rates!$K$17),'NEGD Large Com Win'!B184*(Rates!$K$9+Rates!$K$14))+Rates!$K$19+SUM(Rates!$K$21:$K$27)</f>
        <v>1986.0622012397027</v>
      </c>
      <c r="D184" s="65">
        <f>IF('NEGD Large Com Win'!B184&gt;40,40*(Rates!$L$9+Rates!$L$14)+('NEGD Large Com Win'!B184-40)*(Rates!$L$9+Rates!$L$17),'NEGD Large Com Win'!B184*(Rates!$L$9+Rates!$L$14))+Rates!$L$19+Rates!$L$22+Rates!$L$23</f>
        <v>1946.0072012397027</v>
      </c>
      <c r="E184" s="66">
        <f t="shared" si="12"/>
        <v>-40.055000000000064</v>
      </c>
      <c r="F184" s="67">
        <f t="shared" si="13"/>
        <v>-2.0168049104906018E-2</v>
      </c>
      <c r="G184" s="71">
        <f>'NEGD Commercial'!X182</f>
        <v>7</v>
      </c>
      <c r="H184" s="68">
        <f t="shared" si="10"/>
        <v>9.8981900452488683E-4</v>
      </c>
      <c r="I184" s="68">
        <f t="shared" si="11"/>
        <v>0.78832013574660542</v>
      </c>
    </row>
    <row r="185" spans="2:9" x14ac:dyDescent="0.2">
      <c r="B185" s="71">
        <f>'NEGD Commercial'!V183</f>
        <v>3339</v>
      </c>
      <c r="C185" s="65">
        <f>IF('NEGD Large Com Win'!B185&gt;80,80*(Rates!$K$9+Rates!$K$14)+('NEGD Large Com Win'!B185-80)*(Rates!$K$9+Rates!$K$17),'NEGD Large Com Win'!B185*(Rates!$K$9+Rates!$K$14))+Rates!$K$19+SUM(Rates!$K$21:$K$27)</f>
        <v>1997.2055347813703</v>
      </c>
      <c r="D185" s="65">
        <f>IF('NEGD Large Com Win'!B185&gt;40,40*(Rates!$L$9+Rates!$L$14)+('NEGD Large Com Win'!B185-40)*(Rates!$L$9+Rates!$L$17),'NEGD Large Com Win'!B185*(Rates!$L$9+Rates!$L$14))+Rates!$L$19+Rates!$L$22+Rates!$L$23</f>
        <v>1957.47453478137</v>
      </c>
      <c r="E185" s="66">
        <f t="shared" si="12"/>
        <v>-39.731000000000222</v>
      </c>
      <c r="F185" s="67">
        <f t="shared" si="13"/>
        <v>-1.989329556126505E-2</v>
      </c>
      <c r="G185" s="71">
        <f>'NEGD Commercial'!X183</f>
        <v>16</v>
      </c>
      <c r="H185" s="68">
        <f t="shared" si="10"/>
        <v>2.2624434389140274E-3</v>
      </c>
      <c r="I185" s="68">
        <f t="shared" si="11"/>
        <v>0.79058257918551944</v>
      </c>
    </row>
    <row r="186" spans="2:9" x14ac:dyDescent="0.2">
      <c r="B186" s="71">
        <f>'NEGD Commercial'!V184</f>
        <v>3359</v>
      </c>
      <c r="C186" s="65">
        <f>IF('NEGD Large Com Win'!B186&gt;80,80*(Rates!$K$9+Rates!$K$14)+('NEGD Large Com Win'!B186-80)*(Rates!$K$9+Rates!$K$17),'NEGD Large Com Win'!B186*(Rates!$K$9+Rates!$K$14))+Rates!$K$19+SUM(Rates!$K$21:$K$27)</f>
        <v>2008.3488683230375</v>
      </c>
      <c r="D186" s="65">
        <f>IF('NEGD Large Com Win'!B186&gt;40,40*(Rates!$L$9+Rates!$L$14)+('NEGD Large Com Win'!B186-40)*(Rates!$L$9+Rates!$L$17),'NEGD Large Com Win'!B186*(Rates!$L$9+Rates!$L$14))+Rates!$L$19+Rates!$L$22+Rates!$L$23</f>
        <v>1968.9418683230376</v>
      </c>
      <c r="E186" s="66">
        <f t="shared" si="12"/>
        <v>-39.406999999999925</v>
      </c>
      <c r="F186" s="67">
        <f t="shared" si="13"/>
        <v>-1.9621590960391556E-2</v>
      </c>
      <c r="G186" s="71">
        <f>'NEGD Commercial'!X184</f>
        <v>8</v>
      </c>
      <c r="H186" s="68">
        <f t="shared" si="10"/>
        <v>1.1312217194570137E-3</v>
      </c>
      <c r="I186" s="68">
        <f t="shared" si="11"/>
        <v>0.79171380090497645</v>
      </c>
    </row>
    <row r="187" spans="2:9" x14ac:dyDescent="0.2">
      <c r="B187" s="71">
        <f>'NEGD Commercial'!V185</f>
        <v>3379</v>
      </c>
      <c r="C187" s="65">
        <f>IF('NEGD Large Com Win'!B187&gt;80,80*(Rates!$K$9+Rates!$K$14)+('NEGD Large Com Win'!B187-80)*(Rates!$K$9+Rates!$K$17),'NEGD Large Com Win'!B187*(Rates!$K$9+Rates!$K$14))+Rates!$K$19+SUM(Rates!$K$21:$K$27)</f>
        <v>2019.4922018647051</v>
      </c>
      <c r="D187" s="65">
        <f>IF('NEGD Large Com Win'!B187&gt;40,40*(Rates!$L$9+Rates!$L$14)+('NEGD Large Com Win'!B187-40)*(Rates!$L$9+Rates!$L$17),'NEGD Large Com Win'!B187*(Rates!$L$9+Rates!$L$14))+Rates!$L$19+Rates!$L$22+Rates!$L$23</f>
        <v>1980.409201864705</v>
      </c>
      <c r="E187" s="66">
        <f t="shared" si="12"/>
        <v>-39.083000000000084</v>
      </c>
      <c r="F187" s="67">
        <f t="shared" si="13"/>
        <v>-1.9352884831103909E-2</v>
      </c>
      <c r="G187" s="71">
        <f>'NEGD Commercial'!X185</f>
        <v>5</v>
      </c>
      <c r="H187" s="68">
        <f t="shared" si="10"/>
        <v>7.0701357466063347E-4</v>
      </c>
      <c r="I187" s="68">
        <f t="shared" si="11"/>
        <v>0.79242081447963708</v>
      </c>
    </row>
    <row r="188" spans="2:9" x14ac:dyDescent="0.2">
      <c r="B188" s="71">
        <f>'NEGD Commercial'!V186</f>
        <v>3399</v>
      </c>
      <c r="C188" s="65">
        <f>IF('NEGD Large Com Win'!B188&gt;80,80*(Rates!$K$9+Rates!$K$14)+('NEGD Large Com Win'!B188-80)*(Rates!$K$9+Rates!$K$17),'NEGD Large Com Win'!B188*(Rates!$K$9+Rates!$K$14))+Rates!$K$19+SUM(Rates!$K$21:$K$27)</f>
        <v>2030.6355354063724</v>
      </c>
      <c r="D188" s="65">
        <f>IF('NEGD Large Com Win'!B188&gt;40,40*(Rates!$L$9+Rates!$L$14)+('NEGD Large Com Win'!B188-40)*(Rates!$L$9+Rates!$L$17),'NEGD Large Com Win'!B188*(Rates!$L$9+Rates!$L$14))+Rates!$L$19+Rates!$L$22+Rates!$L$23</f>
        <v>1991.8765354063723</v>
      </c>
      <c r="E188" s="66">
        <f t="shared" si="12"/>
        <v>-38.759000000000015</v>
      </c>
      <c r="F188" s="67">
        <f t="shared" si="13"/>
        <v>-1.9087127810084113E-2</v>
      </c>
      <c r="G188" s="71">
        <f>'NEGD Commercial'!X186</f>
        <v>11</v>
      </c>
      <c r="H188" s="68">
        <f t="shared" si="10"/>
        <v>1.5554298642533936E-3</v>
      </c>
      <c r="I188" s="68">
        <f t="shared" si="11"/>
        <v>0.79397624434389047</v>
      </c>
    </row>
    <row r="189" spans="2:9" x14ac:dyDescent="0.2">
      <c r="B189" s="71">
        <f>'NEGD Commercial'!V187</f>
        <v>3419</v>
      </c>
      <c r="C189" s="65">
        <f>IF('NEGD Large Com Win'!B189&gt;80,80*(Rates!$K$9+Rates!$K$14)+('NEGD Large Com Win'!B189-80)*(Rates!$K$9+Rates!$K$17),'NEGD Large Com Win'!B189*(Rates!$K$9+Rates!$K$14))+Rates!$K$19+SUM(Rates!$K$21:$K$27)</f>
        <v>2041.7788689480399</v>
      </c>
      <c r="D189" s="65">
        <f>IF('NEGD Large Com Win'!B189&gt;40,40*(Rates!$L$9+Rates!$L$14)+('NEGD Large Com Win'!B189-40)*(Rates!$L$9+Rates!$L$17),'NEGD Large Com Win'!B189*(Rates!$L$9+Rates!$L$14))+Rates!$L$19+Rates!$L$22+Rates!$L$23</f>
        <v>2003.3438689480397</v>
      </c>
      <c r="E189" s="66">
        <f t="shared" si="12"/>
        <v>-38.435000000000173</v>
      </c>
      <c r="F189" s="67">
        <f t="shared" si="13"/>
        <v>-1.8824271611647424E-2</v>
      </c>
      <c r="G189" s="71">
        <f>'NEGD Commercial'!X187</f>
        <v>9</v>
      </c>
      <c r="H189" s="68">
        <f t="shared" si="10"/>
        <v>1.2726244343891403E-3</v>
      </c>
      <c r="I189" s="68">
        <f t="shared" si="11"/>
        <v>0.79524886877827961</v>
      </c>
    </row>
    <row r="190" spans="2:9" x14ac:dyDescent="0.2">
      <c r="B190" s="71">
        <f>'NEGD Commercial'!V188</f>
        <v>3439</v>
      </c>
      <c r="C190" s="65">
        <f>IF('NEGD Large Com Win'!B190&gt;80,80*(Rates!$K$9+Rates!$K$14)+('NEGD Large Com Win'!B190-80)*(Rates!$K$9+Rates!$K$17),'NEGD Large Com Win'!B190*(Rates!$K$9+Rates!$K$14))+Rates!$K$19+SUM(Rates!$K$21:$K$27)</f>
        <v>2052.9222024897072</v>
      </c>
      <c r="D190" s="65">
        <f>IF('NEGD Large Com Win'!B190&gt;40,40*(Rates!$L$9+Rates!$L$14)+('NEGD Large Com Win'!B190-40)*(Rates!$L$9+Rates!$L$17),'NEGD Large Com Win'!B190*(Rates!$L$9+Rates!$L$14))+Rates!$L$19+Rates!$L$22+Rates!$L$23</f>
        <v>2014.8112024897071</v>
      </c>
      <c r="E190" s="66">
        <f t="shared" si="12"/>
        <v>-38.111000000000104</v>
      </c>
      <c r="F190" s="67">
        <f t="shared" si="13"/>
        <v>-1.8564268998494199E-2</v>
      </c>
      <c r="G190" s="71">
        <f>'NEGD Commercial'!X188</f>
        <v>8</v>
      </c>
      <c r="H190" s="68">
        <f t="shared" si="10"/>
        <v>1.1312217194570137E-3</v>
      </c>
      <c r="I190" s="68">
        <f t="shared" si="11"/>
        <v>0.79638009049773661</v>
      </c>
    </row>
    <row r="191" spans="2:9" x14ac:dyDescent="0.2">
      <c r="B191" s="71">
        <f>'NEGD Commercial'!V189</f>
        <v>3459</v>
      </c>
      <c r="C191" s="65">
        <f>IF('NEGD Large Com Win'!B191&gt;80,80*(Rates!$K$9+Rates!$K$14)+('NEGD Large Com Win'!B191-80)*(Rates!$K$9+Rates!$K$17),'NEGD Large Com Win'!B191*(Rates!$K$9+Rates!$K$14))+Rates!$K$19+SUM(Rates!$K$21:$K$27)</f>
        <v>2064.0655360313744</v>
      </c>
      <c r="D191" s="65">
        <f>IF('NEGD Large Com Win'!B191&gt;40,40*(Rates!$L$9+Rates!$L$14)+('NEGD Large Com Win'!B191-40)*(Rates!$L$9+Rates!$L$17),'NEGD Large Com Win'!B191*(Rates!$L$9+Rates!$L$14))+Rates!$L$19+Rates!$L$22+Rates!$L$23</f>
        <v>2026.2785360313744</v>
      </c>
      <c r="E191" s="66">
        <f t="shared" si="12"/>
        <v>-37.787000000000035</v>
      </c>
      <c r="F191" s="67">
        <f t="shared" si="13"/>
        <v>-1.8307073753410927E-2</v>
      </c>
      <c r="G191" s="71">
        <f>'NEGD Commercial'!X189</f>
        <v>9</v>
      </c>
      <c r="H191" s="68">
        <f t="shared" si="10"/>
        <v>1.2726244343891403E-3</v>
      </c>
      <c r="I191" s="68">
        <f t="shared" si="11"/>
        <v>0.79765271493212575</v>
      </c>
    </row>
    <row r="192" spans="2:9" x14ac:dyDescent="0.2">
      <c r="B192" s="71">
        <f>'NEGD Commercial'!V190</f>
        <v>3479</v>
      </c>
      <c r="C192" s="65">
        <f>IF('NEGD Large Com Win'!B192&gt;80,80*(Rates!$K$9+Rates!$K$14)+('NEGD Large Com Win'!B192-80)*(Rates!$K$9+Rates!$K$17),'NEGD Large Com Win'!B192*(Rates!$K$9+Rates!$K$14))+Rates!$K$19+SUM(Rates!$K$21:$K$27)</f>
        <v>2075.2088695730417</v>
      </c>
      <c r="D192" s="65">
        <f>IF('NEGD Large Com Win'!B192&gt;40,40*(Rates!$L$9+Rates!$L$14)+('NEGD Large Com Win'!B192-40)*(Rates!$L$9+Rates!$L$17),'NEGD Large Com Win'!B192*(Rates!$L$9+Rates!$L$14))+Rates!$L$19+Rates!$L$22+Rates!$L$23</f>
        <v>2037.7458695730418</v>
      </c>
      <c r="E192" s="66">
        <f t="shared" si="12"/>
        <v>-37.462999999999965</v>
      </c>
      <c r="F192" s="67">
        <f t="shared" si="13"/>
        <v>-1.8052640651881797E-2</v>
      </c>
      <c r="G192" s="71">
        <f>'NEGD Commercial'!X190</f>
        <v>7</v>
      </c>
      <c r="H192" s="68">
        <f t="shared" si="10"/>
        <v>9.8981900452488683E-4</v>
      </c>
      <c r="I192" s="68">
        <f t="shared" si="11"/>
        <v>0.79864253393665063</v>
      </c>
    </row>
    <row r="193" spans="2:9" x14ac:dyDescent="0.2">
      <c r="B193" s="71">
        <f>'NEGD Commercial'!V191</f>
        <v>3499</v>
      </c>
      <c r="C193" s="65">
        <f>IF('NEGD Large Com Win'!B193&gt;80,80*(Rates!$K$9+Rates!$K$14)+('NEGD Large Com Win'!B193-80)*(Rates!$K$9+Rates!$K$17),'NEGD Large Com Win'!B193*(Rates!$K$9+Rates!$K$14))+Rates!$K$19+SUM(Rates!$K$21:$K$27)</f>
        <v>2086.352203114709</v>
      </c>
      <c r="D193" s="65">
        <f>IF('NEGD Large Com Win'!B193&gt;40,40*(Rates!$L$9+Rates!$L$14)+('NEGD Large Com Win'!B193-40)*(Rates!$L$9+Rates!$L$17),'NEGD Large Com Win'!B193*(Rates!$L$9+Rates!$L$14))+Rates!$L$19+Rates!$L$22+Rates!$L$23</f>
        <v>2049.2132031147089</v>
      </c>
      <c r="E193" s="66">
        <f t="shared" si="12"/>
        <v>-37.139000000000124</v>
      </c>
      <c r="F193" s="67">
        <f t="shared" si="13"/>
        <v>-1.7800925435578624E-2</v>
      </c>
      <c r="G193" s="71">
        <f>'NEGD Commercial'!X191</f>
        <v>14</v>
      </c>
      <c r="H193" s="68">
        <f t="shared" si="10"/>
        <v>1.9796380090497737E-3</v>
      </c>
      <c r="I193" s="68">
        <f t="shared" si="11"/>
        <v>0.8006221719457004</v>
      </c>
    </row>
    <row r="194" spans="2:9" x14ac:dyDescent="0.2">
      <c r="B194" s="71">
        <f>'NEGD Commercial'!V192</f>
        <v>3519</v>
      </c>
      <c r="C194" s="65">
        <f>IF('NEGD Large Com Win'!B194&gt;80,80*(Rates!$K$9+Rates!$K$14)+('NEGD Large Com Win'!B194-80)*(Rates!$K$9+Rates!$K$17),'NEGD Large Com Win'!B194*(Rates!$K$9+Rates!$K$14))+Rates!$K$19+SUM(Rates!$K$21:$K$27)</f>
        <v>2097.4955366563768</v>
      </c>
      <c r="D194" s="65">
        <f>IF('NEGD Large Com Win'!B194&gt;40,40*(Rates!$L$9+Rates!$L$14)+('NEGD Large Com Win'!B194-40)*(Rates!$L$9+Rates!$L$17),'NEGD Large Com Win'!B194*(Rates!$L$9+Rates!$L$14))+Rates!$L$19+Rates!$L$22+Rates!$L$23</f>
        <v>2060.6805366563767</v>
      </c>
      <c r="E194" s="66">
        <f t="shared" si="12"/>
        <v>-36.815000000000055</v>
      </c>
      <c r="F194" s="67">
        <f t="shared" si="13"/>
        <v>-1.7551884786695157E-2</v>
      </c>
      <c r="G194" s="71">
        <f>'NEGD Commercial'!X192</f>
        <v>6</v>
      </c>
      <c r="H194" s="68">
        <f t="shared" si="10"/>
        <v>8.484162895927602E-4</v>
      </c>
      <c r="I194" s="68">
        <f t="shared" si="11"/>
        <v>0.80147058823529316</v>
      </c>
    </row>
    <row r="195" spans="2:9" x14ac:dyDescent="0.2">
      <c r="B195" s="71">
        <f>'NEGD Commercial'!V193</f>
        <v>3539</v>
      </c>
      <c r="C195" s="65">
        <f>IF('NEGD Large Com Win'!B195&gt;80,80*(Rates!$K$9+Rates!$K$14)+('NEGD Large Com Win'!B195-80)*(Rates!$K$9+Rates!$K$17),'NEGD Large Com Win'!B195*(Rates!$K$9+Rates!$K$14))+Rates!$K$19+SUM(Rates!$K$21:$K$27)</f>
        <v>2108.6388701980441</v>
      </c>
      <c r="D195" s="65">
        <f>IF('NEGD Large Com Win'!B195&gt;40,40*(Rates!$L$9+Rates!$L$14)+('NEGD Large Com Win'!B195-40)*(Rates!$L$9+Rates!$L$17),'NEGD Large Com Win'!B195*(Rates!$L$9+Rates!$L$14))+Rates!$L$19+Rates!$L$22+Rates!$L$23</f>
        <v>2072.1478701980441</v>
      </c>
      <c r="E195" s="66">
        <f t="shared" si="12"/>
        <v>-36.490999999999985</v>
      </c>
      <c r="F195" s="67">
        <f t="shared" si="13"/>
        <v>-1.7305476303096291E-2</v>
      </c>
      <c r="G195" s="71">
        <f>'NEGD Commercial'!X193</f>
        <v>3</v>
      </c>
      <c r="H195" s="68">
        <f t="shared" si="10"/>
        <v>4.242081447963801E-4</v>
      </c>
      <c r="I195" s="68">
        <f t="shared" si="11"/>
        <v>0.80189479638008954</v>
      </c>
    </row>
    <row r="196" spans="2:9" x14ac:dyDescent="0.2">
      <c r="B196" s="71">
        <f>'NEGD Commercial'!V194</f>
        <v>3559</v>
      </c>
      <c r="C196" s="65">
        <f>IF('NEGD Large Com Win'!B196&gt;80,80*(Rates!$K$9+Rates!$K$14)+('NEGD Large Com Win'!B196-80)*(Rates!$K$9+Rates!$K$17),'NEGD Large Com Win'!B196*(Rates!$K$9+Rates!$K$14))+Rates!$K$19+SUM(Rates!$K$21:$K$27)</f>
        <v>2119.7822037397113</v>
      </c>
      <c r="D196" s="65">
        <f>IF('NEGD Large Com Win'!B196&gt;40,40*(Rates!$L$9+Rates!$L$14)+('NEGD Large Com Win'!B196-40)*(Rates!$L$9+Rates!$L$17),'NEGD Large Com Win'!B196*(Rates!$L$9+Rates!$L$14))+Rates!$L$19+Rates!$L$22+Rates!$L$23</f>
        <v>2083.6152037397114</v>
      </c>
      <c r="E196" s="66">
        <f t="shared" si="12"/>
        <v>-36.166999999999916</v>
      </c>
      <c r="F196" s="67">
        <f t="shared" si="13"/>
        <v>-1.7061658474249966E-2</v>
      </c>
      <c r="G196" s="71">
        <f>'NEGD Commercial'!X194</f>
        <v>10</v>
      </c>
      <c r="H196" s="68">
        <f t="shared" si="10"/>
        <v>1.4140271493212669E-3</v>
      </c>
      <c r="I196" s="68">
        <f t="shared" si="11"/>
        <v>0.8033088235294108</v>
      </c>
    </row>
    <row r="197" spans="2:9" x14ac:dyDescent="0.2">
      <c r="B197" s="71">
        <f>'NEGD Commercial'!V195</f>
        <v>3579</v>
      </c>
      <c r="C197" s="65">
        <f>IF('NEGD Large Com Win'!B197&gt;80,80*(Rates!$K$9+Rates!$K$14)+('NEGD Large Com Win'!B197-80)*(Rates!$K$9+Rates!$K$17),'NEGD Large Com Win'!B197*(Rates!$K$9+Rates!$K$14))+Rates!$K$19+SUM(Rates!$K$21:$K$27)</f>
        <v>2130.9255372813786</v>
      </c>
      <c r="D197" s="65">
        <f>IF('NEGD Large Com Win'!B197&gt;40,40*(Rates!$L$9+Rates!$L$14)+('NEGD Large Com Win'!B197-40)*(Rates!$L$9+Rates!$L$17),'NEGD Large Com Win'!B197*(Rates!$L$9+Rates!$L$14))+Rates!$L$19+Rates!$L$22+Rates!$L$23</f>
        <v>2095.0825372813788</v>
      </c>
      <c r="E197" s="66">
        <f t="shared" si="12"/>
        <v>-35.842999999999847</v>
      </c>
      <c r="F197" s="67">
        <f t="shared" si="13"/>
        <v>-1.6820390657914831E-2</v>
      </c>
      <c r="G197" s="71">
        <f>'NEGD Commercial'!X195</f>
        <v>12</v>
      </c>
      <c r="H197" s="68">
        <f t="shared" si="10"/>
        <v>1.6968325791855204E-3</v>
      </c>
      <c r="I197" s="68">
        <f t="shared" si="11"/>
        <v>0.80500565610859631</v>
      </c>
    </row>
    <row r="198" spans="2:9" x14ac:dyDescent="0.2">
      <c r="B198" s="71">
        <f>'NEGD Commercial'!V196</f>
        <v>3599</v>
      </c>
      <c r="C198" s="65">
        <f>IF('NEGD Large Com Win'!B198&gt;80,80*(Rates!$K$9+Rates!$K$14)+('NEGD Large Com Win'!B198-80)*(Rates!$K$9+Rates!$K$17),'NEGD Large Com Win'!B198*(Rates!$K$9+Rates!$K$14))+Rates!$K$19+SUM(Rates!$K$21:$K$27)</f>
        <v>2142.0688708230459</v>
      </c>
      <c r="D198" s="65">
        <f>IF('NEGD Large Com Win'!B198&gt;40,40*(Rates!$L$9+Rates!$L$14)+('NEGD Large Com Win'!B198-40)*(Rates!$L$9+Rates!$L$17),'NEGD Large Com Win'!B198*(Rates!$L$9+Rates!$L$14))+Rates!$L$19+Rates!$L$22+Rates!$L$23</f>
        <v>2106.5498708230461</v>
      </c>
      <c r="E198" s="66">
        <f t="shared" si="12"/>
        <v>-35.518999999999778</v>
      </c>
      <c r="F198" s="67">
        <f t="shared" si="13"/>
        <v>-1.6581633057555396E-2</v>
      </c>
      <c r="G198" s="71">
        <f>'NEGD Commercial'!X196</f>
        <v>7</v>
      </c>
      <c r="H198" s="68">
        <f t="shared" si="10"/>
        <v>9.8981900452488683E-4</v>
      </c>
      <c r="I198" s="68">
        <f t="shared" si="11"/>
        <v>0.8059954751131212</v>
      </c>
    </row>
    <row r="199" spans="2:9" x14ac:dyDescent="0.2">
      <c r="B199" s="71">
        <f>'NEGD Commercial'!V197</f>
        <v>3619</v>
      </c>
      <c r="C199" s="65">
        <f>IF('NEGD Large Com Win'!B199&gt;80,80*(Rates!$K$9+Rates!$K$14)+('NEGD Large Com Win'!B199-80)*(Rates!$K$9+Rates!$K$17),'NEGD Large Com Win'!B199*(Rates!$K$9+Rates!$K$14))+Rates!$K$19+SUM(Rates!$K$21:$K$27)</f>
        <v>2153.2122043647137</v>
      </c>
      <c r="D199" s="65">
        <f>IF('NEGD Large Com Win'!B199&gt;40,40*(Rates!$L$9+Rates!$L$14)+('NEGD Large Com Win'!B199-40)*(Rates!$L$9+Rates!$L$17),'NEGD Large Com Win'!B199*(Rates!$L$9+Rates!$L$14))+Rates!$L$19+Rates!$L$22+Rates!$L$23</f>
        <v>2118.0172043647135</v>
      </c>
      <c r="E199" s="66">
        <f t="shared" si="12"/>
        <v>-35.195000000000164</v>
      </c>
      <c r="F199" s="67">
        <f t="shared" si="13"/>
        <v>-1.6345346700458695E-2</v>
      </c>
      <c r="G199" s="71">
        <f>'NEGD Commercial'!X197</f>
        <v>7</v>
      </c>
      <c r="H199" s="68">
        <f t="shared" si="10"/>
        <v>9.8981900452488683E-4</v>
      </c>
      <c r="I199" s="68">
        <f t="shared" si="11"/>
        <v>0.80698529411764608</v>
      </c>
    </row>
    <row r="200" spans="2:9" x14ac:dyDescent="0.2">
      <c r="B200" s="71">
        <f>'NEGD Commercial'!V198</f>
        <v>3639</v>
      </c>
      <c r="C200" s="65">
        <f>IF('NEGD Large Com Win'!B200&gt;80,80*(Rates!$K$9+Rates!$K$14)+('NEGD Large Com Win'!B200-80)*(Rates!$K$9+Rates!$K$17),'NEGD Large Com Win'!B200*(Rates!$K$9+Rates!$K$14))+Rates!$K$19+SUM(Rates!$K$21:$K$27)</f>
        <v>2164.355537906381</v>
      </c>
      <c r="D200" s="65">
        <f>IF('NEGD Large Com Win'!B200&gt;40,40*(Rates!$L$9+Rates!$L$14)+('NEGD Large Com Win'!B200-40)*(Rates!$L$9+Rates!$L$17),'NEGD Large Com Win'!B200*(Rates!$L$9+Rates!$L$14))+Rates!$L$19+Rates!$L$22+Rates!$L$23</f>
        <v>2129.4845379063809</v>
      </c>
      <c r="E200" s="66">
        <f t="shared" si="12"/>
        <v>-34.871000000000095</v>
      </c>
      <c r="F200" s="67">
        <f t="shared" si="13"/>
        <v>-1.6111493416525929E-2</v>
      </c>
      <c r="G200" s="71">
        <f>'NEGD Commercial'!X198</f>
        <v>10</v>
      </c>
      <c r="H200" s="68">
        <f t="shared" ref="H200:H263" si="14">G200/SUM($G$6:$G$714)</f>
        <v>1.4140271493212669E-3</v>
      </c>
      <c r="I200" s="68">
        <f t="shared" ref="I200:I263" si="15">H200+I199</f>
        <v>0.80839932126696734</v>
      </c>
    </row>
    <row r="201" spans="2:9" x14ac:dyDescent="0.2">
      <c r="B201" s="71">
        <f>'NEGD Commercial'!V199</f>
        <v>3659</v>
      </c>
      <c r="C201" s="65">
        <f>IF('NEGD Large Com Win'!B201&gt;80,80*(Rates!$K$9+Rates!$K$14)+('NEGD Large Com Win'!B201-80)*(Rates!$K$9+Rates!$K$17),'NEGD Large Com Win'!B201*(Rates!$K$9+Rates!$K$14))+Rates!$K$19+SUM(Rates!$K$21:$K$27)</f>
        <v>2175.4988714480487</v>
      </c>
      <c r="D201" s="65">
        <f>IF('NEGD Large Com Win'!B201&gt;40,40*(Rates!$L$9+Rates!$L$14)+('NEGD Large Com Win'!B201-40)*(Rates!$L$9+Rates!$L$17),'NEGD Large Com Win'!B201*(Rates!$L$9+Rates!$L$14))+Rates!$L$19+Rates!$L$22+Rates!$L$23</f>
        <v>2140.9518714480482</v>
      </c>
      <c r="E201" s="66">
        <f t="shared" si="12"/>
        <v>-34.54700000000048</v>
      </c>
      <c r="F201" s="67">
        <f t="shared" si="13"/>
        <v>-1.5880035817718175E-2</v>
      </c>
      <c r="G201" s="71">
        <f>'NEGD Commercial'!X199</f>
        <v>5</v>
      </c>
      <c r="H201" s="68">
        <f t="shared" si="14"/>
        <v>7.0701357466063347E-4</v>
      </c>
      <c r="I201" s="68">
        <f t="shared" si="15"/>
        <v>0.80910633484162797</v>
      </c>
    </row>
    <row r="202" spans="2:9" x14ac:dyDescent="0.2">
      <c r="B202" s="71">
        <f>'NEGD Commercial'!V200</f>
        <v>3679</v>
      </c>
      <c r="C202" s="65">
        <f>IF('NEGD Large Com Win'!B202&gt;80,80*(Rates!$K$9+Rates!$K$14)+('NEGD Large Com Win'!B202-80)*(Rates!$K$9+Rates!$K$17),'NEGD Large Com Win'!B202*(Rates!$K$9+Rates!$K$14))+Rates!$K$19+SUM(Rates!$K$21:$K$27)</f>
        <v>2186.642204989716</v>
      </c>
      <c r="D202" s="65">
        <f>IF('NEGD Large Com Win'!B202&gt;40,40*(Rates!$L$9+Rates!$L$14)+('NEGD Large Com Win'!B202-40)*(Rates!$L$9+Rates!$L$17),'NEGD Large Com Win'!B202*(Rates!$L$9+Rates!$L$14))+Rates!$L$19+Rates!$L$22+Rates!$L$23</f>
        <v>2152.4192049897156</v>
      </c>
      <c r="E202" s="66">
        <f t="shared" si="12"/>
        <v>-34.223000000000411</v>
      </c>
      <c r="F202" s="67">
        <f t="shared" si="13"/>
        <v>-1.5650937278127476E-2</v>
      </c>
      <c r="G202" s="71">
        <f>'NEGD Commercial'!X200</f>
        <v>8</v>
      </c>
      <c r="H202" s="68">
        <f t="shared" si="14"/>
        <v>1.1312217194570137E-3</v>
      </c>
      <c r="I202" s="68">
        <f t="shared" si="15"/>
        <v>0.81023755656108498</v>
      </c>
    </row>
    <row r="203" spans="2:9" x14ac:dyDescent="0.2">
      <c r="B203" s="71">
        <f>'NEGD Commercial'!V201</f>
        <v>3699</v>
      </c>
      <c r="C203" s="65">
        <f>IF('NEGD Large Com Win'!B203&gt;80,80*(Rates!$K$9+Rates!$K$14)+('NEGD Large Com Win'!B203-80)*(Rates!$K$9+Rates!$K$17),'NEGD Large Com Win'!B203*(Rates!$K$9+Rates!$K$14))+Rates!$K$19+SUM(Rates!$K$21:$K$27)</f>
        <v>2197.7855385313833</v>
      </c>
      <c r="D203" s="65">
        <f>IF('NEGD Large Com Win'!B203&gt;40,40*(Rates!$L$9+Rates!$L$14)+('NEGD Large Com Win'!B203-40)*(Rates!$L$9+Rates!$L$17),'NEGD Large Com Win'!B203*(Rates!$L$9+Rates!$L$14))+Rates!$L$19+Rates!$L$22+Rates!$L$23</f>
        <v>2163.8865385313829</v>
      </c>
      <c r="E203" s="66">
        <f t="shared" si="12"/>
        <v>-33.899000000000342</v>
      </c>
      <c r="F203" s="67">
        <f t="shared" si="13"/>
        <v>-1.5424161914657298E-2</v>
      </c>
      <c r="G203" s="71">
        <f>'NEGD Commercial'!X201</f>
        <v>9</v>
      </c>
      <c r="H203" s="68">
        <f t="shared" si="14"/>
        <v>1.2726244343891403E-3</v>
      </c>
      <c r="I203" s="68">
        <f t="shared" si="15"/>
        <v>0.81151018099547412</v>
      </c>
    </row>
    <row r="204" spans="2:9" x14ac:dyDescent="0.2">
      <c r="B204" s="71">
        <f>'NEGD Commercial'!V202</f>
        <v>3719</v>
      </c>
      <c r="C204" s="65">
        <f>IF('NEGD Large Com Win'!B204&gt;80,80*(Rates!$K$9+Rates!$K$14)+('NEGD Large Com Win'!B204-80)*(Rates!$K$9+Rates!$K$17),'NEGD Large Com Win'!B204*(Rates!$K$9+Rates!$K$14))+Rates!$K$19+SUM(Rates!$K$21:$K$27)</f>
        <v>2208.9288720730506</v>
      </c>
      <c r="D204" s="65">
        <f>IF('NEGD Large Com Win'!B204&gt;40,40*(Rates!$L$9+Rates!$L$14)+('NEGD Large Com Win'!B204-40)*(Rates!$L$9+Rates!$L$17),'NEGD Large Com Win'!B204*(Rates!$L$9+Rates!$L$14))+Rates!$L$19+Rates!$L$22+Rates!$L$23</f>
        <v>2175.3538720730503</v>
      </c>
      <c r="E204" s="66">
        <f t="shared" si="12"/>
        <v>-33.575000000000273</v>
      </c>
      <c r="F204" s="67">
        <f t="shared" si="13"/>
        <v>-1.5199674568285478E-2</v>
      </c>
      <c r="G204" s="71">
        <f>'NEGD Commercial'!X202</f>
        <v>7</v>
      </c>
      <c r="H204" s="68">
        <f t="shared" si="14"/>
        <v>9.8981900452488683E-4</v>
      </c>
      <c r="I204" s="68">
        <f t="shared" si="15"/>
        <v>0.812499999999999</v>
      </c>
    </row>
    <row r="205" spans="2:9" x14ac:dyDescent="0.2">
      <c r="B205" s="71">
        <f>'NEGD Commercial'!V203</f>
        <v>3739</v>
      </c>
      <c r="C205" s="65">
        <f>IF('NEGD Large Com Win'!B205&gt;80,80*(Rates!$K$9+Rates!$K$14)+('NEGD Large Com Win'!B205-80)*(Rates!$K$9+Rates!$K$17),'NEGD Large Com Win'!B205*(Rates!$K$9+Rates!$K$14))+Rates!$K$19+SUM(Rates!$K$21:$K$27)</f>
        <v>2220.0722056147179</v>
      </c>
      <c r="D205" s="65">
        <f>IF('NEGD Large Com Win'!B205&gt;40,40*(Rates!$L$9+Rates!$L$14)+('NEGD Large Com Win'!B205-40)*(Rates!$L$9+Rates!$L$17),'NEGD Large Com Win'!B205*(Rates!$L$9+Rates!$L$14))+Rates!$L$19+Rates!$L$22+Rates!$L$23</f>
        <v>2186.8212056147177</v>
      </c>
      <c r="E205" s="66">
        <f t="shared" si="12"/>
        <v>-33.251000000000204</v>
      </c>
      <c r="F205" s="67">
        <f t="shared" si="13"/>
        <v>-1.4977440785892504E-2</v>
      </c>
      <c r="G205" s="71">
        <f>'NEGD Commercial'!X203</f>
        <v>9</v>
      </c>
      <c r="H205" s="68">
        <f t="shared" si="14"/>
        <v>1.2726244343891403E-3</v>
      </c>
      <c r="I205" s="68">
        <f t="shared" si="15"/>
        <v>0.81377262443438814</v>
      </c>
    </row>
    <row r="206" spans="2:9" x14ac:dyDescent="0.2">
      <c r="B206" s="71">
        <f>'NEGD Commercial'!V204</f>
        <v>3759</v>
      </c>
      <c r="C206" s="65">
        <f>IF('NEGD Large Com Win'!B206&gt;80,80*(Rates!$K$9+Rates!$K$14)+('NEGD Large Com Win'!B206-80)*(Rates!$K$9+Rates!$K$17),'NEGD Large Com Win'!B206*(Rates!$K$9+Rates!$K$14))+Rates!$K$19+SUM(Rates!$K$21:$K$27)</f>
        <v>2231.2155391563851</v>
      </c>
      <c r="D206" s="65">
        <f>IF('NEGD Large Com Win'!B206&gt;40,40*(Rates!$L$9+Rates!$L$14)+('NEGD Large Com Win'!B206-40)*(Rates!$L$9+Rates!$L$17),'NEGD Large Com Win'!B206*(Rates!$L$9+Rates!$L$14))+Rates!$L$19+Rates!$L$22+Rates!$L$23</f>
        <v>2198.2885391563855</v>
      </c>
      <c r="E206" s="66">
        <f t="shared" si="12"/>
        <v>-32.92699999999968</v>
      </c>
      <c r="F206" s="67">
        <f t="shared" si="13"/>
        <v>-1.4757426802633897E-2</v>
      </c>
      <c r="G206" s="71">
        <f>'NEGD Commercial'!X204</f>
        <v>11</v>
      </c>
      <c r="H206" s="68">
        <f t="shared" si="14"/>
        <v>1.5554298642533936E-3</v>
      </c>
      <c r="I206" s="68">
        <f t="shared" si="15"/>
        <v>0.81532805429864152</v>
      </c>
    </row>
    <row r="207" spans="2:9" x14ac:dyDescent="0.2">
      <c r="B207" s="71">
        <f>'NEGD Commercial'!V205</f>
        <v>3779</v>
      </c>
      <c r="C207" s="65">
        <f>IF('NEGD Large Com Win'!B207&gt;80,80*(Rates!$K$9+Rates!$K$14)+('NEGD Large Com Win'!B207-80)*(Rates!$K$9+Rates!$K$17),'NEGD Large Com Win'!B207*(Rates!$K$9+Rates!$K$14))+Rates!$K$19+SUM(Rates!$K$21:$K$27)</f>
        <v>2242.3588726980529</v>
      </c>
      <c r="D207" s="65">
        <f>IF('NEGD Large Com Win'!B207&gt;40,40*(Rates!$L$9+Rates!$L$14)+('NEGD Large Com Win'!B207-40)*(Rates!$L$9+Rates!$L$17),'NEGD Large Com Win'!B207*(Rates!$L$9+Rates!$L$14))+Rates!$L$19+Rates!$L$22+Rates!$L$23</f>
        <v>2209.7558726980528</v>
      </c>
      <c r="E207" s="66">
        <f t="shared" si="12"/>
        <v>-32.603000000000065</v>
      </c>
      <c r="F207" s="67">
        <f t="shared" si="13"/>
        <v>-1.4539599524839419E-2</v>
      </c>
      <c r="G207" s="71">
        <f>'NEGD Commercial'!X205</f>
        <v>7</v>
      </c>
      <c r="H207" s="68">
        <f t="shared" si="14"/>
        <v>9.8981900452488683E-4</v>
      </c>
      <c r="I207" s="68">
        <f t="shared" si="15"/>
        <v>0.81631787330316641</v>
      </c>
    </row>
    <row r="208" spans="2:9" x14ac:dyDescent="0.2">
      <c r="B208" s="71">
        <f>'NEGD Commercial'!V206</f>
        <v>3799</v>
      </c>
      <c r="C208" s="65">
        <f>IF('NEGD Large Com Win'!B208&gt;80,80*(Rates!$K$9+Rates!$K$14)+('NEGD Large Com Win'!B208-80)*(Rates!$K$9+Rates!$K$17),'NEGD Large Com Win'!B208*(Rates!$K$9+Rates!$K$14))+Rates!$K$19+SUM(Rates!$K$21:$K$27)</f>
        <v>2253.5022062397202</v>
      </c>
      <c r="D208" s="65">
        <f>IF('NEGD Large Com Win'!B208&gt;40,40*(Rates!$L$9+Rates!$L$14)+('NEGD Large Com Win'!B208-40)*(Rates!$L$9+Rates!$L$17),'NEGD Large Com Win'!B208*(Rates!$L$9+Rates!$L$14))+Rates!$L$19+Rates!$L$22+Rates!$L$23</f>
        <v>2221.2232062397202</v>
      </c>
      <c r="E208" s="66">
        <f t="shared" si="12"/>
        <v>-32.278999999999996</v>
      </c>
      <c r="F208" s="67">
        <f t="shared" si="13"/>
        <v>-1.4323926513416629E-2</v>
      </c>
      <c r="G208" s="71">
        <f>'NEGD Commercial'!X206</f>
        <v>4</v>
      </c>
      <c r="H208" s="68">
        <f t="shared" si="14"/>
        <v>5.6561085972850684E-4</v>
      </c>
      <c r="I208" s="68">
        <f t="shared" si="15"/>
        <v>0.81688348416289491</v>
      </c>
    </row>
    <row r="209" spans="2:9" x14ac:dyDescent="0.2">
      <c r="B209" s="71">
        <f>'NEGD Commercial'!V207</f>
        <v>3819</v>
      </c>
      <c r="C209" s="65">
        <f>IF('NEGD Large Com Win'!B209&gt;80,80*(Rates!$K$9+Rates!$K$14)+('NEGD Large Com Win'!B209-80)*(Rates!$K$9+Rates!$K$17),'NEGD Large Com Win'!B209*(Rates!$K$9+Rates!$K$14))+Rates!$K$19+SUM(Rates!$K$21:$K$27)</f>
        <v>2264.6455397813875</v>
      </c>
      <c r="D209" s="65">
        <f>IF('NEGD Large Com Win'!B209&gt;40,40*(Rates!$L$9+Rates!$L$14)+('NEGD Large Com Win'!B209-40)*(Rates!$L$9+Rates!$L$17),'NEGD Large Com Win'!B209*(Rates!$L$9+Rates!$L$14))+Rates!$L$19+Rates!$L$22+Rates!$L$23</f>
        <v>2232.6905397813875</v>
      </c>
      <c r="E209" s="66">
        <f t="shared" si="12"/>
        <v>-31.954999999999927</v>
      </c>
      <c r="F209" s="67">
        <f t="shared" si="13"/>
        <v>-1.4110375967748416E-2</v>
      </c>
      <c r="G209" s="71">
        <f>'NEGD Commercial'!X207</f>
        <v>3</v>
      </c>
      <c r="H209" s="68">
        <f t="shared" si="14"/>
        <v>4.242081447963801E-4</v>
      </c>
      <c r="I209" s="68">
        <f t="shared" si="15"/>
        <v>0.81730769230769129</v>
      </c>
    </row>
    <row r="210" spans="2:9" x14ac:dyDescent="0.2">
      <c r="B210" s="71">
        <f>'NEGD Commercial'!V208</f>
        <v>3839</v>
      </c>
      <c r="C210" s="65">
        <f>IF('NEGD Large Com Win'!B210&gt;80,80*(Rates!$K$9+Rates!$K$14)+('NEGD Large Com Win'!B210-80)*(Rates!$K$9+Rates!$K$17),'NEGD Large Com Win'!B210*(Rates!$K$9+Rates!$K$14))+Rates!$K$19+SUM(Rates!$K$21:$K$27)</f>
        <v>2275.7888733230548</v>
      </c>
      <c r="D210" s="65">
        <f>IF('NEGD Large Com Win'!B210&gt;40,40*(Rates!$L$9+Rates!$L$14)+('NEGD Large Com Win'!B210-40)*(Rates!$L$9+Rates!$L$17),'NEGD Large Com Win'!B210*(Rates!$L$9+Rates!$L$14))+Rates!$L$19+Rates!$L$22+Rates!$L$23</f>
        <v>2244.1578733230549</v>
      </c>
      <c r="E210" s="66">
        <f t="shared" si="12"/>
        <v>-31.630999999999858</v>
      </c>
      <c r="F210" s="67">
        <f t="shared" si="13"/>
        <v>-1.3898916710060629E-2</v>
      </c>
      <c r="G210" s="71">
        <f>'NEGD Commercial'!X208</f>
        <v>13</v>
      </c>
      <c r="H210" s="68">
        <f t="shared" si="14"/>
        <v>1.838235294117647E-3</v>
      </c>
      <c r="I210" s="68">
        <f t="shared" si="15"/>
        <v>0.81914592760180893</v>
      </c>
    </row>
    <row r="211" spans="2:9" x14ac:dyDescent="0.2">
      <c r="B211" s="71">
        <f>'NEGD Commercial'!V209</f>
        <v>3859</v>
      </c>
      <c r="C211" s="65">
        <f>IF('NEGD Large Com Win'!B211&gt;80,80*(Rates!$K$9+Rates!$K$14)+('NEGD Large Com Win'!B211-80)*(Rates!$K$9+Rates!$K$17),'NEGD Large Com Win'!B211*(Rates!$K$9+Rates!$K$14))+Rates!$K$19+SUM(Rates!$K$21:$K$27)</f>
        <v>2286.932206864722</v>
      </c>
      <c r="D211" s="65">
        <f>IF('NEGD Large Com Win'!B211&gt;40,40*(Rates!$L$9+Rates!$L$14)+('NEGD Large Com Win'!B211-40)*(Rates!$L$9+Rates!$L$17),'NEGD Large Com Win'!B211*(Rates!$L$9+Rates!$L$14))+Rates!$L$19+Rates!$L$22+Rates!$L$23</f>
        <v>2255.6252068647223</v>
      </c>
      <c r="E211" s="66">
        <f t="shared" si="12"/>
        <v>-31.306999999999789</v>
      </c>
      <c r="F211" s="67">
        <f t="shared" si="13"/>
        <v>-1.3689518170247921E-2</v>
      </c>
      <c r="G211" s="71">
        <f>'NEGD Commercial'!X209</f>
        <v>7</v>
      </c>
      <c r="H211" s="68">
        <f t="shared" si="14"/>
        <v>9.8981900452488683E-4</v>
      </c>
      <c r="I211" s="68">
        <f t="shared" si="15"/>
        <v>0.82013574660633382</v>
      </c>
    </row>
    <row r="212" spans="2:9" x14ac:dyDescent="0.2">
      <c r="B212" s="71">
        <f>'NEGD Commercial'!V210</f>
        <v>3879</v>
      </c>
      <c r="C212" s="65">
        <f>IF('NEGD Large Com Win'!B212&gt;80,80*(Rates!$K$9+Rates!$K$14)+('NEGD Large Com Win'!B212-80)*(Rates!$K$9+Rates!$K$17),'NEGD Large Com Win'!B212*(Rates!$K$9+Rates!$K$14))+Rates!$K$19+SUM(Rates!$K$21:$K$27)</f>
        <v>2298.0755404063898</v>
      </c>
      <c r="D212" s="65">
        <f>IF('NEGD Large Com Win'!B212&gt;40,40*(Rates!$L$9+Rates!$L$14)+('NEGD Large Com Win'!B212-40)*(Rates!$L$9+Rates!$L$17),'NEGD Large Com Win'!B212*(Rates!$L$9+Rates!$L$14))+Rates!$L$19+Rates!$L$22+Rates!$L$23</f>
        <v>2267.0925404063896</v>
      </c>
      <c r="E212" s="66">
        <f t="shared" si="12"/>
        <v>-30.983000000000175</v>
      </c>
      <c r="F212" s="67">
        <f t="shared" si="13"/>
        <v>-1.3482150371141048E-2</v>
      </c>
      <c r="G212" s="71">
        <f>'NEGD Commercial'!X210</f>
        <v>10</v>
      </c>
      <c r="H212" s="68">
        <f t="shared" si="14"/>
        <v>1.4140271493212669E-3</v>
      </c>
      <c r="I212" s="68">
        <f t="shared" si="15"/>
        <v>0.82154977375565508</v>
      </c>
    </row>
    <row r="213" spans="2:9" x14ac:dyDescent="0.2">
      <c r="B213" s="71">
        <f>'NEGD Commercial'!V211</f>
        <v>3899</v>
      </c>
      <c r="C213" s="65">
        <f>IF('NEGD Large Com Win'!B213&gt;80,80*(Rates!$K$9+Rates!$K$14)+('NEGD Large Com Win'!B213-80)*(Rates!$K$9+Rates!$K$17),'NEGD Large Com Win'!B213*(Rates!$K$9+Rates!$K$14))+Rates!$K$19+SUM(Rates!$K$21:$K$27)</f>
        <v>2309.2188739480571</v>
      </c>
      <c r="D213" s="65">
        <f>IF('NEGD Large Com Win'!B213&gt;40,40*(Rates!$L$9+Rates!$L$14)+('NEGD Large Com Win'!B213-40)*(Rates!$L$9+Rates!$L$17),'NEGD Large Com Win'!B213*(Rates!$L$9+Rates!$L$14))+Rates!$L$19+Rates!$L$22+Rates!$L$23</f>
        <v>2278.559873948057</v>
      </c>
      <c r="E213" s="66">
        <f t="shared" si="12"/>
        <v>-30.659000000000106</v>
      </c>
      <c r="F213" s="67">
        <f t="shared" si="13"/>
        <v>-1.3276783914199786E-2</v>
      </c>
      <c r="G213" s="71">
        <f>'NEGD Commercial'!X211</f>
        <v>9</v>
      </c>
      <c r="H213" s="68">
        <f t="shared" si="14"/>
        <v>1.2726244343891403E-3</v>
      </c>
      <c r="I213" s="68">
        <f t="shared" si="15"/>
        <v>0.82282239819004421</v>
      </c>
    </row>
    <row r="214" spans="2:9" x14ac:dyDescent="0.2">
      <c r="B214" s="71">
        <f>'NEGD Commercial'!V212</f>
        <v>3919</v>
      </c>
      <c r="C214" s="65">
        <f>IF('NEGD Large Com Win'!B214&gt;80,80*(Rates!$K$9+Rates!$K$14)+('NEGD Large Com Win'!B214-80)*(Rates!$K$9+Rates!$K$17),'NEGD Large Com Win'!B214*(Rates!$K$9+Rates!$K$14))+Rates!$K$19+SUM(Rates!$K$21:$K$27)</f>
        <v>2320.3622074897244</v>
      </c>
      <c r="D214" s="65">
        <f>IF('NEGD Large Com Win'!B214&gt;40,40*(Rates!$L$9+Rates!$L$14)+('NEGD Large Com Win'!B214-40)*(Rates!$L$9+Rates!$L$17),'NEGD Large Com Win'!B214*(Rates!$L$9+Rates!$L$14))+Rates!$L$19+Rates!$L$22+Rates!$L$23</f>
        <v>2290.0272074897243</v>
      </c>
      <c r="E214" s="66">
        <f t="shared" si="12"/>
        <v>-30.335000000000036</v>
      </c>
      <c r="F214" s="67">
        <f t="shared" si="13"/>
        <v>-1.307338996562E-2</v>
      </c>
      <c r="G214" s="71">
        <f>'NEGD Commercial'!X212</f>
        <v>7</v>
      </c>
      <c r="H214" s="68">
        <f t="shared" si="14"/>
        <v>9.8981900452488683E-4</v>
      </c>
      <c r="I214" s="68">
        <f t="shared" si="15"/>
        <v>0.8238122171945691</v>
      </c>
    </row>
    <row r="215" spans="2:9" x14ac:dyDescent="0.2">
      <c r="B215" s="71">
        <f>'NEGD Commercial'!V213</f>
        <v>3939</v>
      </c>
      <c r="C215" s="65">
        <f>IF('NEGD Large Com Win'!B215&gt;80,80*(Rates!$K$9+Rates!$K$14)+('NEGD Large Com Win'!B215-80)*(Rates!$K$9+Rates!$K$17),'NEGD Large Com Win'!B215*(Rates!$K$9+Rates!$K$14))+Rates!$K$19+SUM(Rates!$K$21:$K$27)</f>
        <v>2331.5055410313917</v>
      </c>
      <c r="D215" s="65">
        <f>IF('NEGD Large Com Win'!B215&gt;40,40*(Rates!$L$9+Rates!$L$14)+('NEGD Large Com Win'!B215-40)*(Rates!$L$9+Rates!$L$17),'NEGD Large Com Win'!B215*(Rates!$L$9+Rates!$L$14))+Rates!$L$19+Rates!$L$22+Rates!$L$23</f>
        <v>2301.4945410313917</v>
      </c>
      <c r="E215" s="66">
        <f t="shared" si="12"/>
        <v>-30.010999999999967</v>
      </c>
      <c r="F215" s="67">
        <f t="shared" si="13"/>
        <v>-1.2871940242837233E-2</v>
      </c>
      <c r="G215" s="71">
        <f>'NEGD Commercial'!X213</f>
        <v>6</v>
      </c>
      <c r="H215" s="68">
        <f t="shared" si="14"/>
        <v>8.484162895927602E-4</v>
      </c>
      <c r="I215" s="68">
        <f t="shared" si="15"/>
        <v>0.82466063348416185</v>
      </c>
    </row>
    <row r="216" spans="2:9" x14ac:dyDescent="0.2">
      <c r="B216" s="71">
        <f>'NEGD Commercial'!V214</f>
        <v>3959</v>
      </c>
      <c r="C216" s="65">
        <f>IF('NEGD Large Com Win'!B216&gt;80,80*(Rates!$K$9+Rates!$K$14)+('NEGD Large Com Win'!B216-80)*(Rates!$K$9+Rates!$K$17),'NEGD Large Com Win'!B216*(Rates!$K$9+Rates!$K$14))+Rates!$K$19+SUM(Rates!$K$21:$K$27)</f>
        <v>2342.6488745730594</v>
      </c>
      <c r="D216" s="65">
        <f>IF('NEGD Large Com Win'!B216&gt;40,40*(Rates!$L$9+Rates!$L$14)+('NEGD Large Com Win'!B216-40)*(Rates!$L$9+Rates!$L$17),'NEGD Large Com Win'!B216*(Rates!$L$9+Rates!$L$14))+Rates!$L$19+Rates!$L$22+Rates!$L$23</f>
        <v>2312.961874573059</v>
      </c>
      <c r="E216" s="66">
        <f t="shared" si="12"/>
        <v>-29.687000000000353</v>
      </c>
      <c r="F216" s="67">
        <f t="shared" si="13"/>
        <v>-1.2672407001416598E-2</v>
      </c>
      <c r="G216" s="71">
        <f>'NEGD Commercial'!X214</f>
        <v>7</v>
      </c>
      <c r="H216" s="68">
        <f t="shared" si="14"/>
        <v>9.8981900452488683E-4</v>
      </c>
      <c r="I216" s="68">
        <f t="shared" si="15"/>
        <v>0.82565045248868674</v>
      </c>
    </row>
    <row r="217" spans="2:9" x14ac:dyDescent="0.2">
      <c r="B217" s="71">
        <f>'NEGD Commercial'!V215</f>
        <v>3979</v>
      </c>
      <c r="C217" s="65">
        <f>IF('NEGD Large Com Win'!B217&gt;80,80*(Rates!$K$9+Rates!$K$14)+('NEGD Large Com Win'!B217-80)*(Rates!$K$9+Rates!$K$17),'NEGD Large Com Win'!B217*(Rates!$K$9+Rates!$K$14))+Rates!$K$19+SUM(Rates!$K$21:$K$27)</f>
        <v>2353.7922081147267</v>
      </c>
      <c r="D217" s="65">
        <f>IF('NEGD Large Com Win'!B217&gt;40,40*(Rates!$L$9+Rates!$L$14)+('NEGD Large Com Win'!B217-40)*(Rates!$L$9+Rates!$L$17),'NEGD Large Com Win'!B217*(Rates!$L$9+Rates!$L$14))+Rates!$L$19+Rates!$L$22+Rates!$L$23</f>
        <v>2324.4292081147264</v>
      </c>
      <c r="E217" s="66">
        <f t="shared" si="12"/>
        <v>-29.363000000000284</v>
      </c>
      <c r="F217" s="67">
        <f t="shared" si="13"/>
        <v>-1.2474763022313946E-2</v>
      </c>
      <c r="G217" s="71">
        <f>'NEGD Commercial'!X215</f>
        <v>4</v>
      </c>
      <c r="H217" s="68">
        <f t="shared" si="14"/>
        <v>5.6561085972850684E-4</v>
      </c>
      <c r="I217" s="68">
        <f t="shared" si="15"/>
        <v>0.82621606334841524</v>
      </c>
    </row>
    <row r="218" spans="2:9" x14ac:dyDescent="0.2">
      <c r="B218" s="71">
        <f>'NEGD Commercial'!V216</f>
        <v>3999</v>
      </c>
      <c r="C218" s="65">
        <f>IF('NEGD Large Com Win'!B218&gt;80,80*(Rates!$K$9+Rates!$K$14)+('NEGD Large Com Win'!B218-80)*(Rates!$K$9+Rates!$K$17),'NEGD Large Com Win'!B218*(Rates!$K$9+Rates!$K$14))+Rates!$K$19+SUM(Rates!$K$21:$K$27)</f>
        <v>2364.935541656394</v>
      </c>
      <c r="D218" s="65">
        <f>IF('NEGD Large Com Win'!B218&gt;40,40*(Rates!$L$9+Rates!$L$14)+('NEGD Large Com Win'!B218-40)*(Rates!$L$9+Rates!$L$17),'NEGD Large Com Win'!B218*(Rates!$L$9+Rates!$L$14))+Rates!$L$19+Rates!$L$22+Rates!$L$23</f>
        <v>2335.8965416563938</v>
      </c>
      <c r="E218" s="66">
        <f t="shared" si="12"/>
        <v>-29.039000000000215</v>
      </c>
      <c r="F218" s="67">
        <f t="shared" si="13"/>
        <v>-1.2278981599499065E-2</v>
      </c>
      <c r="G218" s="71">
        <f>'NEGD Commercial'!X216</f>
        <v>8</v>
      </c>
      <c r="H218" s="68">
        <f t="shared" si="14"/>
        <v>1.1312217194570137E-3</v>
      </c>
      <c r="I218" s="68">
        <f t="shared" si="15"/>
        <v>0.82734728506787225</v>
      </c>
    </row>
    <row r="219" spans="2:9" x14ac:dyDescent="0.2">
      <c r="B219" s="71">
        <f>'NEGD Commercial'!V217</f>
        <v>4019</v>
      </c>
      <c r="C219" s="65">
        <f>IF('NEGD Large Com Win'!B219&gt;80,80*(Rates!$K$9+Rates!$K$14)+('NEGD Large Com Win'!B219-80)*(Rates!$K$9+Rates!$K$17),'NEGD Large Com Win'!B219*(Rates!$K$9+Rates!$K$14))+Rates!$K$19+SUM(Rates!$K$21:$K$27)</f>
        <v>2376.0788751980613</v>
      </c>
      <c r="D219" s="65">
        <f>IF('NEGD Large Com Win'!B219&gt;40,40*(Rates!$L$9+Rates!$L$14)+('NEGD Large Com Win'!B219-40)*(Rates!$L$9+Rates!$L$17),'NEGD Large Com Win'!B219*(Rates!$L$9+Rates!$L$14))+Rates!$L$19+Rates!$L$22+Rates!$L$23</f>
        <v>2347.3638751980611</v>
      </c>
      <c r="E219" s="66">
        <f t="shared" si="12"/>
        <v>-28.715000000000146</v>
      </c>
      <c r="F219" s="67">
        <f t="shared" si="13"/>
        <v>-1.2085036527925265E-2</v>
      </c>
      <c r="G219" s="71">
        <f>'NEGD Commercial'!X217</f>
        <v>7</v>
      </c>
      <c r="H219" s="68">
        <f t="shared" si="14"/>
        <v>9.8981900452488683E-4</v>
      </c>
      <c r="I219" s="68">
        <f t="shared" si="15"/>
        <v>0.82833710407239713</v>
      </c>
    </row>
    <row r="220" spans="2:9" x14ac:dyDescent="0.2">
      <c r="B220" s="71">
        <f>'NEGD Commercial'!V218</f>
        <v>4039</v>
      </c>
      <c r="C220" s="65">
        <f>IF('NEGD Large Com Win'!B220&gt;80,80*(Rates!$K$9+Rates!$K$14)+('NEGD Large Com Win'!B220-80)*(Rates!$K$9+Rates!$K$17),'NEGD Large Com Win'!B220*(Rates!$K$9+Rates!$K$14))+Rates!$K$19+SUM(Rates!$K$21:$K$27)</f>
        <v>2387.2222087397286</v>
      </c>
      <c r="D220" s="65">
        <f>IF('NEGD Large Com Win'!B220&gt;40,40*(Rates!$L$9+Rates!$L$14)+('NEGD Large Com Win'!B220-40)*(Rates!$L$9+Rates!$L$17),'NEGD Large Com Win'!B220*(Rates!$L$9+Rates!$L$14))+Rates!$L$19+Rates!$L$22+Rates!$L$23</f>
        <v>2358.8312087397285</v>
      </c>
      <c r="E220" s="66">
        <f t="shared" si="12"/>
        <v>-28.391000000000076</v>
      </c>
      <c r="F220" s="67">
        <f t="shared" si="13"/>
        <v>-1.1892902091836839E-2</v>
      </c>
      <c r="G220" s="71">
        <f>'NEGD Commercial'!X218</f>
        <v>5</v>
      </c>
      <c r="H220" s="68">
        <f t="shared" si="14"/>
        <v>7.0701357466063347E-4</v>
      </c>
      <c r="I220" s="68">
        <f t="shared" si="15"/>
        <v>0.82904411764705777</v>
      </c>
    </row>
    <row r="221" spans="2:9" x14ac:dyDescent="0.2">
      <c r="B221" s="71">
        <f>'NEGD Commercial'!V219</f>
        <v>4059</v>
      </c>
      <c r="C221" s="65">
        <f>IF('NEGD Large Com Win'!B221&gt;80,80*(Rates!$K$9+Rates!$K$14)+('NEGD Large Com Win'!B221-80)*(Rates!$K$9+Rates!$K$17),'NEGD Large Com Win'!B221*(Rates!$K$9+Rates!$K$14))+Rates!$K$19+SUM(Rates!$K$21:$K$27)</f>
        <v>2398.3655422813963</v>
      </c>
      <c r="D221" s="65">
        <f>IF('NEGD Large Com Win'!B221&gt;40,40*(Rates!$L$9+Rates!$L$14)+('NEGD Large Com Win'!B221-40)*(Rates!$L$9+Rates!$L$17),'NEGD Large Com Win'!B221*(Rates!$L$9+Rates!$L$14))+Rates!$L$19+Rates!$L$22+Rates!$L$23</f>
        <v>2370.2985422813958</v>
      </c>
      <c r="E221" s="66">
        <f t="shared" si="12"/>
        <v>-28.067000000000462</v>
      </c>
      <c r="F221" s="67">
        <f t="shared" si="13"/>
        <v>-1.1702553053402485E-2</v>
      </c>
      <c r="G221" s="71">
        <f>'NEGD Commercial'!X219</f>
        <v>7</v>
      </c>
      <c r="H221" s="68">
        <f t="shared" si="14"/>
        <v>9.8981900452488683E-4</v>
      </c>
      <c r="I221" s="68">
        <f t="shared" si="15"/>
        <v>0.83003393665158265</v>
      </c>
    </row>
    <row r="222" spans="2:9" x14ac:dyDescent="0.2">
      <c r="B222" s="71">
        <f>'NEGD Commercial'!V220</f>
        <v>4079</v>
      </c>
      <c r="C222" s="65">
        <f>IF('NEGD Large Com Win'!B222&gt;80,80*(Rates!$K$9+Rates!$K$14)+('NEGD Large Com Win'!B222-80)*(Rates!$K$9+Rates!$K$17),'NEGD Large Com Win'!B222*(Rates!$K$9+Rates!$K$14))+Rates!$K$19+SUM(Rates!$K$21:$K$27)</f>
        <v>2409.5088758230636</v>
      </c>
      <c r="D222" s="65">
        <f>IF('NEGD Large Com Win'!B222&gt;40,40*(Rates!$L$9+Rates!$L$14)+('NEGD Large Com Win'!B222-40)*(Rates!$L$9+Rates!$L$17),'NEGD Large Com Win'!B222*(Rates!$L$9+Rates!$L$14))+Rates!$L$19+Rates!$L$22+Rates!$L$23</f>
        <v>2381.7658758230637</v>
      </c>
      <c r="E222" s="66">
        <f t="shared" si="12"/>
        <v>-27.742999999999938</v>
      </c>
      <c r="F222" s="67">
        <f t="shared" si="13"/>
        <v>-1.1513964641663009E-2</v>
      </c>
      <c r="G222" s="71">
        <f>'NEGD Commercial'!X220</f>
        <v>9</v>
      </c>
      <c r="H222" s="68">
        <f t="shared" si="14"/>
        <v>1.2726244343891403E-3</v>
      </c>
      <c r="I222" s="68">
        <f t="shared" si="15"/>
        <v>0.83130656108597178</v>
      </c>
    </row>
    <row r="223" spans="2:9" x14ac:dyDescent="0.2">
      <c r="B223" s="71">
        <f>'NEGD Commercial'!V221</f>
        <v>4099</v>
      </c>
      <c r="C223" s="65">
        <f>IF('NEGD Large Com Win'!B223&gt;80,80*(Rates!$K$9+Rates!$K$14)+('NEGD Large Com Win'!B223-80)*(Rates!$K$9+Rates!$K$17),'NEGD Large Com Win'!B223*(Rates!$K$9+Rates!$K$14))+Rates!$K$19+SUM(Rates!$K$21:$K$27)</f>
        <v>2420.6522093647309</v>
      </c>
      <c r="D223" s="65">
        <f>IF('NEGD Large Com Win'!B223&gt;40,40*(Rates!$L$9+Rates!$L$14)+('NEGD Large Com Win'!B223-40)*(Rates!$L$9+Rates!$L$17),'NEGD Large Com Win'!B223*(Rates!$L$9+Rates!$L$14))+Rates!$L$19+Rates!$L$22+Rates!$L$23</f>
        <v>2393.233209364731</v>
      </c>
      <c r="E223" s="66">
        <f t="shared" si="12"/>
        <v>-27.418999999999869</v>
      </c>
      <c r="F223" s="67">
        <f t="shared" si="13"/>
        <v>-1.1327112541787089E-2</v>
      </c>
      <c r="G223" s="71">
        <f>'NEGD Commercial'!X221</f>
        <v>7</v>
      </c>
      <c r="H223" s="68">
        <f t="shared" si="14"/>
        <v>9.8981900452488683E-4</v>
      </c>
      <c r="I223" s="68">
        <f t="shared" si="15"/>
        <v>0.83229638009049667</v>
      </c>
    </row>
    <row r="224" spans="2:9" x14ac:dyDescent="0.2">
      <c r="B224" s="71">
        <f>'NEGD Commercial'!V222</f>
        <v>4119</v>
      </c>
      <c r="C224" s="65">
        <f>IF('NEGD Large Com Win'!B224&gt;80,80*(Rates!$K$9+Rates!$K$14)+('NEGD Large Com Win'!B224-80)*(Rates!$K$9+Rates!$K$17),'NEGD Large Com Win'!B224*(Rates!$K$9+Rates!$K$14))+Rates!$K$19+SUM(Rates!$K$21:$K$27)</f>
        <v>2431.7955429063982</v>
      </c>
      <c r="D224" s="65">
        <f>IF('NEGD Large Com Win'!B224&gt;40,40*(Rates!$L$9+Rates!$L$14)+('NEGD Large Com Win'!B224-40)*(Rates!$L$9+Rates!$L$17),'NEGD Large Com Win'!B224*(Rates!$L$9+Rates!$L$14))+Rates!$L$19+Rates!$L$22+Rates!$L$23</f>
        <v>2404.7005429063984</v>
      </c>
      <c r="E224" s="66">
        <f t="shared" si="12"/>
        <v>-27.0949999999998</v>
      </c>
      <c r="F224" s="67">
        <f t="shared" si="13"/>
        <v>-1.1141972884618741E-2</v>
      </c>
      <c r="G224" s="71">
        <f>'NEGD Commercial'!X222</f>
        <v>9</v>
      </c>
      <c r="H224" s="68">
        <f t="shared" si="14"/>
        <v>1.2726244343891403E-3</v>
      </c>
      <c r="I224" s="68">
        <f t="shared" si="15"/>
        <v>0.8335690045248858</v>
      </c>
    </row>
    <row r="225" spans="2:9" x14ac:dyDescent="0.2">
      <c r="B225" s="71">
        <f>'NEGD Commercial'!V223</f>
        <v>4139</v>
      </c>
      <c r="C225" s="65">
        <f>IF('NEGD Large Com Win'!B225&gt;80,80*(Rates!$K$9+Rates!$K$14)+('NEGD Large Com Win'!B225-80)*(Rates!$K$9+Rates!$K$17),'NEGD Large Com Win'!B225*(Rates!$K$9+Rates!$K$14))+Rates!$K$19+SUM(Rates!$K$21:$K$27)</f>
        <v>2442.9388764480655</v>
      </c>
      <c r="D225" s="65">
        <f>IF('NEGD Large Com Win'!B225&gt;40,40*(Rates!$L$9+Rates!$L$14)+('NEGD Large Com Win'!B225-40)*(Rates!$L$9+Rates!$L$17),'NEGD Large Com Win'!B225*(Rates!$L$9+Rates!$L$14))+Rates!$L$19+Rates!$L$22+Rates!$L$23</f>
        <v>2416.1678764480657</v>
      </c>
      <c r="E225" s="66">
        <f t="shared" si="12"/>
        <v>-26.770999999999731</v>
      </c>
      <c r="F225" s="67">
        <f t="shared" si="13"/>
        <v>-1.0958522236513623E-2</v>
      </c>
      <c r="G225" s="71">
        <f>'NEGD Commercial'!X223</f>
        <v>5</v>
      </c>
      <c r="H225" s="68">
        <f t="shared" si="14"/>
        <v>7.0701357466063347E-4</v>
      </c>
      <c r="I225" s="68">
        <f t="shared" si="15"/>
        <v>0.83427601809954643</v>
      </c>
    </row>
    <row r="226" spans="2:9" x14ac:dyDescent="0.2">
      <c r="B226" s="71">
        <f>'NEGD Commercial'!V224</f>
        <v>4159</v>
      </c>
      <c r="C226" s="65">
        <f>IF('NEGD Large Com Win'!B226&gt;80,80*(Rates!$K$9+Rates!$K$14)+('NEGD Large Com Win'!B226-80)*(Rates!$K$9+Rates!$K$17),'NEGD Large Com Win'!B226*(Rates!$K$9+Rates!$K$14))+Rates!$K$19+SUM(Rates!$K$21:$K$27)</f>
        <v>2454.0822099897332</v>
      </c>
      <c r="D226" s="65">
        <f>IF('NEGD Large Com Win'!B226&gt;40,40*(Rates!$L$9+Rates!$L$14)+('NEGD Large Com Win'!B226-40)*(Rates!$L$9+Rates!$L$17),'NEGD Large Com Win'!B226*(Rates!$L$9+Rates!$L$14))+Rates!$L$19+Rates!$L$22+Rates!$L$23</f>
        <v>2427.6352099897331</v>
      </c>
      <c r="E226" s="66">
        <f t="shared" si="12"/>
        <v>-26.447000000000116</v>
      </c>
      <c r="F226" s="67">
        <f t="shared" si="13"/>
        <v>-1.0776737589451316E-2</v>
      </c>
      <c r="G226" s="71">
        <f>'NEGD Commercial'!X224</f>
        <v>11</v>
      </c>
      <c r="H226" s="68">
        <f t="shared" si="14"/>
        <v>1.5554298642533936E-3</v>
      </c>
      <c r="I226" s="68">
        <f t="shared" si="15"/>
        <v>0.83583144796379982</v>
      </c>
    </row>
    <row r="227" spans="2:9" x14ac:dyDescent="0.2">
      <c r="B227" s="71">
        <f>'NEGD Commercial'!V225</f>
        <v>4179</v>
      </c>
      <c r="C227" s="65">
        <f>IF('NEGD Large Com Win'!B227&gt;80,80*(Rates!$K$9+Rates!$K$14)+('NEGD Large Com Win'!B227-80)*(Rates!$K$9+Rates!$K$17),'NEGD Large Com Win'!B227*(Rates!$K$9+Rates!$K$14))+Rates!$K$19+SUM(Rates!$K$21:$K$27)</f>
        <v>2465.2255435314005</v>
      </c>
      <c r="D227" s="65">
        <f>IF('NEGD Large Com Win'!B227&gt;40,40*(Rates!$L$9+Rates!$L$14)+('NEGD Large Com Win'!B227-40)*(Rates!$L$9+Rates!$L$17),'NEGD Large Com Win'!B227*(Rates!$L$9+Rates!$L$14))+Rates!$L$19+Rates!$L$22+Rates!$L$23</f>
        <v>2439.1025435314004</v>
      </c>
      <c r="E227" s="66">
        <f t="shared" si="12"/>
        <v>-26.123000000000047</v>
      </c>
      <c r="F227" s="67">
        <f t="shared" si="13"/>
        <v>-1.059659635141506E-2</v>
      </c>
      <c r="G227" s="71">
        <f>'NEGD Commercial'!X225</f>
        <v>12</v>
      </c>
      <c r="H227" s="68">
        <f t="shared" si="14"/>
        <v>1.6968325791855204E-3</v>
      </c>
      <c r="I227" s="68">
        <f t="shared" si="15"/>
        <v>0.83752828054298534</v>
      </c>
    </row>
    <row r="228" spans="2:9" x14ac:dyDescent="0.2">
      <c r="B228" s="71">
        <f>'NEGD Commercial'!V226</f>
        <v>4199</v>
      </c>
      <c r="C228" s="65">
        <f>IF('NEGD Large Com Win'!B228&gt;80,80*(Rates!$K$9+Rates!$K$14)+('NEGD Large Com Win'!B228-80)*(Rates!$K$9+Rates!$K$17),'NEGD Large Com Win'!B228*(Rates!$K$9+Rates!$K$14))+Rates!$K$19+SUM(Rates!$K$21:$K$27)</f>
        <v>2476.3688770730678</v>
      </c>
      <c r="D228" s="65">
        <f>IF('NEGD Large Com Win'!B228&gt;40,40*(Rates!$L$9+Rates!$L$14)+('NEGD Large Com Win'!B228-40)*(Rates!$L$9+Rates!$L$17),'NEGD Large Com Win'!B228*(Rates!$L$9+Rates!$L$14))+Rates!$L$19+Rates!$L$22+Rates!$L$23</f>
        <v>2450.5698770730678</v>
      </c>
      <c r="E228" s="66">
        <f t="shared" si="12"/>
        <v>-25.798999999999978</v>
      </c>
      <c r="F228" s="67">
        <f t="shared" si="13"/>
        <v>-1.0418076337033028E-2</v>
      </c>
      <c r="G228" s="71">
        <f>'NEGD Commercial'!X226</f>
        <v>5</v>
      </c>
      <c r="H228" s="68">
        <f t="shared" si="14"/>
        <v>7.0701357466063347E-4</v>
      </c>
      <c r="I228" s="68">
        <f t="shared" si="15"/>
        <v>0.83823529411764597</v>
      </c>
    </row>
    <row r="229" spans="2:9" x14ac:dyDescent="0.2">
      <c r="B229" s="71">
        <f>'NEGD Commercial'!V227</f>
        <v>4219</v>
      </c>
      <c r="C229" s="65">
        <f>IF('NEGD Large Com Win'!B229&gt;80,80*(Rates!$K$9+Rates!$K$14)+('NEGD Large Com Win'!B229-80)*(Rates!$K$9+Rates!$K$17),'NEGD Large Com Win'!B229*(Rates!$K$9+Rates!$K$14))+Rates!$K$19+SUM(Rates!$K$21:$K$27)</f>
        <v>2487.5122106147351</v>
      </c>
      <c r="D229" s="65">
        <f>IF('NEGD Large Com Win'!B229&gt;40,40*(Rates!$L$9+Rates!$L$14)+('NEGD Large Com Win'!B229-40)*(Rates!$L$9+Rates!$L$17),'NEGD Large Com Win'!B229*(Rates!$L$9+Rates!$L$14))+Rates!$L$19+Rates!$L$22+Rates!$L$23</f>
        <v>2462.0372106147352</v>
      </c>
      <c r="E229" s="66">
        <f t="shared" si="12"/>
        <v>-25.474999999999909</v>
      </c>
      <c r="F229" s="67">
        <f t="shared" si="13"/>
        <v>-1.0241155758469346E-2</v>
      </c>
      <c r="G229" s="71">
        <f>'NEGD Commercial'!X227</f>
        <v>9</v>
      </c>
      <c r="H229" s="68">
        <f t="shared" si="14"/>
        <v>1.2726244343891403E-3</v>
      </c>
      <c r="I229" s="68">
        <f t="shared" si="15"/>
        <v>0.8395079185520351</v>
      </c>
    </row>
    <row r="230" spans="2:9" x14ac:dyDescent="0.2">
      <c r="B230" s="71">
        <f>'NEGD Commercial'!V228</f>
        <v>4239</v>
      </c>
      <c r="C230" s="65">
        <f>IF('NEGD Large Com Win'!B230&gt;80,80*(Rates!$K$9+Rates!$K$14)+('NEGD Large Com Win'!B230-80)*(Rates!$K$9+Rates!$K$17),'NEGD Large Com Win'!B230*(Rates!$K$9+Rates!$K$14))+Rates!$K$19+SUM(Rates!$K$21:$K$27)</f>
        <v>2498.6555441564028</v>
      </c>
      <c r="D230" s="65">
        <f>IF('NEGD Large Com Win'!B230&gt;40,40*(Rates!$L$9+Rates!$L$14)+('NEGD Large Com Win'!B230-40)*(Rates!$L$9+Rates!$L$17),'NEGD Large Com Win'!B230*(Rates!$L$9+Rates!$L$14))+Rates!$L$19+Rates!$L$22+Rates!$L$23</f>
        <v>2473.5045441564025</v>
      </c>
      <c r="E230" s="66">
        <f t="shared" si="12"/>
        <v>-25.151000000000295</v>
      </c>
      <c r="F230" s="67">
        <f t="shared" si="13"/>
        <v>-1.0065813216559943E-2</v>
      </c>
      <c r="G230" s="71">
        <f>'NEGD Commercial'!X228</f>
        <v>7</v>
      </c>
      <c r="H230" s="68">
        <f t="shared" si="14"/>
        <v>9.8981900452488683E-4</v>
      </c>
      <c r="I230" s="68">
        <f t="shared" si="15"/>
        <v>0.84049773755655999</v>
      </c>
    </row>
    <row r="231" spans="2:9" x14ac:dyDescent="0.2">
      <c r="B231" s="71">
        <f>'NEGD Commercial'!V229</f>
        <v>4259</v>
      </c>
      <c r="C231" s="65">
        <f>IF('NEGD Large Com Win'!B231&gt;80,80*(Rates!$K$9+Rates!$K$14)+('NEGD Large Com Win'!B231-80)*(Rates!$K$9+Rates!$K$17),'NEGD Large Com Win'!B231*(Rates!$K$9+Rates!$K$14))+Rates!$K$19+SUM(Rates!$K$21:$K$27)</f>
        <v>2509.7988776980701</v>
      </c>
      <c r="D231" s="65">
        <f>IF('NEGD Large Com Win'!B231&gt;40,40*(Rates!$L$9+Rates!$L$14)+('NEGD Large Com Win'!B231-40)*(Rates!$L$9+Rates!$L$17),'NEGD Large Com Win'!B231*(Rates!$L$9+Rates!$L$14))+Rates!$L$19+Rates!$L$22+Rates!$L$23</f>
        <v>2484.9718776980699</v>
      </c>
      <c r="E231" s="66">
        <f t="shared" si="12"/>
        <v>-24.827000000000226</v>
      </c>
      <c r="F231" s="67">
        <f t="shared" si="13"/>
        <v>-9.8920276921834385E-3</v>
      </c>
      <c r="G231" s="71">
        <f>'NEGD Commercial'!X229</f>
        <v>9</v>
      </c>
      <c r="H231" s="68">
        <f t="shared" si="14"/>
        <v>1.2726244343891403E-3</v>
      </c>
      <c r="I231" s="68">
        <f t="shared" si="15"/>
        <v>0.84177036199094912</v>
      </c>
    </row>
    <row r="232" spans="2:9" x14ac:dyDescent="0.2">
      <c r="B232" s="71">
        <f>'NEGD Commercial'!V230</f>
        <v>4279</v>
      </c>
      <c r="C232" s="65">
        <f>IF('NEGD Large Com Win'!B232&gt;80,80*(Rates!$K$9+Rates!$K$14)+('NEGD Large Com Win'!B232-80)*(Rates!$K$9+Rates!$K$17),'NEGD Large Com Win'!B232*(Rates!$K$9+Rates!$K$14))+Rates!$K$19+SUM(Rates!$K$21:$K$27)</f>
        <v>2520.9422112397374</v>
      </c>
      <c r="D232" s="65">
        <f>IF('NEGD Large Com Win'!B232&gt;40,40*(Rates!$L$9+Rates!$L$14)+('NEGD Large Com Win'!B232-40)*(Rates!$L$9+Rates!$L$17),'NEGD Large Com Win'!B232*(Rates!$L$9+Rates!$L$14))+Rates!$L$19+Rates!$L$22+Rates!$L$23</f>
        <v>2496.4392112397372</v>
      </c>
      <c r="E232" s="66">
        <f t="shared" si="12"/>
        <v>-24.503000000000156</v>
      </c>
      <c r="F232" s="67">
        <f t="shared" si="13"/>
        <v>-9.7197785378627076E-3</v>
      </c>
      <c r="G232" s="71">
        <f>'NEGD Commercial'!X230</f>
        <v>9</v>
      </c>
      <c r="H232" s="68">
        <f t="shared" si="14"/>
        <v>1.2726244343891403E-3</v>
      </c>
      <c r="I232" s="68">
        <f t="shared" si="15"/>
        <v>0.84304298642533826</v>
      </c>
    </row>
    <row r="233" spans="2:9" x14ac:dyDescent="0.2">
      <c r="B233" s="71">
        <f>'NEGD Commercial'!V231</f>
        <v>4299</v>
      </c>
      <c r="C233" s="65">
        <f>IF('NEGD Large Com Win'!B233&gt;80,80*(Rates!$K$9+Rates!$K$14)+('NEGD Large Com Win'!B233-80)*(Rates!$K$9+Rates!$K$17),'NEGD Large Com Win'!B233*(Rates!$K$9+Rates!$K$14))+Rates!$K$19+SUM(Rates!$K$21:$K$27)</f>
        <v>2532.0855447814047</v>
      </c>
      <c r="D233" s="65">
        <f>IF('NEGD Large Com Win'!B233&gt;40,40*(Rates!$L$9+Rates!$L$14)+('NEGD Large Com Win'!B233-40)*(Rates!$L$9+Rates!$L$17),'NEGD Large Com Win'!B233*(Rates!$L$9+Rates!$L$14))+Rates!$L$19+Rates!$L$22+Rates!$L$23</f>
        <v>2507.9065447814046</v>
      </c>
      <c r="E233" s="66">
        <f t="shared" si="12"/>
        <v>-24.179000000000087</v>
      </c>
      <c r="F233" s="67">
        <f t="shared" si="13"/>
        <v>-9.5490454695864018E-3</v>
      </c>
      <c r="G233" s="71">
        <f>'NEGD Commercial'!X231</f>
        <v>10</v>
      </c>
      <c r="H233" s="68">
        <f t="shared" si="14"/>
        <v>1.4140271493212669E-3</v>
      </c>
      <c r="I233" s="68">
        <f t="shared" si="15"/>
        <v>0.84445701357465952</v>
      </c>
    </row>
    <row r="234" spans="2:9" x14ac:dyDescent="0.2">
      <c r="B234" s="71">
        <f>'NEGD Commercial'!V232</f>
        <v>4319</v>
      </c>
      <c r="C234" s="65">
        <f>IF('NEGD Large Com Win'!B234&gt;80,80*(Rates!$K$9+Rates!$K$14)+('NEGD Large Com Win'!B234-80)*(Rates!$K$9+Rates!$K$17),'NEGD Large Com Win'!B234*(Rates!$K$9+Rates!$K$14))+Rates!$K$19+SUM(Rates!$K$21:$K$27)</f>
        <v>2543.228878323072</v>
      </c>
      <c r="D234" s="65">
        <f>IF('NEGD Large Com Win'!B234&gt;40,40*(Rates!$L$9+Rates!$L$14)+('NEGD Large Com Win'!B234-40)*(Rates!$L$9+Rates!$L$17),'NEGD Large Com Win'!B234*(Rates!$L$9+Rates!$L$14))+Rates!$L$19+Rates!$L$22+Rates!$L$23</f>
        <v>2519.3738783230719</v>
      </c>
      <c r="E234" s="66">
        <f t="shared" si="12"/>
        <v>-23.855000000000018</v>
      </c>
      <c r="F234" s="67">
        <f t="shared" si="13"/>
        <v>-9.3798085588463753E-3</v>
      </c>
      <c r="G234" s="71">
        <f>'NEGD Commercial'!X232</f>
        <v>3</v>
      </c>
      <c r="H234" s="68">
        <f t="shared" si="14"/>
        <v>4.242081447963801E-4</v>
      </c>
      <c r="I234" s="68">
        <f t="shared" si="15"/>
        <v>0.8448812217194559</v>
      </c>
    </row>
    <row r="235" spans="2:9" x14ac:dyDescent="0.2">
      <c r="B235" s="71">
        <f>'NEGD Commercial'!V233</f>
        <v>4339</v>
      </c>
      <c r="C235" s="65">
        <f>IF('NEGD Large Com Win'!B235&gt;80,80*(Rates!$K$9+Rates!$K$14)+('NEGD Large Com Win'!B235-80)*(Rates!$K$9+Rates!$K$17),'NEGD Large Com Win'!B235*(Rates!$K$9+Rates!$K$14))+Rates!$K$19+SUM(Rates!$K$21:$K$27)</f>
        <v>2554.3722118647397</v>
      </c>
      <c r="D235" s="65">
        <f>IF('NEGD Large Com Win'!B235&gt;40,40*(Rates!$L$9+Rates!$L$14)+('NEGD Large Com Win'!B235-40)*(Rates!$L$9+Rates!$L$17),'NEGD Large Com Win'!B235*(Rates!$L$9+Rates!$L$14))+Rates!$L$19+Rates!$L$22+Rates!$L$23</f>
        <v>2530.8412118647393</v>
      </c>
      <c r="E235" s="66">
        <f t="shared" ref="E235:E292" si="16">D235-C235</f>
        <v>-23.531000000000404</v>
      </c>
      <c r="F235" s="67">
        <f t="shared" ref="F235:F292" si="17">E235/C235</f>
        <v>-9.2120482248835341E-3</v>
      </c>
      <c r="G235" s="71">
        <f>'NEGD Commercial'!X233</f>
        <v>6</v>
      </c>
      <c r="H235" s="68">
        <f t="shared" si="14"/>
        <v>8.484162895927602E-4</v>
      </c>
      <c r="I235" s="68">
        <f t="shared" si="15"/>
        <v>0.84572963800904866</v>
      </c>
    </row>
    <row r="236" spans="2:9" x14ac:dyDescent="0.2">
      <c r="B236" s="71">
        <f>'NEGD Commercial'!V234</f>
        <v>4359</v>
      </c>
      <c r="C236" s="65">
        <f>IF('NEGD Large Com Win'!B236&gt;80,80*(Rates!$K$9+Rates!$K$14)+('NEGD Large Com Win'!B236-80)*(Rates!$K$9+Rates!$K$17),'NEGD Large Com Win'!B236*(Rates!$K$9+Rates!$K$14))+Rates!$K$19+SUM(Rates!$K$21:$K$27)</f>
        <v>2565.515545406407</v>
      </c>
      <c r="D236" s="65">
        <f>IF('NEGD Large Com Win'!B236&gt;40,40*(Rates!$L$9+Rates!$L$14)+('NEGD Large Com Win'!B236-40)*(Rates!$L$9+Rates!$L$17),'NEGD Large Com Win'!B236*(Rates!$L$9+Rates!$L$14))+Rates!$L$19+Rates!$L$22+Rates!$L$23</f>
        <v>2542.3085454064067</v>
      </c>
      <c r="E236" s="66">
        <f t="shared" si="16"/>
        <v>-23.207000000000335</v>
      </c>
      <c r="F236" s="67">
        <f t="shared" si="17"/>
        <v>-9.045745227134876E-3</v>
      </c>
      <c r="G236" s="71">
        <f>'NEGD Commercial'!X234</f>
        <v>7</v>
      </c>
      <c r="H236" s="68">
        <f t="shared" si="14"/>
        <v>9.8981900452488683E-4</v>
      </c>
      <c r="I236" s="68">
        <f t="shared" si="15"/>
        <v>0.84671945701357354</v>
      </c>
    </row>
    <row r="237" spans="2:9" x14ac:dyDescent="0.2">
      <c r="B237" s="71">
        <f>'NEGD Commercial'!V235</f>
        <v>4379</v>
      </c>
      <c r="C237" s="65">
        <f>IF('NEGD Large Com Win'!B237&gt;80,80*(Rates!$K$9+Rates!$K$14)+('NEGD Large Com Win'!B237-80)*(Rates!$K$9+Rates!$K$17),'NEGD Large Com Win'!B237*(Rates!$K$9+Rates!$K$14))+Rates!$K$19+SUM(Rates!$K$21:$K$27)</f>
        <v>2576.6588789480743</v>
      </c>
      <c r="D237" s="65">
        <f>IF('NEGD Large Com Win'!B237&gt;40,40*(Rates!$L$9+Rates!$L$14)+('NEGD Large Com Win'!B237-40)*(Rates!$L$9+Rates!$L$17),'NEGD Large Com Win'!B237*(Rates!$L$9+Rates!$L$14))+Rates!$L$19+Rates!$L$22+Rates!$L$23</f>
        <v>2553.775878948074</v>
      </c>
      <c r="E237" s="66">
        <f t="shared" si="16"/>
        <v>-22.883000000000266</v>
      </c>
      <c r="F237" s="67">
        <f t="shared" si="17"/>
        <v>-8.8808806578782717E-3</v>
      </c>
      <c r="G237" s="71">
        <f>'NEGD Commercial'!X235</f>
        <v>8</v>
      </c>
      <c r="H237" s="68">
        <f t="shared" si="14"/>
        <v>1.1312217194570137E-3</v>
      </c>
      <c r="I237" s="68">
        <f t="shared" si="15"/>
        <v>0.84785067873303055</v>
      </c>
    </row>
    <row r="238" spans="2:9" x14ac:dyDescent="0.2">
      <c r="B238" s="71">
        <f>'NEGD Commercial'!V236</f>
        <v>4399</v>
      </c>
      <c r="C238" s="65">
        <f>IF('NEGD Large Com Win'!B238&gt;80,80*(Rates!$K$9+Rates!$K$14)+('NEGD Large Com Win'!B238-80)*(Rates!$K$9+Rates!$K$17),'NEGD Large Com Win'!B238*(Rates!$K$9+Rates!$K$14))+Rates!$K$19+SUM(Rates!$K$21:$K$27)</f>
        <v>2587.8022124897416</v>
      </c>
      <c r="D238" s="65">
        <f>IF('NEGD Large Com Win'!B238&gt;40,40*(Rates!$L$9+Rates!$L$14)+('NEGD Large Com Win'!B238-40)*(Rates!$L$9+Rates!$L$17),'NEGD Large Com Win'!B238*(Rates!$L$9+Rates!$L$14))+Rates!$L$19+Rates!$L$22+Rates!$L$23</f>
        <v>2565.2432124897418</v>
      </c>
      <c r="E238" s="66">
        <f t="shared" si="16"/>
        <v>-22.558999999999742</v>
      </c>
      <c r="F238" s="67">
        <f t="shared" si="17"/>
        <v>-8.7174359350653697E-3</v>
      </c>
      <c r="G238" s="71">
        <f>'NEGD Commercial'!X236</f>
        <v>7</v>
      </c>
      <c r="H238" s="68">
        <f t="shared" si="14"/>
        <v>9.8981900452488683E-4</v>
      </c>
      <c r="I238" s="68">
        <f t="shared" si="15"/>
        <v>0.84884049773755543</v>
      </c>
    </row>
    <row r="239" spans="2:9" x14ac:dyDescent="0.2">
      <c r="B239" s="71">
        <f>'NEGD Commercial'!V237</f>
        <v>4419</v>
      </c>
      <c r="C239" s="65">
        <f>IF('NEGD Large Com Win'!B239&gt;80,80*(Rates!$K$9+Rates!$K$14)+('NEGD Large Com Win'!B239-80)*(Rates!$K$9+Rates!$K$17),'NEGD Large Com Win'!B239*(Rates!$K$9+Rates!$K$14))+Rates!$K$19+SUM(Rates!$K$21:$K$27)</f>
        <v>2598.9455460314089</v>
      </c>
      <c r="D239" s="65">
        <f>IF('NEGD Large Com Win'!B239&gt;40,40*(Rates!$L$9+Rates!$L$14)+('NEGD Large Com Win'!B239-40)*(Rates!$L$9+Rates!$L$17),'NEGD Large Com Win'!B239*(Rates!$L$9+Rates!$L$14))+Rates!$L$19+Rates!$L$22+Rates!$L$23</f>
        <v>2576.7105460314092</v>
      </c>
      <c r="E239" s="66">
        <f t="shared" si="16"/>
        <v>-22.234999999999673</v>
      </c>
      <c r="F239" s="67">
        <f t="shared" si="17"/>
        <v>-8.5553927953406061E-3</v>
      </c>
      <c r="G239" s="71">
        <f>'NEGD Commercial'!X237</f>
        <v>7</v>
      </c>
      <c r="H239" s="68">
        <f t="shared" si="14"/>
        <v>9.8981900452488683E-4</v>
      </c>
      <c r="I239" s="68">
        <f t="shared" si="15"/>
        <v>0.84983031674208032</v>
      </c>
    </row>
    <row r="240" spans="2:9" x14ac:dyDescent="0.2">
      <c r="B240" s="71">
        <f>'NEGD Commercial'!V238</f>
        <v>4439</v>
      </c>
      <c r="C240" s="65">
        <f>IF('NEGD Large Com Win'!B240&gt;80,80*(Rates!$K$9+Rates!$K$14)+('NEGD Large Com Win'!B240-80)*(Rates!$K$9+Rates!$K$17),'NEGD Large Com Win'!B240*(Rates!$K$9+Rates!$K$14))+Rates!$K$19+SUM(Rates!$K$21:$K$27)</f>
        <v>2610.0888795730766</v>
      </c>
      <c r="D240" s="65">
        <f>IF('NEGD Large Com Win'!B240&gt;40,40*(Rates!$L$9+Rates!$L$14)+('NEGD Large Com Win'!B240-40)*(Rates!$L$9+Rates!$L$17),'NEGD Large Com Win'!B240*(Rates!$L$9+Rates!$L$14))+Rates!$L$19+Rates!$L$22+Rates!$L$23</f>
        <v>2588.1778795730766</v>
      </c>
      <c r="E240" s="66">
        <f t="shared" si="16"/>
        <v>-21.911000000000058</v>
      </c>
      <c r="F240" s="67">
        <f t="shared" si="17"/>
        <v>-8.394733287237317E-3</v>
      </c>
      <c r="G240" s="71">
        <f>'NEGD Commercial'!X238</f>
        <v>4</v>
      </c>
      <c r="H240" s="68">
        <f t="shared" si="14"/>
        <v>5.6561085972850684E-4</v>
      </c>
      <c r="I240" s="68">
        <f t="shared" si="15"/>
        <v>0.85039592760180882</v>
      </c>
    </row>
    <row r="241" spans="2:9" x14ac:dyDescent="0.2">
      <c r="B241" s="71">
        <f>'NEGD Commercial'!V239</f>
        <v>4459</v>
      </c>
      <c r="C241" s="65">
        <f>IF('NEGD Large Com Win'!B241&gt;80,80*(Rates!$K$9+Rates!$K$14)+('NEGD Large Com Win'!B241-80)*(Rates!$K$9+Rates!$K$17),'NEGD Large Com Win'!B241*(Rates!$K$9+Rates!$K$14))+Rates!$K$19+SUM(Rates!$K$21:$K$27)</f>
        <v>2621.2322131147439</v>
      </c>
      <c r="D241" s="65">
        <f>IF('NEGD Large Com Win'!B241&gt;40,40*(Rates!$L$9+Rates!$L$14)+('NEGD Large Com Win'!B241-40)*(Rates!$L$9+Rates!$L$17),'NEGD Large Com Win'!B241*(Rates!$L$9+Rates!$L$14))+Rates!$L$19+Rates!$L$22+Rates!$L$23</f>
        <v>2599.6452131147439</v>
      </c>
      <c r="E241" s="66">
        <f t="shared" si="16"/>
        <v>-21.586999999999989</v>
      </c>
      <c r="F241" s="67">
        <f t="shared" si="17"/>
        <v>-8.2354397645482552E-3</v>
      </c>
      <c r="G241" s="71">
        <f>'NEGD Commercial'!X239</f>
        <v>8</v>
      </c>
      <c r="H241" s="68">
        <f t="shared" si="14"/>
        <v>1.1312217194570137E-3</v>
      </c>
      <c r="I241" s="68">
        <f t="shared" si="15"/>
        <v>0.85152714932126583</v>
      </c>
    </row>
    <row r="242" spans="2:9" x14ac:dyDescent="0.2">
      <c r="B242" s="71">
        <f>'NEGD Commercial'!V240</f>
        <v>4479</v>
      </c>
      <c r="C242" s="65">
        <f>IF('NEGD Large Com Win'!B242&gt;80,80*(Rates!$K$9+Rates!$K$14)+('NEGD Large Com Win'!B242-80)*(Rates!$K$9+Rates!$K$17),'NEGD Large Com Win'!B242*(Rates!$K$9+Rates!$K$14))+Rates!$K$19+SUM(Rates!$K$21:$K$27)</f>
        <v>2632.3755466564112</v>
      </c>
      <c r="D242" s="65">
        <f>IF('NEGD Large Com Win'!B242&gt;40,40*(Rates!$L$9+Rates!$L$14)+('NEGD Large Com Win'!B242-40)*(Rates!$L$9+Rates!$L$17),'NEGD Large Com Win'!B242*(Rates!$L$9+Rates!$L$14))+Rates!$L$19+Rates!$L$22+Rates!$L$23</f>
        <v>2611.1125466564113</v>
      </c>
      <c r="E242" s="66">
        <f t="shared" si="16"/>
        <v>-21.26299999999992</v>
      </c>
      <c r="F242" s="67">
        <f t="shared" si="17"/>
        <v>-8.0774948798653518E-3</v>
      </c>
      <c r="G242" s="71">
        <f>'NEGD Commercial'!X240</f>
        <v>8</v>
      </c>
      <c r="H242" s="68">
        <f t="shared" si="14"/>
        <v>1.1312217194570137E-3</v>
      </c>
      <c r="I242" s="68">
        <f t="shared" si="15"/>
        <v>0.85265837104072284</v>
      </c>
    </row>
    <row r="243" spans="2:9" x14ac:dyDescent="0.2">
      <c r="B243" s="71">
        <f>'NEGD Commercial'!V241</f>
        <v>4499</v>
      </c>
      <c r="C243" s="65">
        <f>IF('NEGD Large Com Win'!B243&gt;80,80*(Rates!$K$9+Rates!$K$14)+('NEGD Large Com Win'!B243-80)*(Rates!$K$9+Rates!$K$17),'NEGD Large Com Win'!B243*(Rates!$K$9+Rates!$K$14))+Rates!$K$19+SUM(Rates!$K$21:$K$27)</f>
        <v>2643.5188801980785</v>
      </c>
      <c r="D243" s="65">
        <f>IF('NEGD Large Com Win'!B243&gt;40,40*(Rates!$L$9+Rates!$L$14)+('NEGD Large Com Win'!B243-40)*(Rates!$L$9+Rates!$L$17),'NEGD Large Com Win'!B243*(Rates!$L$9+Rates!$L$14))+Rates!$L$19+Rates!$L$22+Rates!$L$23</f>
        <v>2622.5798801980786</v>
      </c>
      <c r="E243" s="66">
        <f t="shared" si="16"/>
        <v>-20.938999999999851</v>
      </c>
      <c r="F243" s="67">
        <f t="shared" si="17"/>
        <v>-7.9208815782813302E-3</v>
      </c>
      <c r="G243" s="71">
        <f>'NEGD Commercial'!X241</f>
        <v>9</v>
      </c>
      <c r="H243" s="68">
        <f t="shared" si="14"/>
        <v>1.2726244343891403E-3</v>
      </c>
      <c r="I243" s="68">
        <f t="shared" si="15"/>
        <v>0.85393099547511198</v>
      </c>
    </row>
    <row r="244" spans="2:9" x14ac:dyDescent="0.2">
      <c r="B244" s="71">
        <f>'NEGD Commercial'!V242</f>
        <v>4519</v>
      </c>
      <c r="C244" s="65">
        <f>IF('NEGD Large Com Win'!B244&gt;80,80*(Rates!$K$9+Rates!$K$14)+('NEGD Large Com Win'!B244-80)*(Rates!$K$9+Rates!$K$17),'NEGD Large Com Win'!B244*(Rates!$K$9+Rates!$K$14))+Rates!$K$19+SUM(Rates!$K$21:$K$27)</f>
        <v>2654.6622137397462</v>
      </c>
      <c r="D244" s="65">
        <f>IF('NEGD Large Com Win'!B244&gt;40,40*(Rates!$L$9+Rates!$L$14)+('NEGD Large Com Win'!B244-40)*(Rates!$L$9+Rates!$L$17),'NEGD Large Com Win'!B244*(Rates!$L$9+Rates!$L$14))+Rates!$L$19+Rates!$L$22+Rates!$L$23</f>
        <v>2634.047213739746</v>
      </c>
      <c r="E244" s="66">
        <f t="shared" si="16"/>
        <v>-20.615000000000236</v>
      </c>
      <c r="F244" s="67">
        <f t="shared" si="17"/>
        <v>-7.7655830912509681E-3</v>
      </c>
      <c r="G244" s="71">
        <f>'NEGD Commercial'!X242</f>
        <v>3</v>
      </c>
      <c r="H244" s="68">
        <f t="shared" si="14"/>
        <v>4.242081447963801E-4</v>
      </c>
      <c r="I244" s="68">
        <f t="shared" si="15"/>
        <v>0.85435520361990835</v>
      </c>
    </row>
    <row r="245" spans="2:9" x14ac:dyDescent="0.2">
      <c r="B245" s="71">
        <f>'NEGD Commercial'!V243</f>
        <v>4539</v>
      </c>
      <c r="C245" s="65">
        <f>IF('NEGD Large Com Win'!B245&gt;80,80*(Rates!$K$9+Rates!$K$14)+('NEGD Large Com Win'!B245-80)*(Rates!$K$9+Rates!$K$17),'NEGD Large Com Win'!B245*(Rates!$K$9+Rates!$K$14))+Rates!$K$19+SUM(Rates!$K$21:$K$27)</f>
        <v>2665.8055472814135</v>
      </c>
      <c r="D245" s="65">
        <f>IF('NEGD Large Com Win'!B245&gt;40,40*(Rates!$L$9+Rates!$L$14)+('NEGD Large Com Win'!B245-40)*(Rates!$L$9+Rates!$L$17),'NEGD Large Com Win'!B245*(Rates!$L$9+Rates!$L$14))+Rates!$L$19+Rates!$L$22+Rates!$L$23</f>
        <v>2645.5145472814133</v>
      </c>
      <c r="E245" s="66">
        <f t="shared" si="16"/>
        <v>-20.291000000000167</v>
      </c>
      <c r="F245" s="67">
        <f t="shared" si="17"/>
        <v>-7.6115829306053154E-3</v>
      </c>
      <c r="G245" s="71">
        <f>'NEGD Commercial'!X243</f>
        <v>7</v>
      </c>
      <c r="H245" s="68">
        <f t="shared" si="14"/>
        <v>9.8981900452488683E-4</v>
      </c>
      <c r="I245" s="68">
        <f t="shared" si="15"/>
        <v>0.85534502262443324</v>
      </c>
    </row>
    <row r="246" spans="2:9" x14ac:dyDescent="0.2">
      <c r="B246" s="71">
        <f>'NEGD Commercial'!V244</f>
        <v>4559</v>
      </c>
      <c r="C246" s="65">
        <f>IF('NEGD Large Com Win'!B246&gt;80,80*(Rates!$K$9+Rates!$K$14)+('NEGD Large Com Win'!B246-80)*(Rates!$K$9+Rates!$K$17),'NEGD Large Com Win'!B246*(Rates!$K$9+Rates!$K$14))+Rates!$K$19+SUM(Rates!$K$21:$K$27)</f>
        <v>2676.9488808230808</v>
      </c>
      <c r="D246" s="65">
        <f>IF('NEGD Large Com Win'!B246&gt;40,40*(Rates!$L$9+Rates!$L$14)+('NEGD Large Com Win'!B246-40)*(Rates!$L$9+Rates!$L$17),'NEGD Large Com Win'!B246*(Rates!$L$9+Rates!$L$14))+Rates!$L$19+Rates!$L$22+Rates!$L$23</f>
        <v>2656.9818808230807</v>
      </c>
      <c r="E246" s="66">
        <f t="shared" si="16"/>
        <v>-19.967000000000098</v>
      </c>
      <c r="F246" s="67">
        <f t="shared" si="17"/>
        <v>-7.4588648827170912E-3</v>
      </c>
      <c r="G246" s="71">
        <f>'NEGD Commercial'!X244</f>
        <v>8</v>
      </c>
      <c r="H246" s="68">
        <f t="shared" si="14"/>
        <v>1.1312217194570137E-3</v>
      </c>
      <c r="I246" s="68">
        <f t="shared" si="15"/>
        <v>0.85647624434389025</v>
      </c>
    </row>
    <row r="247" spans="2:9" x14ac:dyDescent="0.2">
      <c r="B247" s="71">
        <f>'NEGD Commercial'!V245</f>
        <v>4579</v>
      </c>
      <c r="C247" s="65">
        <f>IF('NEGD Large Com Win'!B247&gt;80,80*(Rates!$K$9+Rates!$K$14)+('NEGD Large Com Win'!B247-80)*(Rates!$K$9+Rates!$K$17),'NEGD Large Com Win'!B247*(Rates!$K$9+Rates!$K$14))+Rates!$K$19+SUM(Rates!$K$21:$K$27)</f>
        <v>2688.0922143647481</v>
      </c>
      <c r="D247" s="65">
        <f>IF('NEGD Large Com Win'!B247&gt;40,40*(Rates!$L$9+Rates!$L$14)+('NEGD Large Com Win'!B247-40)*(Rates!$L$9+Rates!$L$17),'NEGD Large Com Win'!B247*(Rates!$L$9+Rates!$L$14))+Rates!$L$19+Rates!$L$22+Rates!$L$23</f>
        <v>2668.4492143647481</v>
      </c>
      <c r="E247" s="66">
        <f t="shared" si="16"/>
        <v>-19.643000000000029</v>
      </c>
      <c r="F247" s="67">
        <f t="shared" si="17"/>
        <v>-7.3074130028095326E-3</v>
      </c>
      <c r="G247" s="71">
        <f>'NEGD Commercial'!X245</f>
        <v>4</v>
      </c>
      <c r="H247" s="68">
        <f t="shared" si="14"/>
        <v>5.6561085972850684E-4</v>
      </c>
      <c r="I247" s="68">
        <f t="shared" si="15"/>
        <v>0.85704185520361875</v>
      </c>
    </row>
    <row r="248" spans="2:9" x14ac:dyDescent="0.2">
      <c r="B248" s="71">
        <f>'NEGD Commercial'!V246</f>
        <v>4599</v>
      </c>
      <c r="C248" s="65">
        <f>IF('NEGD Large Com Win'!B248&gt;80,80*(Rates!$K$9+Rates!$K$14)+('NEGD Large Com Win'!B248-80)*(Rates!$K$9+Rates!$K$17),'NEGD Large Com Win'!B248*(Rates!$K$9+Rates!$K$14))+Rates!$K$19+SUM(Rates!$K$21:$K$27)</f>
        <v>2699.2355479064154</v>
      </c>
      <c r="D248" s="65">
        <f>IF('NEGD Large Com Win'!B248&gt;40,40*(Rates!$L$9+Rates!$L$14)+('NEGD Large Com Win'!B248-40)*(Rates!$L$9+Rates!$L$17),'NEGD Large Com Win'!B248*(Rates!$L$9+Rates!$L$14))+Rates!$L$19+Rates!$L$22+Rates!$L$23</f>
        <v>2679.9165479064154</v>
      </c>
      <c r="E248" s="66">
        <f t="shared" si="16"/>
        <v>-19.31899999999996</v>
      </c>
      <c r="F248" s="67">
        <f t="shared" si="17"/>
        <v>-7.1572116094070371E-3</v>
      </c>
      <c r="G248" s="71">
        <f>'NEGD Commercial'!X246</f>
        <v>7</v>
      </c>
      <c r="H248" s="68">
        <f t="shared" si="14"/>
        <v>9.8981900452488683E-4</v>
      </c>
      <c r="I248" s="68">
        <f t="shared" si="15"/>
        <v>0.85803167420814364</v>
      </c>
    </row>
    <row r="249" spans="2:9" x14ac:dyDescent="0.2">
      <c r="B249" s="71">
        <f>'NEGD Commercial'!V247</f>
        <v>4619</v>
      </c>
      <c r="C249" s="65">
        <f>IF('NEGD Large Com Win'!B249&gt;80,80*(Rates!$K$9+Rates!$K$14)+('NEGD Large Com Win'!B249-80)*(Rates!$K$9+Rates!$K$17),'NEGD Large Com Win'!B249*(Rates!$K$9+Rates!$K$14))+Rates!$K$19+SUM(Rates!$K$21:$K$27)</f>
        <v>2710.3788814480831</v>
      </c>
      <c r="D249" s="65">
        <f>IF('NEGD Large Com Win'!B249&gt;40,40*(Rates!$L$9+Rates!$L$14)+('NEGD Large Com Win'!B249-40)*(Rates!$L$9+Rates!$L$17),'NEGD Large Com Win'!B249*(Rates!$L$9+Rates!$L$14))+Rates!$L$19+Rates!$L$22+Rates!$L$23</f>
        <v>2691.3838814480828</v>
      </c>
      <c r="E249" s="66">
        <f t="shared" si="16"/>
        <v>-18.995000000000346</v>
      </c>
      <c r="F249" s="67">
        <f t="shared" si="17"/>
        <v>-7.0082452789227102E-3</v>
      </c>
      <c r="G249" s="71">
        <f>'NEGD Commercial'!X247</f>
        <v>3</v>
      </c>
      <c r="H249" s="68">
        <f t="shared" si="14"/>
        <v>4.242081447963801E-4</v>
      </c>
      <c r="I249" s="68">
        <f t="shared" si="15"/>
        <v>0.85845588235294001</v>
      </c>
    </row>
    <row r="250" spans="2:9" x14ac:dyDescent="0.2">
      <c r="B250" s="71">
        <f>'NEGD Commercial'!V248</f>
        <v>4639</v>
      </c>
      <c r="C250" s="65">
        <f>IF('NEGD Large Com Win'!B250&gt;80,80*(Rates!$K$9+Rates!$K$14)+('NEGD Large Com Win'!B250-80)*(Rates!$K$9+Rates!$K$17),'NEGD Large Com Win'!B250*(Rates!$K$9+Rates!$K$14))+Rates!$K$19+SUM(Rates!$K$21:$K$27)</f>
        <v>2721.5222149897504</v>
      </c>
      <c r="D250" s="65">
        <f>IF('NEGD Large Com Win'!B250&gt;40,40*(Rates!$L$9+Rates!$L$14)+('NEGD Large Com Win'!B250-40)*(Rates!$L$9+Rates!$L$17),'NEGD Large Com Win'!B250*(Rates!$L$9+Rates!$L$14))+Rates!$L$19+Rates!$L$22+Rates!$L$23</f>
        <v>2702.8512149897501</v>
      </c>
      <c r="E250" s="66">
        <f t="shared" si="16"/>
        <v>-18.671000000000276</v>
      </c>
      <c r="F250" s="67">
        <f t="shared" si="17"/>
        <v>-6.8604988403780471E-3</v>
      </c>
      <c r="G250" s="71">
        <f>'NEGD Commercial'!X248</f>
        <v>6</v>
      </c>
      <c r="H250" s="68">
        <f t="shared" si="14"/>
        <v>8.484162895927602E-4</v>
      </c>
      <c r="I250" s="68">
        <f t="shared" si="15"/>
        <v>0.85930429864253277</v>
      </c>
    </row>
    <row r="251" spans="2:9" x14ac:dyDescent="0.2">
      <c r="B251" s="71">
        <f>'NEGD Commercial'!V249</f>
        <v>4659</v>
      </c>
      <c r="C251" s="65">
        <f>IF('NEGD Large Com Win'!B251&gt;80,80*(Rates!$K$9+Rates!$K$14)+('NEGD Large Com Win'!B251-80)*(Rates!$K$9+Rates!$K$17),'NEGD Large Com Win'!B251*(Rates!$K$9+Rates!$K$14))+Rates!$K$19+SUM(Rates!$K$21:$K$27)</f>
        <v>2732.6655485314177</v>
      </c>
      <c r="D251" s="65">
        <f>IF('NEGD Large Com Win'!B251&gt;40,40*(Rates!$L$9+Rates!$L$14)+('NEGD Large Com Win'!B251-40)*(Rates!$L$9+Rates!$L$17),'NEGD Large Com Win'!B251*(Rates!$L$9+Rates!$L$14))+Rates!$L$19+Rates!$L$22+Rates!$L$23</f>
        <v>2714.3185485314175</v>
      </c>
      <c r="E251" s="66">
        <f t="shared" si="16"/>
        <v>-18.347000000000207</v>
      </c>
      <c r="F251" s="67">
        <f t="shared" si="17"/>
        <v>-6.7139573702534533E-3</v>
      </c>
      <c r="G251" s="71">
        <f>'NEGD Commercial'!X249</f>
        <v>10</v>
      </c>
      <c r="H251" s="68">
        <f t="shared" si="14"/>
        <v>1.4140271493212669E-3</v>
      </c>
      <c r="I251" s="68">
        <f t="shared" si="15"/>
        <v>0.86071832579185403</v>
      </c>
    </row>
    <row r="252" spans="2:9" x14ac:dyDescent="0.2">
      <c r="B252" s="71">
        <f>'NEGD Commercial'!V250</f>
        <v>4679</v>
      </c>
      <c r="C252" s="65">
        <f>IF('NEGD Large Com Win'!B252&gt;80,80*(Rates!$K$9+Rates!$K$14)+('NEGD Large Com Win'!B252-80)*(Rates!$K$9+Rates!$K$17),'NEGD Large Com Win'!B252*(Rates!$K$9+Rates!$K$14))+Rates!$K$19+SUM(Rates!$K$21:$K$27)</f>
        <v>2743.808882073085</v>
      </c>
      <c r="D252" s="65">
        <f>IF('NEGD Large Com Win'!B252&gt;40,40*(Rates!$L$9+Rates!$L$14)+('NEGD Large Com Win'!B252-40)*(Rates!$L$9+Rates!$L$17),'NEGD Large Com Win'!B252*(Rates!$L$9+Rates!$L$14))+Rates!$L$19+Rates!$L$22+Rates!$L$23</f>
        <v>2725.7858820730848</v>
      </c>
      <c r="E252" s="66">
        <f t="shared" si="16"/>
        <v>-18.023000000000138</v>
      </c>
      <c r="F252" s="67">
        <f t="shared" si="17"/>
        <v>-6.5686061874626117E-3</v>
      </c>
      <c r="G252" s="71">
        <f>'NEGD Commercial'!X250</f>
        <v>7</v>
      </c>
      <c r="H252" s="68">
        <f t="shared" si="14"/>
        <v>9.8981900452488683E-4</v>
      </c>
      <c r="I252" s="68">
        <f t="shared" si="15"/>
        <v>0.86170814479637892</v>
      </c>
    </row>
    <row r="253" spans="2:9" x14ac:dyDescent="0.2">
      <c r="B253" s="71">
        <f>'NEGD Commercial'!V251</f>
        <v>4699</v>
      </c>
      <c r="C253" s="65">
        <f>IF('NEGD Large Com Win'!B253&gt;80,80*(Rates!$K$9+Rates!$K$14)+('NEGD Large Com Win'!B253-80)*(Rates!$K$9+Rates!$K$17),'NEGD Large Com Win'!B253*(Rates!$K$9+Rates!$K$14))+Rates!$K$19+SUM(Rates!$K$21:$K$27)</f>
        <v>2754.9522156147523</v>
      </c>
      <c r="D253" s="65">
        <f>IF('NEGD Large Com Win'!B253&gt;40,40*(Rates!$L$9+Rates!$L$14)+('NEGD Large Com Win'!B253-40)*(Rates!$L$9+Rates!$L$17),'NEGD Large Com Win'!B253*(Rates!$L$9+Rates!$L$14))+Rates!$L$19+Rates!$L$22+Rates!$L$23</f>
        <v>2737.2532156147522</v>
      </c>
      <c r="E253" s="66">
        <f t="shared" si="16"/>
        <v>-17.699000000000069</v>
      </c>
      <c r="F253" s="67">
        <f t="shared" si="17"/>
        <v>-6.4244308484496292E-3</v>
      </c>
      <c r="G253" s="71">
        <f>'NEGD Commercial'!X251</f>
        <v>5</v>
      </c>
      <c r="H253" s="68">
        <f t="shared" si="14"/>
        <v>7.0701357466063347E-4</v>
      </c>
      <c r="I253" s="68">
        <f t="shared" si="15"/>
        <v>0.86241515837103955</v>
      </c>
    </row>
    <row r="254" spans="2:9" x14ac:dyDescent="0.2">
      <c r="B254" s="71">
        <f>'NEGD Commercial'!V252</f>
        <v>4719</v>
      </c>
      <c r="C254" s="65">
        <f>IF('NEGD Large Com Win'!B254&gt;80,80*(Rates!$K$9+Rates!$K$14)+('NEGD Large Com Win'!B254-80)*(Rates!$K$9+Rates!$K$17),'NEGD Large Com Win'!B254*(Rates!$K$9+Rates!$K$14))+Rates!$K$19+SUM(Rates!$K$21:$K$27)</f>
        <v>2766.09554915642</v>
      </c>
      <c r="D254" s="65">
        <f>IF('NEGD Large Com Win'!B254&gt;40,40*(Rates!$L$9+Rates!$L$14)+('NEGD Large Com Win'!B254-40)*(Rates!$L$9+Rates!$L$17),'NEGD Large Com Win'!B254*(Rates!$L$9+Rates!$L$14))+Rates!$L$19+Rates!$L$22+Rates!$L$23</f>
        <v>2748.7205491564196</v>
      </c>
      <c r="E254" s="66">
        <f t="shared" si="16"/>
        <v>-17.375000000000455</v>
      </c>
      <c r="F254" s="67">
        <f t="shared" si="17"/>
        <v>-6.2814171424046914E-3</v>
      </c>
      <c r="G254" s="71">
        <f>'NEGD Commercial'!X252</f>
        <v>7</v>
      </c>
      <c r="H254" s="68">
        <f t="shared" si="14"/>
        <v>9.8981900452488683E-4</v>
      </c>
      <c r="I254" s="68">
        <f t="shared" si="15"/>
        <v>0.86340497737556443</v>
      </c>
    </row>
    <row r="255" spans="2:9" x14ac:dyDescent="0.2">
      <c r="B255" s="71">
        <f>'NEGD Commercial'!V253</f>
        <v>4739</v>
      </c>
      <c r="C255" s="65">
        <f>IF('NEGD Large Com Win'!B255&gt;80,80*(Rates!$K$9+Rates!$K$14)+('NEGD Large Com Win'!B255-80)*(Rates!$K$9+Rates!$K$17),'NEGD Large Com Win'!B255*(Rates!$K$9+Rates!$K$14))+Rates!$K$19+SUM(Rates!$K$21:$K$27)</f>
        <v>2777.2388826980873</v>
      </c>
      <c r="D255" s="65">
        <f>IF('NEGD Large Com Win'!B255&gt;40,40*(Rates!$L$9+Rates!$L$14)+('NEGD Large Com Win'!B255-40)*(Rates!$L$9+Rates!$L$17),'NEGD Large Com Win'!B255*(Rates!$L$9+Rates!$L$14))+Rates!$L$19+Rates!$L$22+Rates!$L$23</f>
        <v>2760.1878826980874</v>
      </c>
      <c r="E255" s="66">
        <f t="shared" si="16"/>
        <v>-17.050999999999931</v>
      </c>
      <c r="F255" s="67">
        <f t="shared" si="17"/>
        <v>-6.1395510865939213E-3</v>
      </c>
      <c r="G255" s="71">
        <f>'NEGD Commercial'!X253</f>
        <v>6</v>
      </c>
      <c r="H255" s="68">
        <f t="shared" si="14"/>
        <v>8.484162895927602E-4</v>
      </c>
      <c r="I255" s="68">
        <f t="shared" si="15"/>
        <v>0.86425339366515719</v>
      </c>
    </row>
    <row r="256" spans="2:9" x14ac:dyDescent="0.2">
      <c r="B256" s="71">
        <f>'NEGD Commercial'!V254</f>
        <v>4759</v>
      </c>
      <c r="C256" s="65">
        <f>IF('NEGD Large Com Win'!B256&gt;80,80*(Rates!$K$9+Rates!$K$14)+('NEGD Large Com Win'!B256-80)*(Rates!$K$9+Rates!$K$17),'NEGD Large Com Win'!B256*(Rates!$K$9+Rates!$K$14))+Rates!$K$19+SUM(Rates!$K$21:$K$27)</f>
        <v>2788.3822162397546</v>
      </c>
      <c r="D256" s="65">
        <f>IF('NEGD Large Com Win'!B256&gt;40,40*(Rates!$L$9+Rates!$L$14)+('NEGD Large Com Win'!B256-40)*(Rates!$L$9+Rates!$L$17),'NEGD Large Com Win'!B256*(Rates!$L$9+Rates!$L$14))+Rates!$L$19+Rates!$L$22+Rates!$L$23</f>
        <v>2771.6552162397547</v>
      </c>
      <c r="E256" s="66">
        <f t="shared" si="16"/>
        <v>-16.726999999999862</v>
      </c>
      <c r="F256" s="67">
        <f t="shared" si="17"/>
        <v>-5.998818921803659E-3</v>
      </c>
      <c r="G256" s="71">
        <f>'NEGD Commercial'!X254</f>
        <v>6</v>
      </c>
      <c r="H256" s="68">
        <f t="shared" si="14"/>
        <v>8.484162895927602E-4</v>
      </c>
      <c r="I256" s="68">
        <f t="shared" si="15"/>
        <v>0.86510180995474995</v>
      </c>
    </row>
    <row r="257" spans="2:9" x14ac:dyDescent="0.2">
      <c r="B257" s="71">
        <f>'NEGD Commercial'!V255</f>
        <v>4779</v>
      </c>
      <c r="C257" s="65">
        <f>IF('NEGD Large Com Win'!B257&gt;80,80*(Rates!$K$9+Rates!$K$14)+('NEGD Large Com Win'!B257-80)*(Rates!$K$9+Rates!$K$17),'NEGD Large Com Win'!B257*(Rates!$K$9+Rates!$K$14))+Rates!$K$19+SUM(Rates!$K$21:$K$27)</f>
        <v>2799.5255497814219</v>
      </c>
      <c r="D257" s="65">
        <f>IF('NEGD Large Com Win'!B257&gt;40,40*(Rates!$L$9+Rates!$L$14)+('NEGD Large Com Win'!B257-40)*(Rates!$L$9+Rates!$L$17),'NEGD Large Com Win'!B257*(Rates!$L$9+Rates!$L$14))+Rates!$L$19+Rates!$L$22+Rates!$L$23</f>
        <v>2783.1225497814221</v>
      </c>
      <c r="E257" s="66">
        <f t="shared" si="16"/>
        <v>-16.402999999999793</v>
      </c>
      <c r="F257" s="67">
        <f t="shared" si="17"/>
        <v>-5.8592071078902947E-3</v>
      </c>
      <c r="G257" s="71">
        <f>'NEGD Commercial'!X255</f>
        <v>4</v>
      </c>
      <c r="H257" s="68">
        <f t="shared" si="14"/>
        <v>5.6561085972850684E-4</v>
      </c>
      <c r="I257" s="68">
        <f t="shared" si="15"/>
        <v>0.86566742081447845</v>
      </c>
    </row>
    <row r="258" spans="2:9" x14ac:dyDescent="0.2">
      <c r="B258" s="71">
        <f>'NEGD Commercial'!V256</f>
        <v>4799</v>
      </c>
      <c r="C258" s="65">
        <f>IF('NEGD Large Com Win'!B258&gt;80,80*(Rates!$K$9+Rates!$K$14)+('NEGD Large Com Win'!B258-80)*(Rates!$K$9+Rates!$K$17),'NEGD Large Com Win'!B258*(Rates!$K$9+Rates!$K$14))+Rates!$K$19+SUM(Rates!$K$21:$K$27)</f>
        <v>2810.6688833230896</v>
      </c>
      <c r="D258" s="65">
        <f>IF('NEGD Large Com Win'!B258&gt;40,40*(Rates!$L$9+Rates!$L$14)+('NEGD Large Com Win'!B258-40)*(Rates!$L$9+Rates!$L$17),'NEGD Large Com Win'!B258*(Rates!$L$9+Rates!$L$14))+Rates!$L$19+Rates!$L$22+Rates!$L$23</f>
        <v>2794.5898833230895</v>
      </c>
      <c r="E258" s="66">
        <f t="shared" si="16"/>
        <v>-16.079000000000178</v>
      </c>
      <c r="F258" s="67">
        <f t="shared" si="17"/>
        <v>-5.7207023194385575E-3</v>
      </c>
      <c r="G258" s="71">
        <f>'NEGD Commercial'!X256</f>
        <v>5</v>
      </c>
      <c r="H258" s="68">
        <f t="shared" si="14"/>
        <v>7.0701357466063347E-4</v>
      </c>
      <c r="I258" s="68">
        <f t="shared" si="15"/>
        <v>0.86637443438913908</v>
      </c>
    </row>
    <row r="259" spans="2:9" x14ac:dyDescent="0.2">
      <c r="B259" s="71">
        <f>'NEGD Commercial'!V257</f>
        <v>4819</v>
      </c>
      <c r="C259" s="65">
        <f>IF('NEGD Large Com Win'!B259&gt;80,80*(Rates!$K$9+Rates!$K$14)+('NEGD Large Com Win'!B259-80)*(Rates!$K$9+Rates!$K$17),'NEGD Large Com Win'!B259*(Rates!$K$9+Rates!$K$14))+Rates!$K$19+SUM(Rates!$K$21:$K$27)</f>
        <v>2821.8122168647569</v>
      </c>
      <c r="D259" s="65">
        <f>IF('NEGD Large Com Win'!B259&gt;40,40*(Rates!$L$9+Rates!$L$14)+('NEGD Large Com Win'!B259-40)*(Rates!$L$9+Rates!$L$17),'NEGD Large Com Win'!B259*(Rates!$L$9+Rates!$L$14))+Rates!$L$19+Rates!$L$22+Rates!$L$23</f>
        <v>2806.0572168647568</v>
      </c>
      <c r="E259" s="66">
        <f t="shared" si="16"/>
        <v>-15.755000000000109</v>
      </c>
      <c r="F259" s="67">
        <f t="shared" si="17"/>
        <v>-5.5832914415208977E-3</v>
      </c>
      <c r="G259" s="71">
        <f>'NEGD Commercial'!X257</f>
        <v>6</v>
      </c>
      <c r="H259" s="68">
        <f t="shared" si="14"/>
        <v>8.484162895927602E-4</v>
      </c>
      <c r="I259" s="68">
        <f t="shared" si="15"/>
        <v>0.86722285067873184</v>
      </c>
    </row>
    <row r="260" spans="2:9" x14ac:dyDescent="0.2">
      <c r="B260" s="71">
        <f>'NEGD Commercial'!V258</f>
        <v>4839</v>
      </c>
      <c r="C260" s="65">
        <f>IF('NEGD Large Com Win'!B260&gt;80,80*(Rates!$K$9+Rates!$K$14)+('NEGD Large Com Win'!B260-80)*(Rates!$K$9+Rates!$K$17),'NEGD Large Com Win'!B260*(Rates!$K$9+Rates!$K$14))+Rates!$K$19+SUM(Rates!$K$21:$K$27)</f>
        <v>2832.9555504064242</v>
      </c>
      <c r="D260" s="65">
        <f>IF('NEGD Large Com Win'!B260&gt;40,40*(Rates!$L$9+Rates!$L$14)+('NEGD Large Com Win'!B260-40)*(Rates!$L$9+Rates!$L$17),'NEGD Large Com Win'!B260*(Rates!$L$9+Rates!$L$14))+Rates!$L$19+Rates!$L$22+Rates!$L$23</f>
        <v>2817.5245504064242</v>
      </c>
      <c r="E260" s="66">
        <f t="shared" si="16"/>
        <v>-15.43100000000004</v>
      </c>
      <c r="F260" s="67">
        <f t="shared" si="17"/>
        <v>-5.4469615655587198E-3</v>
      </c>
      <c r="G260" s="71">
        <f>'NEGD Commercial'!X258</f>
        <v>10</v>
      </c>
      <c r="H260" s="68">
        <f t="shared" si="14"/>
        <v>1.4140271493212669E-3</v>
      </c>
      <c r="I260" s="68">
        <f t="shared" si="15"/>
        <v>0.8686368778280531</v>
      </c>
    </row>
    <row r="261" spans="2:9" x14ac:dyDescent="0.2">
      <c r="B261" s="71">
        <f>'NEGD Commercial'!V259</f>
        <v>4859</v>
      </c>
      <c r="C261" s="65">
        <f>IF('NEGD Large Com Win'!B261&gt;80,80*(Rates!$K$9+Rates!$K$14)+('NEGD Large Com Win'!B261-80)*(Rates!$K$9+Rates!$K$17),'NEGD Large Com Win'!B261*(Rates!$K$9+Rates!$K$14))+Rates!$K$19+SUM(Rates!$K$21:$K$27)</f>
        <v>2844.0988839480915</v>
      </c>
      <c r="D261" s="65">
        <f>IF('NEGD Large Com Win'!B261&gt;40,40*(Rates!$L$9+Rates!$L$14)+('NEGD Large Com Win'!B261-40)*(Rates!$L$9+Rates!$L$17),'NEGD Large Com Win'!B261*(Rates!$L$9+Rates!$L$14))+Rates!$L$19+Rates!$L$22+Rates!$L$23</f>
        <v>2828.9918839480915</v>
      </c>
      <c r="E261" s="66">
        <f t="shared" si="16"/>
        <v>-15.106999999999971</v>
      </c>
      <c r="F261" s="67">
        <f t="shared" si="17"/>
        <v>-5.3116999852793065E-3</v>
      </c>
      <c r="G261" s="71">
        <f>'NEGD Commercial'!X259</f>
        <v>7</v>
      </c>
      <c r="H261" s="68">
        <f t="shared" si="14"/>
        <v>9.8981900452488683E-4</v>
      </c>
      <c r="I261" s="68">
        <f t="shared" si="15"/>
        <v>0.86962669683257798</v>
      </c>
    </row>
    <row r="262" spans="2:9" x14ac:dyDescent="0.2">
      <c r="B262" s="71">
        <f>'NEGD Commercial'!V260</f>
        <v>4879</v>
      </c>
      <c r="C262" s="65">
        <f>IF('NEGD Large Com Win'!B262&gt;80,80*(Rates!$K$9+Rates!$K$14)+('NEGD Large Com Win'!B262-80)*(Rates!$K$9+Rates!$K$17),'NEGD Large Com Win'!B262*(Rates!$K$9+Rates!$K$14))+Rates!$K$19+SUM(Rates!$K$21:$K$27)</f>
        <v>2855.2422174897588</v>
      </c>
      <c r="D262" s="65">
        <f>IF('NEGD Large Com Win'!B262&gt;40,40*(Rates!$L$9+Rates!$L$14)+('NEGD Large Com Win'!B262-40)*(Rates!$L$9+Rates!$L$17),'NEGD Large Com Win'!B262*(Rates!$L$9+Rates!$L$14))+Rates!$L$19+Rates!$L$22+Rates!$L$23</f>
        <v>2840.4592174897589</v>
      </c>
      <c r="E262" s="66">
        <f t="shared" si="16"/>
        <v>-14.782999999999902</v>
      </c>
      <c r="F262" s="67">
        <f t="shared" si="17"/>
        <v>-5.1774941927682271E-3</v>
      </c>
      <c r="G262" s="71">
        <f>'NEGD Commercial'!X260</f>
        <v>4</v>
      </c>
      <c r="H262" s="68">
        <f t="shared" si="14"/>
        <v>5.6561085972850684E-4</v>
      </c>
      <c r="I262" s="68">
        <f t="shared" si="15"/>
        <v>0.87019230769230649</v>
      </c>
    </row>
    <row r="263" spans="2:9" x14ac:dyDescent="0.2">
      <c r="B263" s="71">
        <f>'NEGD Commercial'!V261</f>
        <v>4899</v>
      </c>
      <c r="C263" s="65">
        <f>IF('NEGD Large Com Win'!B263&gt;80,80*(Rates!$K$9+Rates!$K$14)+('NEGD Large Com Win'!B263-80)*(Rates!$K$9+Rates!$K$17),'NEGD Large Com Win'!B263*(Rates!$K$9+Rates!$K$14))+Rates!$K$19+SUM(Rates!$K$21:$K$27)</f>
        <v>2866.3855510314265</v>
      </c>
      <c r="D263" s="65">
        <f>IF('NEGD Large Com Win'!B263&gt;40,40*(Rates!$L$9+Rates!$L$14)+('NEGD Large Com Win'!B263-40)*(Rates!$L$9+Rates!$L$17),'NEGD Large Com Win'!B263*(Rates!$L$9+Rates!$L$14))+Rates!$L$19+Rates!$L$22+Rates!$L$23</f>
        <v>2851.9265510314262</v>
      </c>
      <c r="E263" s="66">
        <f t="shared" si="16"/>
        <v>-14.459000000000287</v>
      </c>
      <c r="F263" s="67">
        <f t="shared" si="17"/>
        <v>-5.0443318746138076E-3</v>
      </c>
      <c r="G263" s="71">
        <f>'NEGD Commercial'!X261</f>
        <v>8</v>
      </c>
      <c r="H263" s="68">
        <f t="shared" si="14"/>
        <v>1.1312217194570137E-3</v>
      </c>
      <c r="I263" s="68">
        <f t="shared" si="15"/>
        <v>0.8713235294117635</v>
      </c>
    </row>
    <row r="264" spans="2:9" x14ac:dyDescent="0.2">
      <c r="B264" s="71">
        <f>'NEGD Commercial'!V262</f>
        <v>4919</v>
      </c>
      <c r="C264" s="65">
        <f>IF('NEGD Large Com Win'!B264&gt;80,80*(Rates!$K$9+Rates!$K$14)+('NEGD Large Com Win'!B264-80)*(Rates!$K$9+Rates!$K$17),'NEGD Large Com Win'!B264*(Rates!$K$9+Rates!$K$14))+Rates!$K$19+SUM(Rates!$K$21:$K$27)</f>
        <v>2877.5288845730938</v>
      </c>
      <c r="D264" s="65">
        <f>IF('NEGD Large Com Win'!B264&gt;40,40*(Rates!$L$9+Rates!$L$14)+('NEGD Large Com Win'!B264-40)*(Rates!$L$9+Rates!$L$17),'NEGD Large Com Win'!B264*(Rates!$L$9+Rates!$L$14))+Rates!$L$19+Rates!$L$22+Rates!$L$23</f>
        <v>2863.3938845730936</v>
      </c>
      <c r="E264" s="66">
        <f t="shared" si="16"/>
        <v>-14.135000000000218</v>
      </c>
      <c r="F264" s="67">
        <f t="shared" si="17"/>
        <v>-4.9122009081404121E-3</v>
      </c>
      <c r="G264" s="71">
        <f>'NEGD Commercial'!X262</f>
        <v>4</v>
      </c>
      <c r="H264" s="68">
        <f t="shared" ref="H264:H327" si="18">G264/SUM($G$6:$G$714)</f>
        <v>5.6561085972850684E-4</v>
      </c>
      <c r="I264" s="68">
        <f t="shared" ref="I264:I327" si="19">H264+I263</f>
        <v>0.871889140271492</v>
      </c>
    </row>
    <row r="265" spans="2:9" x14ac:dyDescent="0.2">
      <c r="B265" s="71">
        <f>'NEGD Commercial'!V263</f>
        <v>4939</v>
      </c>
      <c r="C265" s="65">
        <f>IF('NEGD Large Com Win'!B265&gt;80,80*(Rates!$K$9+Rates!$K$14)+('NEGD Large Com Win'!B265-80)*(Rates!$K$9+Rates!$K$17),'NEGD Large Com Win'!B265*(Rates!$K$9+Rates!$K$14))+Rates!$K$19+SUM(Rates!$K$21:$K$27)</f>
        <v>2888.6722181147611</v>
      </c>
      <c r="D265" s="65">
        <f>IF('NEGD Large Com Win'!B265&gt;40,40*(Rates!$L$9+Rates!$L$14)+('NEGD Large Com Win'!B265-40)*(Rates!$L$9+Rates!$L$17),'NEGD Large Com Win'!B265*(Rates!$L$9+Rates!$L$14))+Rates!$L$19+Rates!$L$22+Rates!$L$23</f>
        <v>2874.861218114761</v>
      </c>
      <c r="E265" s="66">
        <f t="shared" si="16"/>
        <v>-13.811000000000149</v>
      </c>
      <c r="F265" s="67">
        <f t="shared" si="17"/>
        <v>-4.7810893577304682E-3</v>
      </c>
      <c r="G265" s="71">
        <f>'NEGD Commercial'!X263</f>
        <v>9</v>
      </c>
      <c r="H265" s="68">
        <f t="shared" si="18"/>
        <v>1.2726244343891403E-3</v>
      </c>
      <c r="I265" s="68">
        <f t="shared" si="19"/>
        <v>0.87316176470588114</v>
      </c>
    </row>
    <row r="266" spans="2:9" x14ac:dyDescent="0.2">
      <c r="B266" s="71">
        <f>'NEGD Commercial'!V264</f>
        <v>4959</v>
      </c>
      <c r="C266" s="65">
        <f>IF('NEGD Large Com Win'!B266&gt;80,80*(Rates!$K$9+Rates!$K$14)+('NEGD Large Com Win'!B266-80)*(Rates!$K$9+Rates!$K$17),'NEGD Large Com Win'!B266*(Rates!$K$9+Rates!$K$14))+Rates!$K$19+SUM(Rates!$K$21:$K$27)</f>
        <v>2899.8155516564284</v>
      </c>
      <c r="D266" s="65">
        <f>IF('NEGD Large Com Win'!B266&gt;40,40*(Rates!$L$9+Rates!$L$14)+('NEGD Large Com Win'!B266-40)*(Rates!$L$9+Rates!$L$17),'NEGD Large Com Win'!B266*(Rates!$L$9+Rates!$L$14))+Rates!$L$19+Rates!$L$22+Rates!$L$23</f>
        <v>2886.3285516564283</v>
      </c>
      <c r="E266" s="66">
        <f t="shared" si="16"/>
        <v>-13.48700000000008</v>
      </c>
      <c r="F266" s="67">
        <f t="shared" si="17"/>
        <v>-4.6509854712297322E-3</v>
      </c>
      <c r="G266" s="71">
        <f>'NEGD Commercial'!X264</f>
        <v>7</v>
      </c>
      <c r="H266" s="68">
        <f t="shared" si="18"/>
        <v>9.8981900452488683E-4</v>
      </c>
      <c r="I266" s="68">
        <f t="shared" si="19"/>
        <v>0.87415158371040602</v>
      </c>
    </row>
    <row r="267" spans="2:9" x14ac:dyDescent="0.2">
      <c r="B267" s="71">
        <f>'NEGD Commercial'!V265</f>
        <v>4979</v>
      </c>
      <c r="C267" s="65">
        <f>IF('NEGD Large Com Win'!B267&gt;80,80*(Rates!$K$9+Rates!$K$14)+('NEGD Large Com Win'!B267-80)*(Rates!$K$9+Rates!$K$17),'NEGD Large Com Win'!B267*(Rates!$K$9+Rates!$K$14))+Rates!$K$19+SUM(Rates!$K$21:$K$27)</f>
        <v>2910.9588851980957</v>
      </c>
      <c r="D267" s="65">
        <f>IF('NEGD Large Com Win'!B267&gt;40,40*(Rates!$L$9+Rates!$L$14)+('NEGD Large Com Win'!B267-40)*(Rates!$L$9+Rates!$L$17),'NEGD Large Com Win'!B267*(Rates!$L$9+Rates!$L$14))+Rates!$L$19+Rates!$L$22+Rates!$L$23</f>
        <v>2897.7958851980957</v>
      </c>
      <c r="E267" s="66">
        <f t="shared" si="16"/>
        <v>-13.163000000000011</v>
      </c>
      <c r="F267" s="67">
        <f t="shared" si="17"/>
        <v>-4.5218776764359026E-3</v>
      </c>
      <c r="G267" s="71">
        <f>'NEGD Commercial'!X265</f>
        <v>6</v>
      </c>
      <c r="H267" s="68">
        <f t="shared" si="18"/>
        <v>8.484162895927602E-4</v>
      </c>
      <c r="I267" s="68">
        <f t="shared" si="19"/>
        <v>0.87499999999999878</v>
      </c>
    </row>
    <row r="268" spans="2:9" x14ac:dyDescent="0.2">
      <c r="B268" s="71">
        <f>'NEGD Commercial'!V266</f>
        <v>4999</v>
      </c>
      <c r="C268" s="65">
        <f>IF('NEGD Large Com Win'!B268&gt;80,80*(Rates!$K$9+Rates!$K$14)+('NEGD Large Com Win'!B268-80)*(Rates!$K$9+Rates!$K$17),'NEGD Large Com Win'!B268*(Rates!$K$9+Rates!$K$14))+Rates!$K$19+SUM(Rates!$K$21:$K$27)</f>
        <v>2922.1022187397634</v>
      </c>
      <c r="D268" s="65">
        <f>IF('NEGD Large Com Win'!B268&gt;40,40*(Rates!$L$9+Rates!$L$14)+('NEGD Large Com Win'!B268-40)*(Rates!$L$9+Rates!$L$17),'NEGD Large Com Win'!B268*(Rates!$L$9+Rates!$L$14))+Rates!$L$19+Rates!$L$22+Rates!$L$23</f>
        <v>2909.263218739763</v>
      </c>
      <c r="E268" s="66">
        <f t="shared" si="16"/>
        <v>-12.839000000000397</v>
      </c>
      <c r="F268" s="67">
        <f t="shared" si="17"/>
        <v>-4.3937545776675697E-3</v>
      </c>
      <c r="G268" s="71">
        <f>'NEGD Commercial'!X266</f>
        <v>4</v>
      </c>
      <c r="H268" s="68">
        <f t="shared" si="18"/>
        <v>5.6561085972850684E-4</v>
      </c>
      <c r="I268" s="68">
        <f t="shared" si="19"/>
        <v>0.87556561085972728</v>
      </c>
    </row>
    <row r="269" spans="2:9" x14ac:dyDescent="0.2">
      <c r="B269" s="71">
        <f>'NEGD Commercial'!V267</f>
        <v>5019</v>
      </c>
      <c r="C269" s="65">
        <f>IF('NEGD Large Com Win'!B269&gt;80,80*(Rates!$K$9+Rates!$K$14)+('NEGD Large Com Win'!B269-80)*(Rates!$K$9+Rates!$K$17),'NEGD Large Com Win'!B269*(Rates!$K$9+Rates!$K$14))+Rates!$K$19+SUM(Rates!$K$21:$K$27)</f>
        <v>2933.2455522814307</v>
      </c>
      <c r="D269" s="65">
        <f>IF('NEGD Large Com Win'!B269&gt;40,40*(Rates!$L$9+Rates!$L$14)+('NEGD Large Com Win'!B269-40)*(Rates!$L$9+Rates!$L$17),'NEGD Large Com Win'!B269*(Rates!$L$9+Rates!$L$14))+Rates!$L$19+Rates!$L$22+Rates!$L$23</f>
        <v>2920.7305522814304</v>
      </c>
      <c r="E269" s="66">
        <f t="shared" si="16"/>
        <v>-12.515000000000327</v>
      </c>
      <c r="F269" s="67">
        <f t="shared" si="17"/>
        <v>-4.2666049524106029E-3</v>
      </c>
      <c r="G269" s="71">
        <f>'NEGD Commercial'!X267</f>
        <v>5</v>
      </c>
      <c r="H269" s="68">
        <f t="shared" si="18"/>
        <v>7.0701357466063347E-4</v>
      </c>
      <c r="I269" s="68">
        <f t="shared" si="19"/>
        <v>0.87627262443438791</v>
      </c>
    </row>
    <row r="270" spans="2:9" x14ac:dyDescent="0.2">
      <c r="B270" s="71">
        <f>'NEGD Commercial'!V268</f>
        <v>5039</v>
      </c>
      <c r="C270" s="65">
        <f>IF('NEGD Large Com Win'!B270&gt;80,80*(Rates!$K$9+Rates!$K$14)+('NEGD Large Com Win'!B270-80)*(Rates!$K$9+Rates!$K$17),'NEGD Large Com Win'!B270*(Rates!$K$9+Rates!$K$14))+Rates!$K$19+SUM(Rates!$K$21:$K$27)</f>
        <v>2944.388885823098</v>
      </c>
      <c r="D270" s="65">
        <f>IF('NEGD Large Com Win'!B270&gt;40,40*(Rates!$L$9+Rates!$L$14)+('NEGD Large Com Win'!B270-40)*(Rates!$L$9+Rates!$L$17),'NEGD Large Com Win'!B270*(Rates!$L$9+Rates!$L$14))+Rates!$L$19+Rates!$L$22+Rates!$L$23</f>
        <v>2932.1978858230977</v>
      </c>
      <c r="E270" s="66">
        <f t="shared" si="16"/>
        <v>-12.191000000000258</v>
      </c>
      <c r="F270" s="67">
        <f t="shared" si="17"/>
        <v>-4.1404177480422353E-3</v>
      </c>
      <c r="G270" s="71">
        <f>'NEGD Commercial'!X268</f>
        <v>3</v>
      </c>
      <c r="H270" s="68">
        <f t="shared" si="18"/>
        <v>4.242081447963801E-4</v>
      </c>
      <c r="I270" s="68">
        <f t="shared" si="19"/>
        <v>0.87669683257918429</v>
      </c>
    </row>
    <row r="271" spans="2:9" x14ac:dyDescent="0.2">
      <c r="B271" s="71">
        <f>'NEGD Commercial'!V269</f>
        <v>5059</v>
      </c>
      <c r="C271" s="65">
        <f>IF('NEGD Large Com Win'!B271&gt;80,80*(Rates!$K$9+Rates!$K$14)+('NEGD Large Com Win'!B271-80)*(Rates!$K$9+Rates!$K$17),'NEGD Large Com Win'!B271*(Rates!$K$9+Rates!$K$14))+Rates!$K$19+SUM(Rates!$K$21:$K$27)</f>
        <v>2955.5322193647653</v>
      </c>
      <c r="D271" s="65">
        <f>IF('NEGD Large Com Win'!B271&gt;40,40*(Rates!$L$9+Rates!$L$14)+('NEGD Large Com Win'!B271-40)*(Rates!$L$9+Rates!$L$17),'NEGD Large Com Win'!B271*(Rates!$L$9+Rates!$L$14))+Rates!$L$19+Rates!$L$22+Rates!$L$23</f>
        <v>2943.6652193647656</v>
      </c>
      <c r="E271" s="66">
        <f t="shared" si="16"/>
        <v>-11.866999999999734</v>
      </c>
      <c r="F271" s="67">
        <f t="shared" si="17"/>
        <v>-4.0151820786275567E-3</v>
      </c>
      <c r="G271" s="71">
        <f>'NEGD Commercial'!X269</f>
        <v>3</v>
      </c>
      <c r="H271" s="68">
        <f t="shared" si="18"/>
        <v>4.242081447963801E-4</v>
      </c>
      <c r="I271" s="68">
        <f t="shared" si="19"/>
        <v>0.87712104072398067</v>
      </c>
    </row>
    <row r="272" spans="2:9" x14ac:dyDescent="0.2">
      <c r="B272" s="71">
        <f>'NEGD Commercial'!V270</f>
        <v>5079</v>
      </c>
      <c r="C272" s="65">
        <f>IF('NEGD Large Com Win'!B272&gt;80,80*(Rates!$K$9+Rates!$K$14)+('NEGD Large Com Win'!B272-80)*(Rates!$K$9+Rates!$K$17),'NEGD Large Com Win'!B272*(Rates!$K$9+Rates!$K$14))+Rates!$K$19+SUM(Rates!$K$21:$K$27)</f>
        <v>2966.675552906433</v>
      </c>
      <c r="D272" s="65">
        <f>IF('NEGD Large Com Win'!B272&gt;40,40*(Rates!$L$9+Rates!$L$14)+('NEGD Large Com Win'!B272-40)*(Rates!$L$9+Rates!$L$17),'NEGD Large Com Win'!B272*(Rates!$L$9+Rates!$L$14))+Rates!$L$19+Rates!$L$22+Rates!$L$23</f>
        <v>2955.1325529064329</v>
      </c>
      <c r="E272" s="66">
        <f t="shared" si="16"/>
        <v>-11.54300000000012</v>
      </c>
      <c r="F272" s="67">
        <f t="shared" si="17"/>
        <v>-3.8908872217898976E-3</v>
      </c>
      <c r="G272" s="71">
        <f>'NEGD Commercial'!X270</f>
        <v>5</v>
      </c>
      <c r="H272" s="68">
        <f t="shared" si="18"/>
        <v>7.0701357466063347E-4</v>
      </c>
      <c r="I272" s="68">
        <f t="shared" si="19"/>
        <v>0.8778280542986413</v>
      </c>
    </row>
    <row r="273" spans="2:9" x14ac:dyDescent="0.2">
      <c r="B273" s="71">
        <f>'NEGD Commercial'!V271</f>
        <v>5099</v>
      </c>
      <c r="C273" s="65">
        <f>IF('NEGD Large Com Win'!B273&gt;80,80*(Rates!$K$9+Rates!$K$14)+('NEGD Large Com Win'!B273-80)*(Rates!$K$9+Rates!$K$17),'NEGD Large Com Win'!B273*(Rates!$K$9+Rates!$K$14))+Rates!$K$19+SUM(Rates!$K$21:$K$27)</f>
        <v>2977.8188864481003</v>
      </c>
      <c r="D273" s="65">
        <f>IF('NEGD Large Com Win'!B273&gt;40,40*(Rates!$L$9+Rates!$L$14)+('NEGD Large Com Win'!B273-40)*(Rates!$L$9+Rates!$L$17),'NEGD Large Com Win'!B273*(Rates!$L$9+Rates!$L$14))+Rates!$L$19+Rates!$L$22+Rates!$L$23</f>
        <v>2966.5998864481003</v>
      </c>
      <c r="E273" s="66">
        <f t="shared" si="16"/>
        <v>-11.219000000000051</v>
      </c>
      <c r="F273" s="67">
        <f t="shared" si="17"/>
        <v>-3.7675226156490375E-3</v>
      </c>
      <c r="G273" s="71">
        <f>'NEGD Commercial'!X271</f>
        <v>7</v>
      </c>
      <c r="H273" s="68">
        <f t="shared" si="18"/>
        <v>9.8981900452488683E-4</v>
      </c>
      <c r="I273" s="68">
        <f t="shared" si="19"/>
        <v>0.87881787330316619</v>
      </c>
    </row>
    <row r="274" spans="2:9" x14ac:dyDescent="0.2">
      <c r="B274" s="71">
        <f>'NEGD Commercial'!V272</f>
        <v>5119</v>
      </c>
      <c r="C274" s="65">
        <f>IF('NEGD Large Com Win'!B274&gt;80,80*(Rates!$K$9+Rates!$K$14)+('NEGD Large Com Win'!B274-80)*(Rates!$K$9+Rates!$K$17),'NEGD Large Com Win'!B274*(Rates!$K$9+Rates!$K$14))+Rates!$K$19+SUM(Rates!$K$21:$K$27)</f>
        <v>2988.9622199897676</v>
      </c>
      <c r="D274" s="65">
        <f>IF('NEGD Large Com Win'!B274&gt;40,40*(Rates!$L$9+Rates!$L$14)+('NEGD Large Com Win'!B274-40)*(Rates!$L$9+Rates!$L$17),'NEGD Large Com Win'!B274*(Rates!$L$9+Rates!$L$14))+Rates!$L$19+Rates!$L$22+Rates!$L$23</f>
        <v>2978.0672199897676</v>
      </c>
      <c r="E274" s="66">
        <f t="shared" si="16"/>
        <v>-10.894999999999982</v>
      </c>
      <c r="F274" s="67">
        <f t="shared" si="17"/>
        <v>-3.6450778558309378E-3</v>
      </c>
      <c r="G274" s="71">
        <f>'NEGD Commercial'!X272</f>
        <v>9</v>
      </c>
      <c r="H274" s="68">
        <f t="shared" si="18"/>
        <v>1.2726244343891403E-3</v>
      </c>
      <c r="I274" s="68">
        <f t="shared" si="19"/>
        <v>0.88009049773755532</v>
      </c>
    </row>
    <row r="275" spans="2:9" x14ac:dyDescent="0.2">
      <c r="B275" s="71">
        <f>'NEGD Commercial'!V273</f>
        <v>5139</v>
      </c>
      <c r="C275" s="65">
        <f>IF('NEGD Large Com Win'!B275&gt;80,80*(Rates!$K$9+Rates!$K$14)+('NEGD Large Com Win'!B275-80)*(Rates!$K$9+Rates!$K$17),'NEGD Large Com Win'!B275*(Rates!$K$9+Rates!$K$14))+Rates!$K$19+SUM(Rates!$K$21:$K$27)</f>
        <v>3000.1055535314349</v>
      </c>
      <c r="D275" s="65">
        <f>IF('NEGD Large Com Win'!B275&gt;40,40*(Rates!$L$9+Rates!$L$14)+('NEGD Large Com Win'!B275-40)*(Rates!$L$9+Rates!$L$17),'NEGD Large Com Win'!B275*(Rates!$L$9+Rates!$L$14))+Rates!$L$19+Rates!$L$22+Rates!$L$23</f>
        <v>2989.534553531435</v>
      </c>
      <c r="E275" s="66">
        <f t="shared" si="16"/>
        <v>-10.570999999999913</v>
      </c>
      <c r="F275" s="67">
        <f t="shared" si="17"/>
        <v>-3.5235426925418513E-3</v>
      </c>
      <c r="G275" s="71">
        <f>'NEGD Commercial'!X273</f>
        <v>5</v>
      </c>
      <c r="H275" s="68">
        <f t="shared" si="18"/>
        <v>7.0701357466063347E-4</v>
      </c>
      <c r="I275" s="68">
        <f t="shared" si="19"/>
        <v>0.88079751131221595</v>
      </c>
    </row>
    <row r="276" spans="2:9" x14ac:dyDescent="0.2">
      <c r="B276" s="71">
        <f>'NEGD Commercial'!V274</f>
        <v>5159</v>
      </c>
      <c r="C276" s="65">
        <f>IF('NEGD Large Com Win'!B276&gt;80,80*(Rates!$K$9+Rates!$K$14)+('NEGD Large Com Win'!B276-80)*(Rates!$K$9+Rates!$K$17),'NEGD Large Com Win'!B276*(Rates!$K$9+Rates!$K$14))+Rates!$K$19+SUM(Rates!$K$21:$K$27)</f>
        <v>3011.2488870731022</v>
      </c>
      <c r="D276" s="65">
        <f>IF('NEGD Large Com Win'!B276&gt;40,40*(Rates!$L$9+Rates!$L$14)+('NEGD Large Com Win'!B276-40)*(Rates!$L$9+Rates!$L$17),'NEGD Large Com Win'!B276*(Rates!$L$9+Rates!$L$14))+Rates!$L$19+Rates!$L$22+Rates!$L$23</f>
        <v>3001.0018870731024</v>
      </c>
      <c r="E276" s="66">
        <f t="shared" si="16"/>
        <v>-10.246999999999844</v>
      </c>
      <c r="F276" s="67">
        <f t="shared" si="17"/>
        <v>-3.4029070277082959E-3</v>
      </c>
      <c r="G276" s="71">
        <f>'NEGD Commercial'!X274</f>
        <v>2</v>
      </c>
      <c r="H276" s="68">
        <f t="shared" si="18"/>
        <v>2.8280542986425342E-4</v>
      </c>
      <c r="I276" s="68">
        <f t="shared" si="19"/>
        <v>0.88108031674208021</v>
      </c>
    </row>
    <row r="277" spans="2:9" x14ac:dyDescent="0.2">
      <c r="B277" s="71">
        <f>'NEGD Commercial'!V275</f>
        <v>5179</v>
      </c>
      <c r="C277" s="65">
        <f>IF('NEGD Large Com Win'!B277&gt;80,80*(Rates!$K$9+Rates!$K$14)+('NEGD Large Com Win'!B277-80)*(Rates!$K$9+Rates!$K$17),'NEGD Large Com Win'!B277*(Rates!$K$9+Rates!$K$14))+Rates!$K$19+SUM(Rates!$K$21:$K$27)</f>
        <v>3022.3922206147699</v>
      </c>
      <c r="D277" s="65">
        <f>IF('NEGD Large Com Win'!B277&gt;40,40*(Rates!$L$9+Rates!$L$14)+('NEGD Large Com Win'!B277-40)*(Rates!$L$9+Rates!$L$17),'NEGD Large Com Win'!B277*(Rates!$L$9+Rates!$L$14))+Rates!$L$19+Rates!$L$22+Rates!$L$23</f>
        <v>3012.4692206147697</v>
      </c>
      <c r="E277" s="66">
        <f t="shared" si="16"/>
        <v>-9.9230000000002292</v>
      </c>
      <c r="F277" s="67">
        <f t="shared" si="17"/>
        <v>-3.2831609121802994E-3</v>
      </c>
      <c r="G277" s="71">
        <f>'NEGD Commercial'!X275</f>
        <v>6</v>
      </c>
      <c r="H277" s="68">
        <f t="shared" si="18"/>
        <v>8.484162895927602E-4</v>
      </c>
      <c r="I277" s="68">
        <f t="shared" si="19"/>
        <v>0.88192873303167296</v>
      </c>
    </row>
    <row r="278" spans="2:9" x14ac:dyDescent="0.2">
      <c r="B278" s="71">
        <f>'NEGD Commercial'!V276</f>
        <v>5199</v>
      </c>
      <c r="C278" s="65">
        <f>IF('NEGD Large Com Win'!B278&gt;80,80*(Rates!$K$9+Rates!$K$14)+('NEGD Large Com Win'!B278-80)*(Rates!$K$9+Rates!$K$17),'NEGD Large Com Win'!B278*(Rates!$K$9+Rates!$K$14))+Rates!$K$19+SUM(Rates!$K$21:$K$27)</f>
        <v>3033.5355541564372</v>
      </c>
      <c r="D278" s="65">
        <f>IF('NEGD Large Com Win'!B278&gt;40,40*(Rates!$L$9+Rates!$L$14)+('NEGD Large Com Win'!B278-40)*(Rates!$L$9+Rates!$L$17),'NEGD Large Com Win'!B278*(Rates!$L$9+Rates!$L$14))+Rates!$L$19+Rates!$L$22+Rates!$L$23</f>
        <v>3023.9365541564371</v>
      </c>
      <c r="E278" s="66">
        <f t="shared" si="16"/>
        <v>-9.5990000000001601</v>
      </c>
      <c r="F278" s="67">
        <f t="shared" si="17"/>
        <v>-3.1642945429955381E-3</v>
      </c>
      <c r="G278" s="71">
        <f>'NEGD Commercial'!X276</f>
        <v>6</v>
      </c>
      <c r="H278" s="68">
        <f t="shared" si="18"/>
        <v>8.484162895927602E-4</v>
      </c>
      <c r="I278" s="68">
        <f t="shared" si="19"/>
        <v>0.88277714932126572</v>
      </c>
    </row>
    <row r="279" spans="2:9" x14ac:dyDescent="0.2">
      <c r="B279" s="71">
        <f>'NEGD Commercial'!V277</f>
        <v>5219</v>
      </c>
      <c r="C279" s="65">
        <f>IF('NEGD Large Com Win'!B279&gt;80,80*(Rates!$K$9+Rates!$K$14)+('NEGD Large Com Win'!B279-80)*(Rates!$K$9+Rates!$K$17),'NEGD Large Com Win'!B279*(Rates!$K$9+Rates!$K$14))+Rates!$K$19+SUM(Rates!$K$21:$K$27)</f>
        <v>3044.6788876981045</v>
      </c>
      <c r="D279" s="65">
        <f>IF('NEGD Large Com Win'!B279&gt;40,40*(Rates!$L$9+Rates!$L$14)+('NEGD Large Com Win'!B279-40)*(Rates!$L$9+Rates!$L$17),'NEGD Large Com Win'!B279*(Rates!$L$9+Rates!$L$14))+Rates!$L$19+Rates!$L$22+Rates!$L$23</f>
        <v>3035.4038876981044</v>
      </c>
      <c r="E279" s="66">
        <f t="shared" si="16"/>
        <v>-9.2750000000000909</v>
      </c>
      <c r="F279" s="67">
        <f t="shared" si="17"/>
        <v>-3.0462982607050398E-3</v>
      </c>
      <c r="G279" s="71">
        <f>'NEGD Commercial'!X277</f>
        <v>1</v>
      </c>
      <c r="H279" s="68">
        <f t="shared" si="18"/>
        <v>1.4140271493212671E-4</v>
      </c>
      <c r="I279" s="68">
        <f t="shared" si="19"/>
        <v>0.88291855203619785</v>
      </c>
    </row>
    <row r="280" spans="2:9" x14ac:dyDescent="0.2">
      <c r="B280" s="71">
        <f>'NEGD Commercial'!V278</f>
        <v>5239</v>
      </c>
      <c r="C280" s="65">
        <f>IF('NEGD Large Com Win'!B280&gt;80,80*(Rates!$K$9+Rates!$K$14)+('NEGD Large Com Win'!B280-80)*(Rates!$K$9+Rates!$K$17),'NEGD Large Com Win'!B280*(Rates!$K$9+Rates!$K$14))+Rates!$K$19+SUM(Rates!$K$21:$K$27)</f>
        <v>3055.8222212397718</v>
      </c>
      <c r="D280" s="65">
        <f>IF('NEGD Large Com Win'!B280&gt;40,40*(Rates!$L$9+Rates!$L$14)+('NEGD Large Com Win'!B280-40)*(Rates!$L$9+Rates!$L$17),'NEGD Large Com Win'!B280*(Rates!$L$9+Rates!$L$14))+Rates!$L$19+Rates!$L$22+Rates!$L$23</f>
        <v>3046.8712212397718</v>
      </c>
      <c r="E280" s="66">
        <f t="shared" si="16"/>
        <v>-8.9510000000000218</v>
      </c>
      <c r="F280" s="67">
        <f t="shared" si="17"/>
        <v>-2.92916254675592E-3</v>
      </c>
      <c r="G280" s="71">
        <f>'NEGD Commercial'!X278</f>
        <v>7</v>
      </c>
      <c r="H280" s="68">
        <f t="shared" si="18"/>
        <v>9.8981900452488683E-4</v>
      </c>
      <c r="I280" s="68">
        <f t="shared" si="19"/>
        <v>0.88390837104072273</v>
      </c>
    </row>
    <row r="281" spans="2:9" x14ac:dyDescent="0.2">
      <c r="B281" s="71">
        <f>'NEGD Commercial'!V279</f>
        <v>5259</v>
      </c>
      <c r="C281" s="65">
        <f>IF('NEGD Large Com Win'!B281&gt;80,80*(Rates!$K$9+Rates!$K$14)+('NEGD Large Com Win'!B281-80)*(Rates!$K$9+Rates!$K$17),'NEGD Large Com Win'!B281*(Rates!$K$9+Rates!$K$14))+Rates!$K$19+SUM(Rates!$K$21:$K$27)</f>
        <v>3066.9655547814391</v>
      </c>
      <c r="D281" s="65">
        <f>IF('NEGD Large Com Win'!B281&gt;40,40*(Rates!$L$9+Rates!$L$14)+('NEGD Large Com Win'!B281-40)*(Rates!$L$9+Rates!$L$17),'NEGD Large Com Win'!B281*(Rates!$L$9+Rates!$L$14))+Rates!$L$19+Rates!$L$22+Rates!$L$23</f>
        <v>3058.3385547814391</v>
      </c>
      <c r="E281" s="66">
        <f t="shared" si="16"/>
        <v>-8.6269999999999527</v>
      </c>
      <c r="F281" s="67">
        <f t="shared" si="17"/>
        <v>-2.8128780209319103E-3</v>
      </c>
      <c r="G281" s="71">
        <f>'NEGD Commercial'!X279</f>
        <v>4</v>
      </c>
      <c r="H281" s="68">
        <f t="shared" si="18"/>
        <v>5.6561085972850684E-4</v>
      </c>
      <c r="I281" s="68">
        <f t="shared" si="19"/>
        <v>0.88447398190045123</v>
      </c>
    </row>
    <row r="282" spans="2:9" x14ac:dyDescent="0.2">
      <c r="B282" s="71">
        <f>'NEGD Commercial'!V280</f>
        <v>5279</v>
      </c>
      <c r="C282" s="65">
        <f>IF('NEGD Large Com Win'!B282&gt;80,80*(Rates!$K$9+Rates!$K$14)+('NEGD Large Com Win'!B282-80)*(Rates!$K$9+Rates!$K$17),'NEGD Large Com Win'!B282*(Rates!$K$9+Rates!$K$14))+Rates!$K$19+SUM(Rates!$K$21:$K$27)</f>
        <v>3078.1088883231068</v>
      </c>
      <c r="D282" s="65">
        <f>IF('NEGD Large Com Win'!B282&gt;40,40*(Rates!$L$9+Rates!$L$14)+('NEGD Large Com Win'!B282-40)*(Rates!$L$9+Rates!$L$17),'NEGD Large Com Win'!B282*(Rates!$L$9+Rates!$L$14))+Rates!$L$19+Rates!$L$22+Rates!$L$23</f>
        <v>3069.8058883231065</v>
      </c>
      <c r="E282" s="66">
        <f t="shared" si="16"/>
        <v>-8.3030000000003383</v>
      </c>
      <c r="F282" s="67">
        <f t="shared" si="17"/>
        <v>-2.6974354388494843E-3</v>
      </c>
      <c r="G282" s="71">
        <f>'NEGD Commercial'!X280</f>
        <v>4</v>
      </c>
      <c r="H282" s="68">
        <f t="shared" si="18"/>
        <v>5.6561085972850684E-4</v>
      </c>
      <c r="I282" s="68">
        <f t="shared" si="19"/>
        <v>0.88503959276017974</v>
      </c>
    </row>
    <row r="283" spans="2:9" x14ac:dyDescent="0.2">
      <c r="B283" s="71">
        <f>'NEGD Commercial'!V281</f>
        <v>5299</v>
      </c>
      <c r="C283" s="65">
        <f>IF('NEGD Large Com Win'!B283&gt;80,80*(Rates!$K$9+Rates!$K$14)+('NEGD Large Com Win'!B283-80)*(Rates!$K$9+Rates!$K$17),'NEGD Large Com Win'!B283*(Rates!$K$9+Rates!$K$14))+Rates!$K$19+SUM(Rates!$K$21:$K$27)</f>
        <v>3089.2522218647741</v>
      </c>
      <c r="D283" s="65">
        <f>IF('NEGD Large Com Win'!B283&gt;40,40*(Rates!$L$9+Rates!$L$14)+('NEGD Large Com Win'!B283-40)*(Rates!$L$9+Rates!$L$17),'NEGD Large Com Win'!B283*(Rates!$L$9+Rates!$L$14))+Rates!$L$19+Rates!$L$22+Rates!$L$23</f>
        <v>3081.2732218647739</v>
      </c>
      <c r="E283" s="66">
        <f t="shared" si="16"/>
        <v>-7.9790000000002692</v>
      </c>
      <c r="F283" s="67">
        <f t="shared" si="17"/>
        <v>-2.5828256895074377E-3</v>
      </c>
      <c r="G283" s="71">
        <f>'NEGD Commercial'!X281</f>
        <v>3</v>
      </c>
      <c r="H283" s="68">
        <f t="shared" si="18"/>
        <v>4.242081447963801E-4</v>
      </c>
      <c r="I283" s="68">
        <f t="shared" si="19"/>
        <v>0.88546380090497612</v>
      </c>
    </row>
    <row r="284" spans="2:9" x14ac:dyDescent="0.2">
      <c r="B284" s="71">
        <f>'NEGD Commercial'!V282</f>
        <v>5319</v>
      </c>
      <c r="C284" s="65">
        <f>IF('NEGD Large Com Win'!B284&gt;80,80*(Rates!$K$9+Rates!$K$14)+('NEGD Large Com Win'!B284-80)*(Rates!$K$9+Rates!$K$17),'NEGD Large Com Win'!B284*(Rates!$K$9+Rates!$K$14))+Rates!$K$19+SUM(Rates!$K$21:$K$27)</f>
        <v>3100.3955554064414</v>
      </c>
      <c r="D284" s="65">
        <f>IF('NEGD Large Com Win'!B284&gt;40,40*(Rates!$L$9+Rates!$L$14)+('NEGD Large Com Win'!B284-40)*(Rates!$L$9+Rates!$L$17),'NEGD Large Com Win'!B284*(Rates!$L$9+Rates!$L$14))+Rates!$L$19+Rates!$L$22+Rates!$L$23</f>
        <v>3092.7405554064412</v>
      </c>
      <c r="E284" s="66">
        <f t="shared" si="16"/>
        <v>-7.6550000000002001</v>
      </c>
      <c r="F284" s="67">
        <f t="shared" si="17"/>
        <v>-2.4690397928907753E-3</v>
      </c>
      <c r="G284" s="71">
        <f>'NEGD Commercial'!X282</f>
        <v>3</v>
      </c>
      <c r="H284" s="68">
        <f t="shared" si="18"/>
        <v>4.242081447963801E-4</v>
      </c>
      <c r="I284" s="68">
        <f t="shared" si="19"/>
        <v>0.8858880090497725</v>
      </c>
    </row>
    <row r="285" spans="2:9" x14ac:dyDescent="0.2">
      <c r="B285" s="71">
        <f>'NEGD Commercial'!V283</f>
        <v>5339</v>
      </c>
      <c r="C285" s="65">
        <f>IF('NEGD Large Com Win'!B285&gt;80,80*(Rates!$K$9+Rates!$K$14)+('NEGD Large Com Win'!B285-80)*(Rates!$K$9+Rates!$K$17),'NEGD Large Com Win'!B285*(Rates!$K$9+Rates!$K$14))+Rates!$K$19+SUM(Rates!$K$21:$K$27)</f>
        <v>3111.5388889481087</v>
      </c>
      <c r="D285" s="65">
        <f>IF('NEGD Large Com Win'!B285&gt;40,40*(Rates!$L$9+Rates!$L$14)+('NEGD Large Com Win'!B285-40)*(Rates!$L$9+Rates!$L$17),'NEGD Large Com Win'!B285*(Rates!$L$9+Rates!$L$14))+Rates!$L$19+Rates!$L$22+Rates!$L$23</f>
        <v>3104.2078889481086</v>
      </c>
      <c r="E285" s="66">
        <f t="shared" si="16"/>
        <v>-7.331000000000131</v>
      </c>
      <c r="F285" s="67">
        <f t="shared" si="17"/>
        <v>-2.3560688976246281E-3</v>
      </c>
      <c r="G285" s="71">
        <f>'NEGD Commercial'!X283</f>
        <v>2</v>
      </c>
      <c r="H285" s="68">
        <f t="shared" si="18"/>
        <v>2.8280542986425342E-4</v>
      </c>
      <c r="I285" s="68">
        <f t="shared" si="19"/>
        <v>0.88617081447963675</v>
      </c>
    </row>
    <row r="286" spans="2:9" x14ac:dyDescent="0.2">
      <c r="B286" s="71">
        <f>'NEGD Commercial'!V284</f>
        <v>5359</v>
      </c>
      <c r="C286" s="65">
        <f>IF('NEGD Large Com Win'!B286&gt;80,80*(Rates!$K$9+Rates!$K$14)+('NEGD Large Com Win'!B286-80)*(Rates!$K$9+Rates!$K$17),'NEGD Large Com Win'!B286*(Rates!$K$9+Rates!$K$14))+Rates!$K$19+SUM(Rates!$K$21:$K$27)</f>
        <v>3122.6822224897764</v>
      </c>
      <c r="D286" s="65">
        <f>IF('NEGD Large Com Win'!B286&gt;40,40*(Rates!$L$9+Rates!$L$14)+('NEGD Large Com Win'!B286-40)*(Rates!$L$9+Rates!$L$17),'NEGD Large Com Win'!B286*(Rates!$L$9+Rates!$L$14))+Rates!$L$19+Rates!$L$22+Rates!$L$23</f>
        <v>3115.6752224897759</v>
      </c>
      <c r="E286" s="66">
        <f t="shared" si="16"/>
        <v>-7.0070000000005166</v>
      </c>
      <c r="F286" s="67">
        <f t="shared" si="17"/>
        <v>-2.2439042786792747E-3</v>
      </c>
      <c r="G286" s="71">
        <f>'NEGD Commercial'!X284</f>
        <v>2</v>
      </c>
      <c r="H286" s="68">
        <f t="shared" si="18"/>
        <v>2.8280542986425342E-4</v>
      </c>
      <c r="I286" s="68">
        <f t="shared" si="19"/>
        <v>0.886453619909501</v>
      </c>
    </row>
    <row r="287" spans="2:9" x14ac:dyDescent="0.2">
      <c r="B287" s="71">
        <f>'NEGD Commercial'!V285</f>
        <v>5379</v>
      </c>
      <c r="C287" s="65">
        <f>IF('NEGD Large Com Win'!B287&gt;80,80*(Rates!$K$9+Rates!$K$14)+('NEGD Large Com Win'!B287-80)*(Rates!$K$9+Rates!$K$17),'NEGD Large Com Win'!B287*(Rates!$K$9+Rates!$K$14))+Rates!$K$19+SUM(Rates!$K$21:$K$27)</f>
        <v>3133.8255560314437</v>
      </c>
      <c r="D287" s="65">
        <f>IF('NEGD Large Com Win'!B287&gt;40,40*(Rates!$L$9+Rates!$L$14)+('NEGD Large Com Win'!B287-40)*(Rates!$L$9+Rates!$L$17),'NEGD Large Com Win'!B287*(Rates!$L$9+Rates!$L$14))+Rates!$L$19+Rates!$L$22+Rates!$L$23</f>
        <v>3127.1425560314437</v>
      </c>
      <c r="E287" s="66">
        <f t="shared" si="16"/>
        <v>-6.6829999999999927</v>
      </c>
      <c r="F287" s="67">
        <f t="shared" si="17"/>
        <v>-2.1325373351231097E-3</v>
      </c>
      <c r="G287" s="71">
        <f>'NEGD Commercial'!X285</f>
        <v>3</v>
      </c>
      <c r="H287" s="68">
        <f t="shared" si="18"/>
        <v>4.242081447963801E-4</v>
      </c>
      <c r="I287" s="68">
        <f t="shared" si="19"/>
        <v>0.88687782805429738</v>
      </c>
    </row>
    <row r="288" spans="2:9" x14ac:dyDescent="0.2">
      <c r="B288" s="71">
        <f>'NEGD Commercial'!V286</f>
        <v>5399</v>
      </c>
      <c r="C288" s="65">
        <f>IF('NEGD Large Com Win'!B288&gt;80,80*(Rates!$K$9+Rates!$K$14)+('NEGD Large Com Win'!B288-80)*(Rates!$K$9+Rates!$K$17),'NEGD Large Com Win'!B288*(Rates!$K$9+Rates!$K$14))+Rates!$K$19+SUM(Rates!$K$21:$K$27)</f>
        <v>3144.968889573111</v>
      </c>
      <c r="D288" s="65">
        <f>IF('NEGD Large Com Win'!B288&gt;40,40*(Rates!$L$9+Rates!$L$14)+('NEGD Large Com Win'!B288-40)*(Rates!$L$9+Rates!$L$17),'NEGD Large Com Win'!B288*(Rates!$L$9+Rates!$L$14))+Rates!$L$19+Rates!$L$22+Rates!$L$23</f>
        <v>3138.6098895731111</v>
      </c>
      <c r="E288" s="66">
        <f t="shared" si="16"/>
        <v>-6.3589999999999236</v>
      </c>
      <c r="F288" s="67">
        <f t="shared" si="17"/>
        <v>-2.0219595879255505E-3</v>
      </c>
      <c r="G288" s="71">
        <f>'NEGD Commercial'!X286</f>
        <v>8</v>
      </c>
      <c r="H288" s="68">
        <f t="shared" si="18"/>
        <v>1.1312217194570137E-3</v>
      </c>
      <c r="I288" s="68">
        <f t="shared" si="19"/>
        <v>0.88800904977375439</v>
      </c>
    </row>
    <row r="289" spans="2:9" x14ac:dyDescent="0.2">
      <c r="B289" s="71">
        <f>'NEGD Commercial'!V287</f>
        <v>5419</v>
      </c>
      <c r="C289" s="65">
        <f>IF('NEGD Large Com Win'!B289&gt;80,80*(Rates!$K$9+Rates!$K$14)+('NEGD Large Com Win'!B289-80)*(Rates!$K$9+Rates!$K$17),'NEGD Large Com Win'!B289*(Rates!$K$9+Rates!$K$14))+Rates!$K$19+SUM(Rates!$K$21:$K$27)</f>
        <v>3156.1122231147783</v>
      </c>
      <c r="D289" s="65">
        <f>IF('NEGD Large Com Win'!B289&gt;40,40*(Rates!$L$9+Rates!$L$14)+('NEGD Large Com Win'!B289-40)*(Rates!$L$9+Rates!$L$17),'NEGD Large Com Win'!B289*(Rates!$L$9+Rates!$L$14))+Rates!$L$19+Rates!$L$22+Rates!$L$23</f>
        <v>3150.0772231147785</v>
      </c>
      <c r="E289" s="66">
        <f t="shared" si="16"/>
        <v>-6.0349999999998545</v>
      </c>
      <c r="F289" s="67">
        <f t="shared" si="17"/>
        <v>-1.9121626778036086E-3</v>
      </c>
      <c r="G289" s="71">
        <f>'NEGD Commercial'!X287</f>
        <v>6</v>
      </c>
      <c r="H289" s="68">
        <f t="shared" si="18"/>
        <v>8.484162895927602E-4</v>
      </c>
      <c r="I289" s="68">
        <f t="shared" si="19"/>
        <v>0.88885746606334715</v>
      </c>
    </row>
    <row r="290" spans="2:9" x14ac:dyDescent="0.2">
      <c r="B290" s="71">
        <f>'NEGD Commercial'!V288</f>
        <v>5439</v>
      </c>
      <c r="C290" s="65">
        <f>IF('NEGD Large Com Win'!B290&gt;80,80*(Rates!$K$9+Rates!$K$14)+('NEGD Large Com Win'!B290-80)*(Rates!$K$9+Rates!$K$17),'NEGD Large Com Win'!B290*(Rates!$K$9+Rates!$K$14))+Rates!$K$19+SUM(Rates!$K$21:$K$27)</f>
        <v>3167.2555566564456</v>
      </c>
      <c r="D290" s="65">
        <f>IF('NEGD Large Com Win'!B290&gt;40,40*(Rates!$L$9+Rates!$L$14)+('NEGD Large Com Win'!B290-40)*(Rates!$L$9+Rates!$L$17),'NEGD Large Com Win'!B290*(Rates!$L$9+Rates!$L$14))+Rates!$L$19+Rates!$L$22+Rates!$L$23</f>
        <v>3161.5445566564458</v>
      </c>
      <c r="E290" s="66">
        <f t="shared" si="16"/>
        <v>-5.7109999999997854</v>
      </c>
      <c r="F290" s="67">
        <f t="shared" si="17"/>
        <v>-1.8031383631160716E-3</v>
      </c>
      <c r="G290" s="71">
        <f>'NEGD Commercial'!X288</f>
        <v>2</v>
      </c>
      <c r="H290" s="68">
        <f t="shared" si="18"/>
        <v>2.8280542986425342E-4</v>
      </c>
      <c r="I290" s="68">
        <f t="shared" si="19"/>
        <v>0.8891402714932114</v>
      </c>
    </row>
    <row r="291" spans="2:9" x14ac:dyDescent="0.2">
      <c r="B291" s="71">
        <f>'NEGD Commercial'!V289</f>
        <v>5459</v>
      </c>
      <c r="C291" s="65">
        <f>IF('NEGD Large Com Win'!B291&gt;80,80*(Rates!$K$9+Rates!$K$14)+('NEGD Large Com Win'!B291-80)*(Rates!$K$9+Rates!$K$17),'NEGD Large Com Win'!B291*(Rates!$K$9+Rates!$K$14))+Rates!$K$19+SUM(Rates!$K$21:$K$27)</f>
        <v>3178.3988901981133</v>
      </c>
      <c r="D291" s="65">
        <f>IF('NEGD Large Com Win'!B291&gt;40,40*(Rates!$L$9+Rates!$L$14)+('NEGD Large Com Win'!B291-40)*(Rates!$L$9+Rates!$L$17),'NEGD Large Com Win'!B291*(Rates!$L$9+Rates!$L$14))+Rates!$L$19+Rates!$L$22+Rates!$L$23</f>
        <v>3173.0118901981132</v>
      </c>
      <c r="E291" s="66">
        <f t="shared" si="16"/>
        <v>-5.387000000000171</v>
      </c>
      <c r="F291" s="67">
        <f t="shared" si="17"/>
        <v>-1.6948785178012673E-3</v>
      </c>
      <c r="G291" s="71">
        <f>'NEGD Commercial'!X289</f>
        <v>4</v>
      </c>
      <c r="H291" s="68">
        <f t="shared" si="18"/>
        <v>5.6561085972850684E-4</v>
      </c>
      <c r="I291" s="68">
        <f t="shared" si="19"/>
        <v>0.8897058823529399</v>
      </c>
    </row>
    <row r="292" spans="2:9" x14ac:dyDescent="0.2">
      <c r="B292" s="71">
        <f>'NEGD Commercial'!V290</f>
        <v>5479</v>
      </c>
      <c r="C292" s="65">
        <f>IF('NEGD Large Com Win'!B292&gt;80,80*(Rates!$K$9+Rates!$K$14)+('NEGD Large Com Win'!B292-80)*(Rates!$K$9+Rates!$K$17),'NEGD Large Com Win'!B292*(Rates!$K$9+Rates!$K$14))+Rates!$K$19+SUM(Rates!$K$21:$K$27)</f>
        <v>3189.5422237397806</v>
      </c>
      <c r="D292" s="65">
        <f>IF('NEGD Large Com Win'!B292&gt;40,40*(Rates!$L$9+Rates!$L$14)+('NEGD Large Com Win'!B292-40)*(Rates!$L$9+Rates!$L$17),'NEGD Large Com Win'!B292*(Rates!$L$9+Rates!$L$14))+Rates!$L$19+Rates!$L$22+Rates!$L$23</f>
        <v>3184.4792237397805</v>
      </c>
      <c r="E292" s="66">
        <f t="shared" si="16"/>
        <v>-5.0630000000001019</v>
      </c>
      <c r="F292" s="67">
        <f t="shared" si="17"/>
        <v>-1.5873751293574872E-3</v>
      </c>
      <c r="G292" s="71">
        <f>'NEGD Commercial'!X290</f>
        <v>7</v>
      </c>
      <c r="H292" s="68">
        <f t="shared" si="18"/>
        <v>9.8981900452488683E-4</v>
      </c>
      <c r="I292" s="68">
        <f t="shared" si="19"/>
        <v>0.89069570135746479</v>
      </c>
    </row>
    <row r="293" spans="2:9" x14ac:dyDescent="0.2">
      <c r="B293" s="71">
        <f>'NEGD Commercial'!V291</f>
        <v>5499</v>
      </c>
      <c r="C293" s="65">
        <f>IF('NEGD Large Com Win'!B293&gt;80,80*(Rates!$K$9+Rates!$K$14)+('NEGD Large Com Win'!B293-80)*(Rates!$K$9+Rates!$K$17),'NEGD Large Com Win'!B293*(Rates!$K$9+Rates!$K$14))+Rates!$K$19+SUM(Rates!$K$21:$K$27)</f>
        <v>3200.6855572814479</v>
      </c>
      <c r="D293" s="65">
        <f>IF('NEGD Large Com Win'!B293&gt;40,40*(Rates!$L$9+Rates!$L$14)+('NEGD Large Com Win'!B293-40)*(Rates!$L$9+Rates!$L$17),'NEGD Large Com Win'!B293*(Rates!$L$9+Rates!$L$14))+Rates!$L$19+Rates!$L$22+Rates!$L$23</f>
        <v>3195.9465572814479</v>
      </c>
      <c r="E293" s="66">
        <f>D293-C293</f>
        <v>-4.7390000000000327</v>
      </c>
      <c r="F293" s="67">
        <f>E293/C293</f>
        <v>-1.4806202968670175E-3</v>
      </c>
      <c r="G293" s="71">
        <f>'NEGD Commercial'!X291</f>
        <v>3</v>
      </c>
      <c r="H293" s="68">
        <f t="shared" si="18"/>
        <v>4.242081447963801E-4</v>
      </c>
      <c r="I293" s="68">
        <f t="shared" si="19"/>
        <v>0.89111990950226116</v>
      </c>
    </row>
    <row r="294" spans="2:9" x14ac:dyDescent="0.2">
      <c r="B294" s="71">
        <f>'NEGD Commercial'!V292</f>
        <v>5519</v>
      </c>
      <c r="C294" s="65">
        <f>IF('NEGD Large Com Win'!B294&gt;80,80*(Rates!$K$9+Rates!$K$14)+('NEGD Large Com Win'!B294-80)*(Rates!$K$9+Rates!$K$17),'NEGD Large Com Win'!B294*(Rates!$K$9+Rates!$K$14))+Rates!$K$19+SUM(Rates!$K$21:$K$27)</f>
        <v>3211.8288908231152</v>
      </c>
      <c r="D294" s="65">
        <f>IF('NEGD Large Com Win'!B294&gt;40,40*(Rates!$L$9+Rates!$L$14)+('NEGD Large Com Win'!B294-40)*(Rates!$L$9+Rates!$L$17),'NEGD Large Com Win'!B294*(Rates!$L$9+Rates!$L$14))+Rates!$L$19+Rates!$L$22+Rates!$L$23</f>
        <v>3207.4138908231153</v>
      </c>
      <c r="E294" s="66">
        <f t="shared" ref="E294:E357" si="20">D294-C294</f>
        <v>-4.4149999999999636</v>
      </c>
      <c r="F294" s="67">
        <f t="shared" ref="F294:F357" si="21">E294/C294</f>
        <v>-1.3746062290598876E-3</v>
      </c>
      <c r="G294" s="71">
        <f>'NEGD Commercial'!X292</f>
        <v>6</v>
      </c>
      <c r="H294" s="68">
        <f t="shared" si="18"/>
        <v>8.484162895927602E-4</v>
      </c>
      <c r="I294" s="68">
        <f t="shared" si="19"/>
        <v>0.89196832579185392</v>
      </c>
    </row>
    <row r="295" spans="2:9" x14ac:dyDescent="0.2">
      <c r="B295" s="71">
        <f>'NEGD Commercial'!V293</f>
        <v>5539</v>
      </c>
      <c r="C295" s="65">
        <f>IF('NEGD Large Com Win'!B295&gt;80,80*(Rates!$K$9+Rates!$K$14)+('NEGD Large Com Win'!B295-80)*(Rates!$K$9+Rates!$K$17),'NEGD Large Com Win'!B295*(Rates!$K$9+Rates!$K$14))+Rates!$K$19+SUM(Rates!$K$21:$K$27)</f>
        <v>3222.9722243647825</v>
      </c>
      <c r="D295" s="65">
        <f>IF('NEGD Large Com Win'!B295&gt;40,40*(Rates!$L$9+Rates!$L$14)+('NEGD Large Com Win'!B295-40)*(Rates!$L$9+Rates!$L$17),'NEGD Large Com Win'!B295*(Rates!$L$9+Rates!$L$14))+Rates!$L$19+Rates!$L$22+Rates!$L$23</f>
        <v>3218.8812243647826</v>
      </c>
      <c r="E295" s="66">
        <f t="shared" si="20"/>
        <v>-4.0909999999998945</v>
      </c>
      <c r="F295" s="67">
        <f t="shared" si="21"/>
        <v>-1.2693252424184921E-3</v>
      </c>
      <c r="G295" s="71">
        <f>'NEGD Commercial'!X293</f>
        <v>8</v>
      </c>
      <c r="H295" s="68">
        <f t="shared" si="18"/>
        <v>1.1312217194570137E-3</v>
      </c>
      <c r="I295" s="68">
        <f t="shared" si="19"/>
        <v>0.89309954751131093</v>
      </c>
    </row>
    <row r="296" spans="2:9" x14ac:dyDescent="0.2">
      <c r="B296" s="71">
        <f>'NEGD Commercial'!V294</f>
        <v>5559</v>
      </c>
      <c r="C296" s="65">
        <f>IF('NEGD Large Com Win'!B296&gt;80,80*(Rates!$K$9+Rates!$K$14)+('NEGD Large Com Win'!B296-80)*(Rates!$K$9+Rates!$K$17),'NEGD Large Com Win'!B296*(Rates!$K$9+Rates!$K$14))+Rates!$K$19+SUM(Rates!$K$21:$K$27)</f>
        <v>3234.1155579064502</v>
      </c>
      <c r="D296" s="65">
        <f>IF('NEGD Large Com Win'!B296&gt;40,40*(Rates!$L$9+Rates!$L$14)+('NEGD Large Com Win'!B296-40)*(Rates!$L$9+Rates!$L$17),'NEGD Large Com Win'!B296*(Rates!$L$9+Rates!$L$14))+Rates!$L$19+Rates!$L$22+Rates!$L$23</f>
        <v>3230.34855790645</v>
      </c>
      <c r="E296" s="66">
        <f t="shared" si="20"/>
        <v>-3.7670000000002801</v>
      </c>
      <c r="F296" s="67">
        <f t="shared" si="21"/>
        <v>-1.1647697593213965E-3</v>
      </c>
      <c r="G296" s="71">
        <f>'NEGD Commercial'!X294</f>
        <v>3</v>
      </c>
      <c r="H296" s="68">
        <f t="shared" si="18"/>
        <v>4.242081447963801E-4</v>
      </c>
      <c r="I296" s="68">
        <f t="shared" si="19"/>
        <v>0.89352375565610731</v>
      </c>
    </row>
    <row r="297" spans="2:9" x14ac:dyDescent="0.2">
      <c r="B297" s="71">
        <f>'NEGD Commercial'!V295</f>
        <v>5579</v>
      </c>
      <c r="C297" s="65">
        <f>IF('NEGD Large Com Win'!B297&gt;80,80*(Rates!$K$9+Rates!$K$14)+('NEGD Large Com Win'!B297-80)*(Rates!$K$9+Rates!$K$17),'NEGD Large Com Win'!B297*(Rates!$K$9+Rates!$K$14))+Rates!$K$19+SUM(Rates!$K$21:$K$27)</f>
        <v>3245.2588914481175</v>
      </c>
      <c r="D297" s="65">
        <f>IF('NEGD Large Com Win'!B297&gt;40,40*(Rates!$L$9+Rates!$L$14)+('NEGD Large Com Win'!B297-40)*(Rates!$L$9+Rates!$L$17),'NEGD Large Com Win'!B297*(Rates!$L$9+Rates!$L$14))+Rates!$L$19+Rates!$L$22+Rates!$L$23</f>
        <v>3241.8158914481173</v>
      </c>
      <c r="E297" s="66">
        <f t="shared" si="20"/>
        <v>-3.443000000000211</v>
      </c>
      <c r="F297" s="67">
        <f t="shared" si="21"/>
        <v>-1.0609323062246835E-3</v>
      </c>
      <c r="G297" s="71">
        <f>'NEGD Commercial'!X295</f>
        <v>5</v>
      </c>
      <c r="H297" s="68">
        <f t="shared" si="18"/>
        <v>7.0701357466063347E-4</v>
      </c>
      <c r="I297" s="68">
        <f t="shared" si="19"/>
        <v>0.89423076923076794</v>
      </c>
    </row>
    <row r="298" spans="2:9" x14ac:dyDescent="0.2">
      <c r="B298" s="71">
        <f>'NEGD Commercial'!V296</f>
        <v>5599</v>
      </c>
      <c r="C298" s="65">
        <f>IF('NEGD Large Com Win'!B298&gt;80,80*(Rates!$K$9+Rates!$K$14)+('NEGD Large Com Win'!B298-80)*(Rates!$K$9+Rates!$K$17),'NEGD Large Com Win'!B298*(Rates!$K$9+Rates!$K$14))+Rates!$K$19+SUM(Rates!$K$21:$K$27)</f>
        <v>3256.4022249897848</v>
      </c>
      <c r="D298" s="65">
        <f>IF('NEGD Large Com Win'!B298&gt;40,40*(Rates!$L$9+Rates!$L$14)+('NEGD Large Com Win'!B298-40)*(Rates!$L$9+Rates!$L$17),'NEGD Large Com Win'!B298*(Rates!$L$9+Rates!$L$14))+Rates!$L$19+Rates!$L$22+Rates!$L$23</f>
        <v>3253.2832249897847</v>
      </c>
      <c r="E298" s="66">
        <f t="shared" si="20"/>
        <v>-3.1190000000001419</v>
      </c>
      <c r="F298" s="67">
        <f t="shared" si="21"/>
        <v>-9.5780551188203605E-4</v>
      </c>
      <c r="G298" s="71">
        <f>'NEGD Commercial'!X296</f>
        <v>9</v>
      </c>
      <c r="H298" s="68">
        <f t="shared" si="18"/>
        <v>1.2726244343891403E-3</v>
      </c>
      <c r="I298" s="68">
        <f t="shared" si="19"/>
        <v>0.89550339366515708</v>
      </c>
    </row>
    <row r="299" spans="2:9" x14ac:dyDescent="0.2">
      <c r="B299" s="71">
        <f>'NEGD Commercial'!V297</f>
        <v>5639</v>
      </c>
      <c r="C299" s="65">
        <f>IF('NEGD Large Com Win'!B299&gt;80,80*(Rates!$K$9+Rates!$K$14)+('NEGD Large Com Win'!B299-80)*(Rates!$K$9+Rates!$K$17),'NEGD Large Com Win'!B299*(Rates!$K$9+Rates!$K$14))+Rates!$K$19+SUM(Rates!$K$21:$K$27)</f>
        <v>3278.6888920731194</v>
      </c>
      <c r="D299" s="65">
        <f>IF('NEGD Large Com Win'!B299&gt;40,40*(Rates!$L$9+Rates!$L$14)+('NEGD Large Com Win'!B299-40)*(Rates!$L$9+Rates!$L$17),'NEGD Large Com Win'!B299*(Rates!$L$9+Rates!$L$14))+Rates!$L$19+Rates!$L$22+Rates!$L$23</f>
        <v>3276.2178920731194</v>
      </c>
      <c r="E299" s="66">
        <f t="shared" si="20"/>
        <v>-2.4710000000000036</v>
      </c>
      <c r="F299" s="67">
        <f t="shared" si="21"/>
        <v>-7.536549155286237E-4</v>
      </c>
      <c r="G299" s="71">
        <f>'NEGD Commercial'!X297</f>
        <v>3</v>
      </c>
      <c r="H299" s="68">
        <f t="shared" si="18"/>
        <v>4.242081447963801E-4</v>
      </c>
      <c r="I299" s="68">
        <f t="shared" si="19"/>
        <v>0.89592760180995346</v>
      </c>
    </row>
    <row r="300" spans="2:9" x14ac:dyDescent="0.2">
      <c r="B300" s="71">
        <f>'NEGD Commercial'!V298</f>
        <v>5659</v>
      </c>
      <c r="C300" s="65">
        <f>IF('NEGD Large Com Win'!B300&gt;80,80*(Rates!$K$9+Rates!$K$14)+('NEGD Large Com Win'!B300-80)*(Rates!$K$9+Rates!$K$17),'NEGD Large Com Win'!B300*(Rates!$K$9+Rates!$K$14))+Rates!$K$19+SUM(Rates!$K$21:$K$27)</f>
        <v>3289.8322256147871</v>
      </c>
      <c r="D300" s="65">
        <f>IF('NEGD Large Com Win'!B300&gt;40,40*(Rates!$L$9+Rates!$L$14)+('NEGD Large Com Win'!B300-40)*(Rates!$L$9+Rates!$L$17),'NEGD Large Com Win'!B300*(Rates!$L$9+Rates!$L$14))+Rates!$L$19+Rates!$L$22+Rates!$L$23</f>
        <v>3287.6852256147868</v>
      </c>
      <c r="E300" s="66">
        <f t="shared" si="20"/>
        <v>-2.1470000000003893</v>
      </c>
      <c r="F300" s="67">
        <f t="shared" si="21"/>
        <v>-6.5261686698906622E-4</v>
      </c>
      <c r="G300" s="71">
        <f>'NEGD Commercial'!X298</f>
        <v>5</v>
      </c>
      <c r="H300" s="68">
        <f t="shared" si="18"/>
        <v>7.0701357466063347E-4</v>
      </c>
      <c r="I300" s="68">
        <f t="shared" si="19"/>
        <v>0.89663461538461409</v>
      </c>
    </row>
    <row r="301" spans="2:9" x14ac:dyDescent="0.2">
      <c r="B301" s="71">
        <f>'NEGD Commercial'!V299</f>
        <v>5679</v>
      </c>
      <c r="C301" s="65">
        <f>IF('NEGD Large Com Win'!B301&gt;80,80*(Rates!$K$9+Rates!$K$14)+('NEGD Large Com Win'!B301-80)*(Rates!$K$9+Rates!$K$17),'NEGD Large Com Win'!B301*(Rates!$K$9+Rates!$K$14))+Rates!$K$19+SUM(Rates!$K$21:$K$27)</f>
        <v>3300.9755591564544</v>
      </c>
      <c r="D301" s="65">
        <f>IF('NEGD Large Com Win'!B301&gt;40,40*(Rates!$L$9+Rates!$L$14)+('NEGD Large Com Win'!B301-40)*(Rates!$L$9+Rates!$L$17),'NEGD Large Com Win'!B301*(Rates!$L$9+Rates!$L$14))+Rates!$L$19+Rates!$L$22+Rates!$L$23</f>
        <v>3299.1525591564541</v>
      </c>
      <c r="E301" s="66">
        <f t="shared" si="20"/>
        <v>-1.8230000000003201</v>
      </c>
      <c r="F301" s="67">
        <f t="shared" si="21"/>
        <v>-5.5226098083142959E-4</v>
      </c>
      <c r="G301" s="71">
        <f>'NEGD Commercial'!X299</f>
        <v>6</v>
      </c>
      <c r="H301" s="68">
        <f t="shared" si="18"/>
        <v>8.484162895927602E-4</v>
      </c>
      <c r="I301" s="68">
        <f t="shared" si="19"/>
        <v>0.89748303167420684</v>
      </c>
    </row>
    <row r="302" spans="2:9" x14ac:dyDescent="0.2">
      <c r="B302" s="71">
        <f>'NEGD Commercial'!V300</f>
        <v>5699</v>
      </c>
      <c r="C302" s="65">
        <f>IF('NEGD Large Com Win'!B302&gt;80,80*(Rates!$K$9+Rates!$K$14)+('NEGD Large Com Win'!B302-80)*(Rates!$K$9+Rates!$K$17),'NEGD Large Com Win'!B302*(Rates!$K$9+Rates!$K$14))+Rates!$K$19+SUM(Rates!$K$21:$K$27)</f>
        <v>3312.1188926981217</v>
      </c>
      <c r="D302" s="65">
        <f>IF('NEGD Large Com Win'!B302&gt;40,40*(Rates!$L$9+Rates!$L$14)+('NEGD Large Com Win'!B302-40)*(Rates!$L$9+Rates!$L$17),'NEGD Large Com Win'!B302*(Rates!$L$9+Rates!$L$14))+Rates!$L$19+Rates!$L$22+Rates!$L$23</f>
        <v>3310.6198926981219</v>
      </c>
      <c r="E302" s="66">
        <f t="shared" si="20"/>
        <v>-1.4989999999997963</v>
      </c>
      <c r="F302" s="67">
        <f t="shared" si="21"/>
        <v>-4.5258037182918859E-4</v>
      </c>
      <c r="G302" s="71">
        <f>'NEGD Commercial'!X300</f>
        <v>3</v>
      </c>
      <c r="H302" s="68">
        <f t="shared" si="18"/>
        <v>4.242081447963801E-4</v>
      </c>
      <c r="I302" s="68">
        <f t="shared" si="19"/>
        <v>0.89790723981900322</v>
      </c>
    </row>
    <row r="303" spans="2:9" x14ac:dyDescent="0.2">
      <c r="B303" s="71">
        <f>'NEGD Commercial'!V301</f>
        <v>5719</v>
      </c>
      <c r="C303" s="65">
        <f>IF('NEGD Large Com Win'!B303&gt;80,80*(Rates!$K$9+Rates!$K$14)+('NEGD Large Com Win'!B303-80)*(Rates!$K$9+Rates!$K$17),'NEGD Large Com Win'!B303*(Rates!$K$9+Rates!$K$14))+Rates!$K$19+SUM(Rates!$K$21:$K$27)</f>
        <v>3323.262226239789</v>
      </c>
      <c r="D303" s="65">
        <f>IF('NEGD Large Com Win'!B303&gt;40,40*(Rates!$L$9+Rates!$L$14)+('NEGD Large Com Win'!B303-40)*(Rates!$L$9+Rates!$L$17),'NEGD Large Com Win'!B303*(Rates!$L$9+Rates!$L$14))+Rates!$L$19+Rates!$L$22+Rates!$L$23</f>
        <v>3322.0872262397893</v>
      </c>
      <c r="E303" s="66">
        <f t="shared" si="20"/>
        <v>-1.1749999999997272</v>
      </c>
      <c r="F303" s="67">
        <f t="shared" si="21"/>
        <v>-3.5356824710435755E-4</v>
      </c>
      <c r="G303" s="71">
        <f>'NEGD Commercial'!X301</f>
        <v>3</v>
      </c>
      <c r="H303" s="68">
        <f t="shared" si="18"/>
        <v>4.242081447963801E-4</v>
      </c>
      <c r="I303" s="68">
        <f t="shared" si="19"/>
        <v>0.8983314479637996</v>
      </c>
    </row>
    <row r="304" spans="2:9" x14ac:dyDescent="0.2">
      <c r="B304" s="71">
        <f>'NEGD Commercial'!V302</f>
        <v>5739</v>
      </c>
      <c r="C304" s="65">
        <f>IF('NEGD Large Com Win'!B304&gt;80,80*(Rates!$K$9+Rates!$K$14)+('NEGD Large Com Win'!B304-80)*(Rates!$K$9+Rates!$K$17),'NEGD Large Com Win'!B304*(Rates!$K$9+Rates!$K$14))+Rates!$K$19+SUM(Rates!$K$21:$K$27)</f>
        <v>3334.4055597814568</v>
      </c>
      <c r="D304" s="65">
        <f>IF('NEGD Large Com Win'!B304&gt;40,40*(Rates!$L$9+Rates!$L$14)+('NEGD Large Com Win'!B304-40)*(Rates!$L$9+Rates!$L$17),'NEGD Large Com Win'!B304*(Rates!$L$9+Rates!$L$14))+Rates!$L$19+Rates!$L$22+Rates!$L$23</f>
        <v>3333.5545597814566</v>
      </c>
      <c r="E304" s="66">
        <f t="shared" si="20"/>
        <v>-0.85100000000011278</v>
      </c>
      <c r="F304" s="67">
        <f t="shared" si="21"/>
        <v>-2.5521790458383499E-4</v>
      </c>
      <c r="G304" s="71">
        <f>'NEGD Commercial'!X302</f>
        <v>4</v>
      </c>
      <c r="H304" s="68">
        <f t="shared" si="18"/>
        <v>5.6561085972850684E-4</v>
      </c>
      <c r="I304" s="68">
        <f t="shared" si="19"/>
        <v>0.89889705882352811</v>
      </c>
    </row>
    <row r="305" spans="2:9" x14ac:dyDescent="0.2">
      <c r="B305" s="71">
        <f>'NEGD Commercial'!V303</f>
        <v>5759</v>
      </c>
      <c r="C305" s="65">
        <f>IF('NEGD Large Com Win'!B305&gt;80,80*(Rates!$K$9+Rates!$K$14)+('NEGD Large Com Win'!B305-80)*(Rates!$K$9+Rates!$K$17),'NEGD Large Com Win'!B305*(Rates!$K$9+Rates!$K$14))+Rates!$K$19+SUM(Rates!$K$21:$K$27)</f>
        <v>3345.548893323124</v>
      </c>
      <c r="D305" s="65">
        <f>IF('NEGD Large Com Win'!B305&gt;40,40*(Rates!$L$9+Rates!$L$14)+('NEGD Large Com Win'!B305-40)*(Rates!$L$9+Rates!$L$17),'NEGD Large Com Win'!B305*(Rates!$L$9+Rates!$L$14))+Rates!$L$19+Rates!$L$22+Rates!$L$23</f>
        <v>3345.021893323124</v>
      </c>
      <c r="E305" s="66">
        <f t="shared" si="20"/>
        <v>-0.52700000000004366</v>
      </c>
      <c r="F305" s="67">
        <f t="shared" si="21"/>
        <v>-1.5752273148714204E-4</v>
      </c>
      <c r="G305" s="71">
        <f>'NEGD Commercial'!X303</f>
        <v>3</v>
      </c>
      <c r="H305" s="68">
        <f t="shared" si="18"/>
        <v>4.242081447963801E-4</v>
      </c>
      <c r="I305" s="68">
        <f t="shared" si="19"/>
        <v>0.89932126696832448</v>
      </c>
    </row>
    <row r="306" spans="2:9" x14ac:dyDescent="0.2">
      <c r="B306" s="71">
        <f>'NEGD Commercial'!V304</f>
        <v>5779</v>
      </c>
      <c r="C306" s="65">
        <f>IF('NEGD Large Com Win'!B306&gt;80,80*(Rates!$K$9+Rates!$K$14)+('NEGD Large Com Win'!B306-80)*(Rates!$K$9+Rates!$K$17),'NEGD Large Com Win'!B306*(Rates!$K$9+Rates!$K$14))+Rates!$K$19+SUM(Rates!$K$21:$K$27)</f>
        <v>3356.6922268647913</v>
      </c>
      <c r="D306" s="65">
        <f>IF('NEGD Large Com Win'!B306&gt;40,40*(Rates!$L$9+Rates!$L$14)+('NEGD Large Com Win'!B306-40)*(Rates!$L$9+Rates!$L$17),'NEGD Large Com Win'!B306*(Rates!$L$9+Rates!$L$14))+Rates!$L$19+Rates!$L$22+Rates!$L$23</f>
        <v>3356.4892268647914</v>
      </c>
      <c r="E306" s="66">
        <f t="shared" si="20"/>
        <v>-0.20299999999997453</v>
      </c>
      <c r="F306" s="67">
        <f t="shared" si="21"/>
        <v>-6.0476202844959676E-5</v>
      </c>
      <c r="G306" s="71">
        <f>'NEGD Commercial'!X304</f>
        <v>6</v>
      </c>
      <c r="H306" s="68">
        <f t="shared" si="18"/>
        <v>8.484162895927602E-4</v>
      </c>
      <c r="I306" s="68">
        <f t="shared" si="19"/>
        <v>0.90016968325791724</v>
      </c>
    </row>
    <row r="307" spans="2:9" x14ac:dyDescent="0.2">
      <c r="B307" s="71">
        <f>'NEGD Commercial'!V305</f>
        <v>5799</v>
      </c>
      <c r="C307" s="65">
        <f>IF('NEGD Large Com Win'!B307&gt;80,80*(Rates!$K$9+Rates!$K$14)+('NEGD Large Com Win'!B307-80)*(Rates!$K$9+Rates!$K$17),'NEGD Large Com Win'!B307*(Rates!$K$9+Rates!$K$14))+Rates!$K$19+SUM(Rates!$K$21:$K$27)</f>
        <v>3367.8355604064586</v>
      </c>
      <c r="D307" s="65">
        <f>IF('NEGD Large Com Win'!B307&gt;40,40*(Rates!$L$9+Rates!$L$14)+('NEGD Large Com Win'!B307-40)*(Rates!$L$9+Rates!$L$17),'NEGD Large Com Win'!B307*(Rates!$L$9+Rates!$L$14))+Rates!$L$19+Rates!$L$22+Rates!$L$23</f>
        <v>3367.9565604064587</v>
      </c>
      <c r="E307" s="66">
        <f t="shared" si="20"/>
        <v>0.12100000000009459</v>
      </c>
      <c r="F307" s="67">
        <f t="shared" si="21"/>
        <v>3.592811995413793E-5</v>
      </c>
      <c r="G307" s="71">
        <f>'NEGD Commercial'!X305</f>
        <v>2</v>
      </c>
      <c r="H307" s="68">
        <f t="shared" si="18"/>
        <v>2.8280542986425342E-4</v>
      </c>
      <c r="I307" s="68">
        <f t="shared" si="19"/>
        <v>0.90045248868778149</v>
      </c>
    </row>
    <row r="308" spans="2:9" x14ac:dyDescent="0.2">
      <c r="B308" s="71">
        <f>'NEGD Commercial'!V306</f>
        <v>5819</v>
      </c>
      <c r="C308" s="65">
        <f>IF('NEGD Large Com Win'!B308&gt;80,80*(Rates!$K$9+Rates!$K$14)+('NEGD Large Com Win'!B308-80)*(Rates!$K$9+Rates!$K$17),'NEGD Large Com Win'!B308*(Rates!$K$9+Rates!$K$14))+Rates!$K$19+SUM(Rates!$K$21:$K$27)</f>
        <v>3378.9788939481259</v>
      </c>
      <c r="D308" s="65">
        <f>IF('NEGD Large Com Win'!B308&gt;40,40*(Rates!$L$9+Rates!$L$14)+('NEGD Large Com Win'!B308-40)*(Rates!$L$9+Rates!$L$17),'NEGD Large Com Win'!B308*(Rates!$L$9+Rates!$L$14))+Rates!$L$19+Rates!$L$22+Rates!$L$23</f>
        <v>3379.4238939481261</v>
      </c>
      <c r="E308" s="66">
        <f t="shared" si="20"/>
        <v>0.44500000000016371</v>
      </c>
      <c r="F308" s="67">
        <f t="shared" si="21"/>
        <v>1.3169659058752183E-4</v>
      </c>
      <c r="G308" s="71">
        <f>'NEGD Commercial'!X306</f>
        <v>3</v>
      </c>
      <c r="H308" s="68">
        <f t="shared" si="18"/>
        <v>4.242081447963801E-4</v>
      </c>
      <c r="I308" s="68">
        <f t="shared" si="19"/>
        <v>0.90087669683257787</v>
      </c>
    </row>
    <row r="309" spans="2:9" x14ac:dyDescent="0.2">
      <c r="B309" s="71">
        <f>'NEGD Commercial'!V307</f>
        <v>5839</v>
      </c>
      <c r="C309" s="65">
        <f>IF('NEGD Large Com Win'!B309&gt;80,80*(Rates!$K$9+Rates!$K$14)+('NEGD Large Com Win'!B309-80)*(Rates!$K$9+Rates!$K$17),'NEGD Large Com Win'!B309*(Rates!$K$9+Rates!$K$14))+Rates!$K$19+SUM(Rates!$K$21:$K$27)</f>
        <v>3390.1222274897937</v>
      </c>
      <c r="D309" s="65">
        <f>IF('NEGD Large Com Win'!B309&gt;40,40*(Rates!$L$9+Rates!$L$14)+('NEGD Large Com Win'!B309-40)*(Rates!$L$9+Rates!$L$17),'NEGD Large Com Win'!B309*(Rates!$L$9+Rates!$L$14))+Rates!$L$19+Rates!$L$22+Rates!$L$23</f>
        <v>3390.8912274897934</v>
      </c>
      <c r="E309" s="66">
        <f t="shared" si="20"/>
        <v>0.76899999999977808</v>
      </c>
      <c r="F309" s="67">
        <f t="shared" si="21"/>
        <v>2.268354791942655E-4</v>
      </c>
      <c r="G309" s="71">
        <f>'NEGD Commercial'!X307</f>
        <v>1</v>
      </c>
      <c r="H309" s="68">
        <f t="shared" si="18"/>
        <v>1.4140271493212671E-4</v>
      </c>
      <c r="I309" s="68">
        <f t="shared" si="19"/>
        <v>0.90101809954751</v>
      </c>
    </row>
    <row r="310" spans="2:9" x14ac:dyDescent="0.2">
      <c r="B310" s="71">
        <f>'NEGD Commercial'!V308</f>
        <v>5859</v>
      </c>
      <c r="C310" s="65">
        <f>IF('NEGD Large Com Win'!B310&gt;80,80*(Rates!$K$9+Rates!$K$14)+('NEGD Large Com Win'!B310-80)*(Rates!$K$9+Rates!$K$17),'NEGD Large Com Win'!B310*(Rates!$K$9+Rates!$K$14))+Rates!$K$19+SUM(Rates!$K$21:$K$27)</f>
        <v>3401.2655610314609</v>
      </c>
      <c r="D310" s="65">
        <f>IF('NEGD Large Com Win'!B310&gt;40,40*(Rates!$L$9+Rates!$L$14)+('NEGD Large Com Win'!B310-40)*(Rates!$L$9+Rates!$L$17),'NEGD Large Com Win'!B310*(Rates!$L$9+Rates!$L$14))+Rates!$L$19+Rates!$L$22+Rates!$L$23</f>
        <v>3402.3585610314608</v>
      </c>
      <c r="E310" s="66">
        <f t="shared" si="20"/>
        <v>1.0929999999998472</v>
      </c>
      <c r="F310" s="67">
        <f t="shared" si="21"/>
        <v>3.213509737441337E-4</v>
      </c>
      <c r="G310" s="71">
        <f>'NEGD Commercial'!X308</f>
        <v>3</v>
      </c>
      <c r="H310" s="68">
        <f t="shared" si="18"/>
        <v>4.242081447963801E-4</v>
      </c>
      <c r="I310" s="68">
        <f t="shared" si="19"/>
        <v>0.90144230769230638</v>
      </c>
    </row>
    <row r="311" spans="2:9" x14ac:dyDescent="0.2">
      <c r="B311" s="71">
        <f>'NEGD Commercial'!V309</f>
        <v>5879</v>
      </c>
      <c r="C311" s="65">
        <f>IF('NEGD Large Com Win'!B311&gt;80,80*(Rates!$K$9+Rates!$K$14)+('NEGD Large Com Win'!B311-80)*(Rates!$K$9+Rates!$K$17),'NEGD Large Com Win'!B311*(Rates!$K$9+Rates!$K$14))+Rates!$K$19+SUM(Rates!$K$21:$K$27)</f>
        <v>3412.4088945731282</v>
      </c>
      <c r="D311" s="65">
        <f>IF('NEGD Large Com Win'!B311&gt;40,40*(Rates!$L$9+Rates!$L$14)+('NEGD Large Com Win'!B311-40)*(Rates!$L$9+Rates!$L$17),'NEGD Large Com Win'!B311*(Rates!$L$9+Rates!$L$14))+Rates!$L$19+Rates!$L$22+Rates!$L$23</f>
        <v>3413.8258945731282</v>
      </c>
      <c r="E311" s="66">
        <f t="shared" si="20"/>
        <v>1.4169999999999163</v>
      </c>
      <c r="F311" s="67">
        <f t="shared" si="21"/>
        <v>4.1524918137841583E-4</v>
      </c>
      <c r="G311" s="71">
        <f>'NEGD Commercial'!X309</f>
        <v>7</v>
      </c>
      <c r="H311" s="68">
        <f t="shared" si="18"/>
        <v>9.8981900452488683E-4</v>
      </c>
      <c r="I311" s="68">
        <f t="shared" si="19"/>
        <v>0.90243212669683126</v>
      </c>
    </row>
    <row r="312" spans="2:9" x14ac:dyDescent="0.2">
      <c r="B312" s="71">
        <f>'NEGD Commercial'!V310</f>
        <v>5899</v>
      </c>
      <c r="C312" s="65">
        <f>IF('NEGD Large Com Win'!B312&gt;80,80*(Rates!$K$9+Rates!$K$14)+('NEGD Large Com Win'!B312-80)*(Rates!$K$9+Rates!$K$17),'NEGD Large Com Win'!B312*(Rates!$K$9+Rates!$K$14))+Rates!$K$19+SUM(Rates!$K$21:$K$27)</f>
        <v>3423.5522281147955</v>
      </c>
      <c r="D312" s="65">
        <f>IF('NEGD Large Com Win'!B312&gt;40,40*(Rates!$L$9+Rates!$L$14)+('NEGD Large Com Win'!B312-40)*(Rates!$L$9+Rates!$L$17),'NEGD Large Com Win'!B312*(Rates!$L$9+Rates!$L$14))+Rates!$L$19+Rates!$L$22+Rates!$L$23</f>
        <v>3425.2932281147955</v>
      </c>
      <c r="E312" s="66">
        <f t="shared" si="20"/>
        <v>1.7409999999999854</v>
      </c>
      <c r="F312" s="67">
        <f t="shared" si="21"/>
        <v>5.0853612972590165E-4</v>
      </c>
      <c r="G312" s="71">
        <f>'NEGD Commercial'!X310</f>
        <v>4</v>
      </c>
      <c r="H312" s="68">
        <f t="shared" si="18"/>
        <v>5.6561085972850684E-4</v>
      </c>
      <c r="I312" s="68">
        <f t="shared" si="19"/>
        <v>0.90299773755655977</v>
      </c>
    </row>
    <row r="313" spans="2:9" x14ac:dyDescent="0.2">
      <c r="B313" s="71">
        <f>'NEGD Commercial'!V311</f>
        <v>5919</v>
      </c>
      <c r="C313" s="65">
        <f>IF('NEGD Large Com Win'!B313&gt;80,80*(Rates!$K$9+Rates!$K$14)+('NEGD Large Com Win'!B313-80)*(Rates!$K$9+Rates!$K$17),'NEGD Large Com Win'!B313*(Rates!$K$9+Rates!$K$14))+Rates!$K$19+SUM(Rates!$K$21:$K$27)</f>
        <v>3434.6955616564628</v>
      </c>
      <c r="D313" s="65">
        <f>IF('NEGD Large Com Win'!B313&gt;40,40*(Rates!$L$9+Rates!$L$14)+('NEGD Large Com Win'!B313-40)*(Rates!$L$9+Rates!$L$17),'NEGD Large Com Win'!B313*(Rates!$L$9+Rates!$L$14))+Rates!$L$19+Rates!$L$22+Rates!$L$23</f>
        <v>3436.7605616564629</v>
      </c>
      <c r="E313" s="66">
        <f t="shared" si="20"/>
        <v>2.0650000000000546</v>
      </c>
      <c r="F313" s="67">
        <f t="shared" si="21"/>
        <v>6.012177681925788E-4</v>
      </c>
      <c r="G313" s="71">
        <f>'NEGD Commercial'!X311</f>
        <v>4</v>
      </c>
      <c r="H313" s="68">
        <f t="shared" si="18"/>
        <v>5.6561085972850684E-4</v>
      </c>
      <c r="I313" s="68">
        <f t="shared" si="19"/>
        <v>0.90356334841628827</v>
      </c>
    </row>
    <row r="314" spans="2:9" x14ac:dyDescent="0.2">
      <c r="B314" s="71">
        <f>'NEGD Commercial'!V312</f>
        <v>5939</v>
      </c>
      <c r="C314" s="65">
        <f>IF('NEGD Large Com Win'!B314&gt;80,80*(Rates!$K$9+Rates!$K$14)+('NEGD Large Com Win'!B314-80)*(Rates!$K$9+Rates!$K$17),'NEGD Large Com Win'!B314*(Rates!$K$9+Rates!$K$14))+Rates!$K$19+SUM(Rates!$K$21:$K$27)</f>
        <v>3445.8388951981306</v>
      </c>
      <c r="D314" s="65">
        <f>IF('NEGD Large Com Win'!B314&gt;40,40*(Rates!$L$9+Rates!$L$14)+('NEGD Large Com Win'!B314-40)*(Rates!$L$9+Rates!$L$17),'NEGD Large Com Win'!B314*(Rates!$L$9+Rates!$L$14))+Rates!$L$19+Rates!$L$22+Rates!$L$23</f>
        <v>3448.2278951981302</v>
      </c>
      <c r="E314" s="66">
        <f t="shared" si="20"/>
        <v>2.3889999999996689</v>
      </c>
      <c r="F314" s="67">
        <f t="shared" si="21"/>
        <v>6.9329996922630509E-4</v>
      </c>
      <c r="G314" s="71">
        <f>'NEGD Commercial'!X312</f>
        <v>5</v>
      </c>
      <c r="H314" s="68">
        <f t="shared" si="18"/>
        <v>7.0701357466063347E-4</v>
      </c>
      <c r="I314" s="68">
        <f t="shared" si="19"/>
        <v>0.9042703619909489</v>
      </c>
    </row>
    <row r="315" spans="2:9" x14ac:dyDescent="0.2">
      <c r="B315" s="71">
        <f>'NEGD Commercial'!V313</f>
        <v>5959</v>
      </c>
      <c r="C315" s="65">
        <f>IF('NEGD Large Com Win'!B315&gt;80,80*(Rates!$K$9+Rates!$K$14)+('NEGD Large Com Win'!B315-80)*(Rates!$K$9+Rates!$K$17),'NEGD Large Com Win'!B315*(Rates!$K$9+Rates!$K$14))+Rates!$K$19+SUM(Rates!$K$21:$K$27)</f>
        <v>3456.9822287397978</v>
      </c>
      <c r="D315" s="65">
        <f>IF('NEGD Large Com Win'!B315&gt;40,40*(Rates!$L$9+Rates!$L$14)+('NEGD Large Com Win'!B315-40)*(Rates!$L$9+Rates!$L$17),'NEGD Large Com Win'!B315*(Rates!$L$9+Rates!$L$14))+Rates!$L$19+Rates!$L$22+Rates!$L$23</f>
        <v>3459.6952287397976</v>
      </c>
      <c r="E315" s="66">
        <f t="shared" si="20"/>
        <v>2.7129999999997381</v>
      </c>
      <c r="F315" s="67">
        <f t="shared" si="21"/>
        <v>7.8478852955768017E-4</v>
      </c>
      <c r="G315" s="71">
        <f>'NEGD Commercial'!X313</f>
        <v>4</v>
      </c>
      <c r="H315" s="68">
        <f t="shared" si="18"/>
        <v>5.6561085972850684E-4</v>
      </c>
      <c r="I315" s="68">
        <f t="shared" si="19"/>
        <v>0.90483597285067741</v>
      </c>
    </row>
    <row r="316" spans="2:9" x14ac:dyDescent="0.2">
      <c r="B316" s="71">
        <f>'NEGD Commercial'!V314</f>
        <v>5979</v>
      </c>
      <c r="C316" s="65">
        <f>IF('NEGD Large Com Win'!B316&gt;80,80*(Rates!$K$9+Rates!$K$14)+('NEGD Large Com Win'!B316-80)*(Rates!$K$9+Rates!$K$17),'NEGD Large Com Win'!B316*(Rates!$K$9+Rates!$K$14))+Rates!$K$19+SUM(Rates!$K$21:$K$27)</f>
        <v>3468.1255622814651</v>
      </c>
      <c r="D316" s="65">
        <f>IF('NEGD Large Com Win'!B316&gt;40,40*(Rates!$L$9+Rates!$L$14)+('NEGD Large Com Win'!B316-40)*(Rates!$L$9+Rates!$L$17),'NEGD Large Com Win'!B316*(Rates!$L$9+Rates!$L$14))+Rates!$L$19+Rates!$L$22+Rates!$L$23</f>
        <v>3471.1625622814649</v>
      </c>
      <c r="E316" s="66">
        <f t="shared" si="20"/>
        <v>3.0369999999998072</v>
      </c>
      <c r="F316" s="67">
        <f t="shared" si="21"/>
        <v>8.7568917141568332E-4</v>
      </c>
      <c r="G316" s="71">
        <f>'NEGD Commercial'!X314</f>
        <v>4</v>
      </c>
      <c r="H316" s="68">
        <f t="shared" si="18"/>
        <v>5.6561085972850684E-4</v>
      </c>
      <c r="I316" s="68">
        <f t="shared" si="19"/>
        <v>0.90540158371040591</v>
      </c>
    </row>
    <row r="317" spans="2:9" x14ac:dyDescent="0.2">
      <c r="B317" s="71">
        <f>'NEGD Commercial'!V315</f>
        <v>6019</v>
      </c>
      <c r="C317" s="65">
        <f>IF('NEGD Large Com Win'!B317&gt;80,80*(Rates!$K$9+Rates!$K$14)+('NEGD Large Com Win'!B317-80)*(Rates!$K$9+Rates!$K$17),'NEGD Large Com Win'!B317*(Rates!$K$9+Rates!$K$14))+Rates!$K$19+SUM(Rates!$K$21:$K$27)</f>
        <v>3490.4122293648002</v>
      </c>
      <c r="D317" s="65">
        <f>IF('NEGD Large Com Win'!B317&gt;40,40*(Rates!$L$9+Rates!$L$14)+('NEGD Large Com Win'!B317-40)*(Rates!$L$9+Rates!$L$17),'NEGD Large Com Win'!B317*(Rates!$L$9+Rates!$L$14))+Rates!$L$19+Rates!$L$22+Rates!$L$23</f>
        <v>3494.0972293647997</v>
      </c>
      <c r="E317" s="66">
        <f t="shared" si="20"/>
        <v>3.6849999999994907</v>
      </c>
      <c r="F317" s="67">
        <f t="shared" si="21"/>
        <v>1.055749223257249E-3</v>
      </c>
      <c r="G317" s="71">
        <f>'NEGD Commercial'!X315</f>
        <v>3</v>
      </c>
      <c r="H317" s="68">
        <f t="shared" si="18"/>
        <v>4.242081447963801E-4</v>
      </c>
      <c r="I317" s="68">
        <f t="shared" si="19"/>
        <v>0.90582579185520229</v>
      </c>
    </row>
    <row r="318" spans="2:9" x14ac:dyDescent="0.2">
      <c r="B318" s="71">
        <f>'NEGD Commercial'!V316</f>
        <v>6039</v>
      </c>
      <c r="C318" s="65">
        <f>IF('NEGD Large Com Win'!B318&gt;80,80*(Rates!$K$9+Rates!$K$14)+('NEGD Large Com Win'!B318-80)*(Rates!$K$9+Rates!$K$17),'NEGD Large Com Win'!B318*(Rates!$K$9+Rates!$K$14))+Rates!$K$19+SUM(Rates!$K$21:$K$27)</f>
        <v>3501.5555629064675</v>
      </c>
      <c r="D318" s="65">
        <f>IF('NEGD Large Com Win'!B318&gt;40,40*(Rates!$L$9+Rates!$L$14)+('NEGD Large Com Win'!B318-40)*(Rates!$L$9+Rates!$L$17),'NEGD Large Com Win'!B318*(Rates!$L$9+Rates!$L$14))+Rates!$L$19+Rates!$L$22+Rates!$L$23</f>
        <v>3505.5645629064675</v>
      </c>
      <c r="E318" s="66">
        <f t="shared" si="20"/>
        <v>4.0090000000000146</v>
      </c>
      <c r="F318" s="67">
        <f t="shared" si="21"/>
        <v>1.144919715816916E-3</v>
      </c>
      <c r="G318" s="71">
        <f>'NEGD Commercial'!X316</f>
        <v>4</v>
      </c>
      <c r="H318" s="68">
        <f t="shared" si="18"/>
        <v>5.6561085972850684E-4</v>
      </c>
      <c r="I318" s="68">
        <f t="shared" si="19"/>
        <v>0.90639140271493079</v>
      </c>
    </row>
    <row r="319" spans="2:9" x14ac:dyDescent="0.2">
      <c r="B319" s="71">
        <f>'NEGD Commercial'!V317</f>
        <v>6059</v>
      </c>
      <c r="C319" s="65">
        <f>IF('NEGD Large Com Win'!B319&gt;80,80*(Rates!$K$9+Rates!$K$14)+('NEGD Large Com Win'!B319-80)*(Rates!$K$9+Rates!$K$17),'NEGD Large Com Win'!B319*(Rates!$K$9+Rates!$K$14))+Rates!$K$19+SUM(Rates!$K$21:$K$27)</f>
        <v>3512.6988964481347</v>
      </c>
      <c r="D319" s="65">
        <f>IF('NEGD Large Com Win'!B319&gt;40,40*(Rates!$L$9+Rates!$L$14)+('NEGD Large Com Win'!B319-40)*(Rates!$L$9+Rates!$L$17),'NEGD Large Com Win'!B319*(Rates!$L$9+Rates!$L$14))+Rates!$L$19+Rates!$L$22+Rates!$L$23</f>
        <v>3517.0318964481348</v>
      </c>
      <c r="E319" s="66">
        <f t="shared" si="20"/>
        <v>4.3330000000000837</v>
      </c>
      <c r="F319" s="67">
        <f t="shared" si="21"/>
        <v>1.2335244573286358E-3</v>
      </c>
      <c r="G319" s="71">
        <f>'NEGD Commercial'!X317</f>
        <v>3</v>
      </c>
      <c r="H319" s="68">
        <f t="shared" si="18"/>
        <v>4.242081447963801E-4</v>
      </c>
      <c r="I319" s="68">
        <f t="shared" si="19"/>
        <v>0.90681561085972717</v>
      </c>
    </row>
    <row r="320" spans="2:9" x14ac:dyDescent="0.2">
      <c r="B320" s="71">
        <f>'NEGD Commercial'!V318</f>
        <v>6079</v>
      </c>
      <c r="C320" s="65">
        <f>IF('NEGD Large Com Win'!B320&gt;80,80*(Rates!$K$9+Rates!$K$14)+('NEGD Large Com Win'!B320-80)*(Rates!$K$9+Rates!$K$17),'NEGD Large Com Win'!B320*(Rates!$K$9+Rates!$K$14))+Rates!$K$19+SUM(Rates!$K$21:$K$27)</f>
        <v>3523.842229989802</v>
      </c>
      <c r="D320" s="65">
        <f>IF('NEGD Large Com Win'!B320&gt;40,40*(Rates!$L$9+Rates!$L$14)+('NEGD Large Com Win'!B320-40)*(Rates!$L$9+Rates!$L$17),'NEGD Large Com Win'!B320*(Rates!$L$9+Rates!$L$14))+Rates!$L$19+Rates!$L$22+Rates!$L$23</f>
        <v>3528.4992299898022</v>
      </c>
      <c r="E320" s="66">
        <f t="shared" si="20"/>
        <v>4.6570000000001528</v>
      </c>
      <c r="F320" s="67">
        <f t="shared" si="21"/>
        <v>1.3215688149618521E-3</v>
      </c>
      <c r="G320" s="71">
        <f>'NEGD Commercial'!X318</f>
        <v>2</v>
      </c>
      <c r="H320" s="68">
        <f t="shared" si="18"/>
        <v>2.8280542986425342E-4</v>
      </c>
      <c r="I320" s="68">
        <f t="shared" si="19"/>
        <v>0.90709841628959142</v>
      </c>
    </row>
    <row r="321" spans="2:9" x14ac:dyDescent="0.2">
      <c r="B321" s="71">
        <f>'NEGD Commercial'!V319</f>
        <v>6099</v>
      </c>
      <c r="C321" s="65">
        <f>IF('NEGD Large Com Win'!B321&gt;80,80*(Rates!$K$9+Rates!$K$14)+('NEGD Large Com Win'!B321-80)*(Rates!$K$9+Rates!$K$17),'NEGD Large Com Win'!B321*(Rates!$K$9+Rates!$K$14))+Rates!$K$19+SUM(Rates!$K$21:$K$27)</f>
        <v>3534.9855635314693</v>
      </c>
      <c r="D321" s="65">
        <f>IF('NEGD Large Com Win'!B321&gt;40,40*(Rates!$L$9+Rates!$L$14)+('NEGD Large Com Win'!B321-40)*(Rates!$L$9+Rates!$L$17),'NEGD Large Com Win'!B321*(Rates!$L$9+Rates!$L$14))+Rates!$L$19+Rates!$L$22+Rates!$L$23</f>
        <v>3539.9665635314695</v>
      </c>
      <c r="E321" s="66">
        <f t="shared" si="20"/>
        <v>4.9810000000002219</v>
      </c>
      <c r="F321" s="67">
        <f t="shared" si="21"/>
        <v>1.4090580882101754E-3</v>
      </c>
      <c r="G321" s="71">
        <f>'NEGD Commercial'!X319</f>
        <v>2</v>
      </c>
      <c r="H321" s="68">
        <f t="shared" si="18"/>
        <v>2.8280542986425342E-4</v>
      </c>
      <c r="I321" s="68">
        <f t="shared" si="19"/>
        <v>0.90738122171945568</v>
      </c>
    </row>
    <row r="322" spans="2:9" x14ac:dyDescent="0.2">
      <c r="B322" s="71">
        <f>'NEGD Commercial'!V320</f>
        <v>6119</v>
      </c>
      <c r="C322" s="65">
        <f>IF('NEGD Large Com Win'!B322&gt;80,80*(Rates!$K$9+Rates!$K$14)+('NEGD Large Com Win'!B322-80)*(Rates!$K$9+Rates!$K$17),'NEGD Large Com Win'!B322*(Rates!$K$9+Rates!$K$14))+Rates!$K$19+SUM(Rates!$K$21:$K$27)</f>
        <v>3546.1288970731371</v>
      </c>
      <c r="D322" s="65">
        <f>IF('NEGD Large Com Win'!B322&gt;40,40*(Rates!$L$9+Rates!$L$14)+('NEGD Large Com Win'!B322-40)*(Rates!$L$9+Rates!$L$17),'NEGD Large Com Win'!B322*(Rates!$L$9+Rates!$L$14))+Rates!$L$19+Rates!$L$22+Rates!$L$23</f>
        <v>3551.4338970731369</v>
      </c>
      <c r="E322" s="66">
        <f t="shared" si="20"/>
        <v>5.3049999999998363</v>
      </c>
      <c r="F322" s="67">
        <f t="shared" si="21"/>
        <v>1.4959975099547048E-3</v>
      </c>
      <c r="G322" s="71">
        <f>'NEGD Commercial'!X320</f>
        <v>5</v>
      </c>
      <c r="H322" s="68">
        <f t="shared" si="18"/>
        <v>7.0701357466063347E-4</v>
      </c>
      <c r="I322" s="68">
        <f t="shared" si="19"/>
        <v>0.90808823529411631</v>
      </c>
    </row>
    <row r="323" spans="2:9" x14ac:dyDescent="0.2">
      <c r="B323" s="71">
        <f>'NEGD Commercial'!V321</f>
        <v>6139</v>
      </c>
      <c r="C323" s="65">
        <f>IF('NEGD Large Com Win'!B323&gt;80,80*(Rates!$K$9+Rates!$K$14)+('NEGD Large Com Win'!B323-80)*(Rates!$K$9+Rates!$K$17),'NEGD Large Com Win'!B323*(Rates!$K$9+Rates!$K$14))+Rates!$K$19+SUM(Rates!$K$21:$K$27)</f>
        <v>3557.2722306148044</v>
      </c>
      <c r="D323" s="65">
        <f>IF('NEGD Large Com Win'!B323&gt;40,40*(Rates!$L$9+Rates!$L$14)+('NEGD Large Com Win'!B323-40)*(Rates!$L$9+Rates!$L$17),'NEGD Large Com Win'!B323*(Rates!$L$9+Rates!$L$14))+Rates!$L$19+Rates!$L$22+Rates!$L$23</f>
        <v>3562.9012306148043</v>
      </c>
      <c r="E323" s="66">
        <f t="shared" si="20"/>
        <v>5.6289999999999054</v>
      </c>
      <c r="F323" s="67">
        <f t="shared" si="21"/>
        <v>1.5823922475078731E-3</v>
      </c>
      <c r="G323" s="71">
        <f>'NEGD Commercial'!X321</f>
        <v>3</v>
      </c>
      <c r="H323" s="68">
        <f t="shared" si="18"/>
        <v>4.242081447963801E-4</v>
      </c>
      <c r="I323" s="68">
        <f t="shared" si="19"/>
        <v>0.90851244343891269</v>
      </c>
    </row>
    <row r="324" spans="2:9" x14ac:dyDescent="0.2">
      <c r="B324" s="71">
        <f>'NEGD Commercial'!V322</f>
        <v>6159</v>
      </c>
      <c r="C324" s="65">
        <f>IF('NEGD Large Com Win'!B324&gt;80,80*(Rates!$K$9+Rates!$K$14)+('NEGD Large Com Win'!B324-80)*(Rates!$K$9+Rates!$K$17),'NEGD Large Com Win'!B324*(Rates!$K$9+Rates!$K$14))+Rates!$K$19+SUM(Rates!$K$21:$K$27)</f>
        <v>3568.4155641564716</v>
      </c>
      <c r="D324" s="65">
        <f>IF('NEGD Large Com Win'!B324&gt;40,40*(Rates!$L$9+Rates!$L$14)+('NEGD Large Com Win'!B324-40)*(Rates!$L$9+Rates!$L$17),'NEGD Large Com Win'!B324*(Rates!$L$9+Rates!$L$14))+Rates!$L$19+Rates!$L$22+Rates!$L$23</f>
        <v>3574.3685641564716</v>
      </c>
      <c r="E324" s="66">
        <f t="shared" si="20"/>
        <v>5.9529999999999745</v>
      </c>
      <c r="F324" s="67">
        <f t="shared" si="21"/>
        <v>1.668247403636462E-3</v>
      </c>
      <c r="G324" s="71">
        <f>'NEGD Commercial'!X322</f>
        <v>1</v>
      </c>
      <c r="H324" s="68">
        <f t="shared" si="18"/>
        <v>1.4140271493212671E-4</v>
      </c>
      <c r="I324" s="68">
        <f t="shared" si="19"/>
        <v>0.90865384615384481</v>
      </c>
    </row>
    <row r="325" spans="2:9" x14ac:dyDescent="0.2">
      <c r="B325" s="71">
        <f>'NEGD Commercial'!V323</f>
        <v>6199</v>
      </c>
      <c r="C325" s="65">
        <f>IF('NEGD Large Com Win'!B325&gt;80,80*(Rates!$K$9+Rates!$K$14)+('NEGD Large Com Win'!B325-80)*(Rates!$K$9+Rates!$K$17),'NEGD Large Com Win'!B325*(Rates!$K$9+Rates!$K$14))+Rates!$K$19+SUM(Rates!$K$21:$K$27)</f>
        <v>3590.7022312398062</v>
      </c>
      <c r="D325" s="65">
        <f>IF('NEGD Large Com Win'!B325&gt;40,40*(Rates!$L$9+Rates!$L$14)+('NEGD Large Com Win'!B325-40)*(Rates!$L$9+Rates!$L$17),'NEGD Large Com Win'!B325*(Rates!$L$9+Rates!$L$14))+Rates!$L$19+Rates!$L$22+Rates!$L$23</f>
        <v>3597.3032312398063</v>
      </c>
      <c r="E325" s="66">
        <f t="shared" si="20"/>
        <v>6.6010000000001128</v>
      </c>
      <c r="F325" s="67">
        <f t="shared" si="21"/>
        <v>1.8383590659704755E-3</v>
      </c>
      <c r="G325" s="71">
        <f>'NEGD Commercial'!X323</f>
        <v>3</v>
      </c>
      <c r="H325" s="68">
        <f t="shared" si="18"/>
        <v>4.242081447963801E-4</v>
      </c>
      <c r="I325" s="68">
        <f t="shared" si="19"/>
        <v>0.90907805429864119</v>
      </c>
    </row>
    <row r="326" spans="2:9" x14ac:dyDescent="0.2">
      <c r="B326" s="71">
        <f>'NEGD Commercial'!V324</f>
        <v>6219</v>
      </c>
      <c r="C326" s="65">
        <f>IF('NEGD Large Com Win'!B326&gt;80,80*(Rates!$K$9+Rates!$K$14)+('NEGD Large Com Win'!B326-80)*(Rates!$K$9+Rates!$K$17),'NEGD Large Com Win'!B326*(Rates!$K$9+Rates!$K$14))+Rates!$K$19+SUM(Rates!$K$21:$K$27)</f>
        <v>3601.845564781474</v>
      </c>
      <c r="D326" s="65">
        <f>IF('NEGD Large Com Win'!B326&gt;40,40*(Rates!$L$9+Rates!$L$14)+('NEGD Large Com Win'!B326-40)*(Rates!$L$9+Rates!$L$17),'NEGD Large Com Win'!B326*(Rates!$L$9+Rates!$L$14))+Rates!$L$19+Rates!$L$22+Rates!$L$23</f>
        <v>3608.7705647814737</v>
      </c>
      <c r="E326" s="66">
        <f t="shared" si="20"/>
        <v>6.9249999999997272</v>
      </c>
      <c r="F326" s="67">
        <f t="shared" si="21"/>
        <v>1.9226254639320914E-3</v>
      </c>
      <c r="G326" s="71">
        <f>'NEGD Commercial'!X324</f>
        <v>2</v>
      </c>
      <c r="H326" s="68">
        <f t="shared" si="18"/>
        <v>2.8280542986425342E-4</v>
      </c>
      <c r="I326" s="68">
        <f t="shared" si="19"/>
        <v>0.90936085972850544</v>
      </c>
    </row>
    <row r="327" spans="2:9" x14ac:dyDescent="0.2">
      <c r="B327" s="71">
        <f>'NEGD Commercial'!V325</f>
        <v>6239</v>
      </c>
      <c r="C327" s="65">
        <f>IF('NEGD Large Com Win'!B327&gt;80,80*(Rates!$K$9+Rates!$K$14)+('NEGD Large Com Win'!B327-80)*(Rates!$K$9+Rates!$K$17),'NEGD Large Com Win'!B327*(Rates!$K$9+Rates!$K$14))+Rates!$K$19+SUM(Rates!$K$21:$K$27)</f>
        <v>3612.9888983231413</v>
      </c>
      <c r="D327" s="65">
        <f>IF('NEGD Large Com Win'!B327&gt;40,40*(Rates!$L$9+Rates!$L$14)+('NEGD Large Com Win'!B327-40)*(Rates!$L$9+Rates!$L$17),'NEGD Large Com Win'!B327*(Rates!$L$9+Rates!$L$14))+Rates!$L$19+Rates!$L$22+Rates!$L$23</f>
        <v>3620.2378983231411</v>
      </c>
      <c r="E327" s="66">
        <f t="shared" si="20"/>
        <v>7.2489999999997963</v>
      </c>
      <c r="F327" s="67">
        <f t="shared" si="21"/>
        <v>2.0063720658992888E-3</v>
      </c>
      <c r="G327" s="71">
        <f>'NEGD Commercial'!X325</f>
        <v>4</v>
      </c>
      <c r="H327" s="68">
        <f t="shared" si="18"/>
        <v>5.6561085972850684E-4</v>
      </c>
      <c r="I327" s="68">
        <f t="shared" si="19"/>
        <v>0.90992647058823395</v>
      </c>
    </row>
    <row r="328" spans="2:9" x14ac:dyDescent="0.2">
      <c r="B328" s="71">
        <f>'NEGD Commercial'!V326</f>
        <v>6259</v>
      </c>
      <c r="C328" s="65">
        <f>IF('NEGD Large Com Win'!B328&gt;80,80*(Rates!$K$9+Rates!$K$14)+('NEGD Large Com Win'!B328-80)*(Rates!$K$9+Rates!$K$17),'NEGD Large Com Win'!B328*(Rates!$K$9+Rates!$K$14))+Rates!$K$19+SUM(Rates!$K$21:$K$27)</f>
        <v>3624.1322318648085</v>
      </c>
      <c r="D328" s="65">
        <f>IF('NEGD Large Com Win'!B328&gt;40,40*(Rates!$L$9+Rates!$L$14)+('NEGD Large Com Win'!B328-40)*(Rates!$L$9+Rates!$L$17),'NEGD Large Com Win'!B328*(Rates!$L$9+Rates!$L$14))+Rates!$L$19+Rates!$L$22+Rates!$L$23</f>
        <v>3631.7052318648084</v>
      </c>
      <c r="E328" s="66">
        <f t="shared" si="20"/>
        <v>7.5729999999998654</v>
      </c>
      <c r="F328" s="67">
        <f t="shared" si="21"/>
        <v>2.089603666614326E-3</v>
      </c>
      <c r="G328" s="71">
        <f>'NEGD Commercial'!X326</f>
        <v>5</v>
      </c>
      <c r="H328" s="68">
        <f t="shared" ref="H328:H391" si="22">G328/SUM($G$6:$G$714)</f>
        <v>7.0701357466063347E-4</v>
      </c>
      <c r="I328" s="68">
        <f t="shared" ref="I328:I391" si="23">H328+I327</f>
        <v>0.91063348416289458</v>
      </c>
    </row>
    <row r="329" spans="2:9" x14ac:dyDescent="0.2">
      <c r="B329" s="71">
        <f>'NEGD Commercial'!V327</f>
        <v>6279</v>
      </c>
      <c r="C329" s="65">
        <f>IF('NEGD Large Com Win'!B329&gt;80,80*(Rates!$K$9+Rates!$K$14)+('NEGD Large Com Win'!B329-80)*(Rates!$K$9+Rates!$K$17),'NEGD Large Com Win'!B329*(Rates!$K$9+Rates!$K$14))+Rates!$K$19+SUM(Rates!$K$21:$K$27)</f>
        <v>3635.2755654064758</v>
      </c>
      <c r="D329" s="65">
        <f>IF('NEGD Large Com Win'!B329&gt;40,40*(Rates!$L$9+Rates!$L$14)+('NEGD Large Com Win'!B329-40)*(Rates!$L$9+Rates!$L$17),'NEGD Large Com Win'!B329*(Rates!$L$9+Rates!$L$14))+Rates!$L$19+Rates!$L$22+Rates!$L$23</f>
        <v>3643.1725654064758</v>
      </c>
      <c r="E329" s="66">
        <f t="shared" si="20"/>
        <v>7.8969999999999345</v>
      </c>
      <c r="F329" s="67">
        <f t="shared" si="21"/>
        <v>2.1723250020296431E-3</v>
      </c>
      <c r="G329" s="71">
        <f>'NEGD Commercial'!X327</f>
        <v>4</v>
      </c>
      <c r="H329" s="68">
        <f t="shared" si="22"/>
        <v>5.6561085972850684E-4</v>
      </c>
      <c r="I329" s="68">
        <f t="shared" si="23"/>
        <v>0.91119909502262308</v>
      </c>
    </row>
    <row r="330" spans="2:9" x14ac:dyDescent="0.2">
      <c r="B330" s="71">
        <f>'NEGD Commercial'!V328</f>
        <v>6299</v>
      </c>
      <c r="C330" s="65">
        <f>IF('NEGD Large Com Win'!B330&gt;80,80*(Rates!$K$9+Rates!$K$14)+('NEGD Large Com Win'!B330-80)*(Rates!$K$9+Rates!$K$17),'NEGD Large Com Win'!B330*(Rates!$K$9+Rates!$K$14))+Rates!$K$19+SUM(Rates!$K$21:$K$27)</f>
        <v>3646.4188989481436</v>
      </c>
      <c r="D330" s="65">
        <f>IF('NEGD Large Com Win'!B330&gt;40,40*(Rates!$L$9+Rates!$L$14)+('NEGD Large Com Win'!B330-40)*(Rates!$L$9+Rates!$L$17),'NEGD Large Com Win'!B330*(Rates!$L$9+Rates!$L$14))+Rates!$L$19+Rates!$L$22+Rates!$L$23</f>
        <v>3654.6398989481431</v>
      </c>
      <c r="E330" s="66">
        <f t="shared" si="20"/>
        <v>8.2209999999995489</v>
      </c>
      <c r="F330" s="67">
        <f t="shared" si="21"/>
        <v>2.254540750205908E-3</v>
      </c>
      <c r="G330" s="71">
        <f>'NEGD Commercial'!X328</f>
        <v>5</v>
      </c>
      <c r="H330" s="68">
        <f t="shared" si="22"/>
        <v>7.0701357466063347E-4</v>
      </c>
      <c r="I330" s="68">
        <f t="shared" si="23"/>
        <v>0.91190610859728372</v>
      </c>
    </row>
    <row r="331" spans="2:9" x14ac:dyDescent="0.2">
      <c r="B331" s="71">
        <f>'NEGD Commercial'!V329</f>
        <v>6319</v>
      </c>
      <c r="C331" s="65">
        <f>IF('NEGD Large Com Win'!B331&gt;80,80*(Rates!$K$9+Rates!$K$14)+('NEGD Large Com Win'!B331-80)*(Rates!$K$9+Rates!$K$17),'NEGD Large Com Win'!B331*(Rates!$K$9+Rates!$K$14))+Rates!$K$19+SUM(Rates!$K$21:$K$27)</f>
        <v>3657.5622324898109</v>
      </c>
      <c r="D331" s="65">
        <f>IF('NEGD Large Com Win'!B331&gt;40,40*(Rates!$L$9+Rates!$L$14)+('NEGD Large Com Win'!B331-40)*(Rates!$L$9+Rates!$L$17),'NEGD Large Com Win'!B331*(Rates!$L$9+Rates!$L$14))+Rates!$L$19+Rates!$L$22+Rates!$L$23</f>
        <v>3666.1072324898105</v>
      </c>
      <c r="E331" s="66">
        <f t="shared" si="20"/>
        <v>8.544999999999618</v>
      </c>
      <c r="F331" s="67">
        <f t="shared" si="21"/>
        <v>2.3362555321943994E-3</v>
      </c>
      <c r="G331" s="71">
        <f>'NEGD Commercial'!X329</f>
        <v>3</v>
      </c>
      <c r="H331" s="68">
        <f t="shared" si="22"/>
        <v>4.242081447963801E-4</v>
      </c>
      <c r="I331" s="68">
        <f t="shared" si="23"/>
        <v>0.91233031674208009</v>
      </c>
    </row>
    <row r="332" spans="2:9" x14ac:dyDescent="0.2">
      <c r="B332" s="71">
        <f>'NEGD Commercial'!V330</f>
        <v>6339</v>
      </c>
      <c r="C332" s="65">
        <f>IF('NEGD Large Com Win'!B332&gt;80,80*(Rates!$K$9+Rates!$K$14)+('NEGD Large Com Win'!B332-80)*(Rates!$K$9+Rates!$K$17),'NEGD Large Com Win'!B332*(Rates!$K$9+Rates!$K$14))+Rates!$K$19+SUM(Rates!$K$21:$K$27)</f>
        <v>3668.7055660314782</v>
      </c>
      <c r="D332" s="65">
        <f>IF('NEGD Large Com Win'!B332&gt;40,40*(Rates!$L$9+Rates!$L$14)+('NEGD Large Com Win'!B332-40)*(Rates!$L$9+Rates!$L$17),'NEGD Large Com Win'!B332*(Rates!$L$9+Rates!$L$14))+Rates!$L$19+Rates!$L$22+Rates!$L$23</f>
        <v>3677.5745660314778</v>
      </c>
      <c r="E332" s="66">
        <f t="shared" si="20"/>
        <v>8.8689999999996871</v>
      </c>
      <c r="F332" s="67">
        <f t="shared" si="21"/>
        <v>2.4174739129020606E-3</v>
      </c>
      <c r="G332" s="71">
        <f>'NEGD Commercial'!X330</f>
        <v>2</v>
      </c>
      <c r="H332" s="68">
        <f t="shared" si="22"/>
        <v>2.8280542986425342E-4</v>
      </c>
      <c r="I332" s="68">
        <f t="shared" si="23"/>
        <v>0.91261312217194435</v>
      </c>
    </row>
    <row r="333" spans="2:9" x14ac:dyDescent="0.2">
      <c r="B333" s="71">
        <f>'NEGD Commercial'!V331</f>
        <v>6359</v>
      </c>
      <c r="C333" s="65">
        <f>IF('NEGD Large Com Win'!B333&gt;80,80*(Rates!$K$9+Rates!$K$14)+('NEGD Large Com Win'!B333-80)*(Rates!$K$9+Rates!$K$17),'NEGD Large Com Win'!B333*(Rates!$K$9+Rates!$K$14))+Rates!$K$19+SUM(Rates!$K$21:$K$27)</f>
        <v>3679.8488995731454</v>
      </c>
      <c r="D333" s="65">
        <f>IF('NEGD Large Com Win'!B333&gt;40,40*(Rates!$L$9+Rates!$L$14)+('NEGD Large Com Win'!B333-40)*(Rates!$L$9+Rates!$L$17),'NEGD Large Com Win'!B333*(Rates!$L$9+Rates!$L$14))+Rates!$L$19+Rates!$L$22+Rates!$L$23</f>
        <v>3689.0418995731457</v>
      </c>
      <c r="E333" s="66">
        <f t="shared" si="20"/>
        <v>9.193000000000211</v>
      </c>
      <c r="F333" s="67">
        <f t="shared" si="21"/>
        <v>2.4982004019422047E-3</v>
      </c>
      <c r="G333" s="71">
        <f>'NEGD Commercial'!X331</f>
        <v>2</v>
      </c>
      <c r="H333" s="68">
        <f t="shared" si="22"/>
        <v>2.8280542986425342E-4</v>
      </c>
      <c r="I333" s="68">
        <f t="shared" si="23"/>
        <v>0.9128959276018086</v>
      </c>
    </row>
    <row r="334" spans="2:9" x14ac:dyDescent="0.2">
      <c r="B334" s="71">
        <f>'NEGD Commercial'!V332</f>
        <v>6379</v>
      </c>
      <c r="C334" s="65">
        <f>IF('NEGD Large Com Win'!B334&gt;80,80*(Rates!$K$9+Rates!$K$14)+('NEGD Large Com Win'!B334-80)*(Rates!$K$9+Rates!$K$17),'NEGD Large Com Win'!B334*(Rates!$K$9+Rates!$K$14))+Rates!$K$19+SUM(Rates!$K$21:$K$27)</f>
        <v>3690.9922331148127</v>
      </c>
      <c r="D334" s="65">
        <f>IF('NEGD Large Com Win'!B334&gt;40,40*(Rates!$L$9+Rates!$L$14)+('NEGD Large Com Win'!B334-40)*(Rates!$L$9+Rates!$L$17),'NEGD Large Com Win'!B334*(Rates!$L$9+Rates!$L$14))+Rates!$L$19+Rates!$L$22+Rates!$L$23</f>
        <v>3700.509233114813</v>
      </c>
      <c r="E334" s="66">
        <f t="shared" si="20"/>
        <v>9.5170000000002801</v>
      </c>
      <c r="F334" s="67">
        <f t="shared" si="21"/>
        <v>2.5784394544685683E-3</v>
      </c>
      <c r="G334" s="71">
        <f>'NEGD Commercial'!X332</f>
        <v>2</v>
      </c>
      <c r="H334" s="68">
        <f t="shared" si="22"/>
        <v>2.8280542986425342E-4</v>
      </c>
      <c r="I334" s="68">
        <f t="shared" si="23"/>
        <v>0.91317873303167285</v>
      </c>
    </row>
    <row r="335" spans="2:9" x14ac:dyDescent="0.2">
      <c r="B335" s="71">
        <f>'NEGD Commercial'!V333</f>
        <v>6399</v>
      </c>
      <c r="C335" s="65">
        <f>IF('NEGD Large Com Win'!B335&gt;80,80*(Rates!$K$9+Rates!$K$14)+('NEGD Large Com Win'!B335-80)*(Rates!$K$9+Rates!$K$17),'NEGD Large Com Win'!B335*(Rates!$K$9+Rates!$K$14))+Rates!$K$19+SUM(Rates!$K$21:$K$27)</f>
        <v>3702.1355666564805</v>
      </c>
      <c r="D335" s="65">
        <f>IF('NEGD Large Com Win'!B335&gt;40,40*(Rates!$L$9+Rates!$L$14)+('NEGD Large Com Win'!B335-40)*(Rates!$L$9+Rates!$L$17),'NEGD Large Com Win'!B335*(Rates!$L$9+Rates!$L$14))+Rates!$L$19+Rates!$L$22+Rates!$L$23</f>
        <v>3711.9765666564804</v>
      </c>
      <c r="E335" s="66">
        <f t="shared" si="20"/>
        <v>9.8409999999998945</v>
      </c>
      <c r="F335" s="67">
        <f t="shared" si="21"/>
        <v>2.6581954719955389E-3</v>
      </c>
      <c r="G335" s="71">
        <f>'NEGD Commercial'!X333</f>
        <v>6</v>
      </c>
      <c r="H335" s="68">
        <f t="shared" si="22"/>
        <v>8.484162895927602E-4</v>
      </c>
      <c r="I335" s="68">
        <f t="shared" si="23"/>
        <v>0.91402714932126561</v>
      </c>
    </row>
    <row r="336" spans="2:9" x14ac:dyDescent="0.2">
      <c r="B336" s="71">
        <f>'NEGD Commercial'!V334</f>
        <v>6419</v>
      </c>
      <c r="C336" s="65">
        <f>IF('NEGD Large Com Win'!B336&gt;80,80*(Rates!$K$9+Rates!$K$14)+('NEGD Large Com Win'!B336-80)*(Rates!$K$9+Rates!$K$17),'NEGD Large Com Win'!B336*(Rates!$K$9+Rates!$K$14))+Rates!$K$19+SUM(Rates!$K$21:$K$27)</f>
        <v>3713.2789001981478</v>
      </c>
      <c r="D336" s="65">
        <f>IF('NEGD Large Com Win'!B336&gt;40,40*(Rates!$L$9+Rates!$L$14)+('NEGD Large Com Win'!B336-40)*(Rates!$L$9+Rates!$L$17),'NEGD Large Com Win'!B336*(Rates!$L$9+Rates!$L$14))+Rates!$L$19+Rates!$L$22+Rates!$L$23</f>
        <v>3723.4439001981477</v>
      </c>
      <c r="E336" s="66">
        <f t="shared" si="20"/>
        <v>10.164999999999964</v>
      </c>
      <c r="F336" s="67">
        <f t="shared" si="21"/>
        <v>2.7374728032029966E-3</v>
      </c>
      <c r="G336" s="71">
        <f>'NEGD Commercial'!X334</f>
        <v>4</v>
      </c>
      <c r="H336" s="68">
        <f t="shared" si="22"/>
        <v>5.6561085972850684E-4</v>
      </c>
      <c r="I336" s="68">
        <f t="shared" si="23"/>
        <v>0.91459276018099411</v>
      </c>
    </row>
    <row r="337" spans="2:9" x14ac:dyDescent="0.2">
      <c r="B337" s="71">
        <f>'NEGD Commercial'!V335</f>
        <v>6439</v>
      </c>
      <c r="C337" s="65">
        <f>IF('NEGD Large Com Win'!B337&gt;80,80*(Rates!$K$9+Rates!$K$14)+('NEGD Large Com Win'!B337-80)*(Rates!$K$9+Rates!$K$17),'NEGD Large Com Win'!B337*(Rates!$K$9+Rates!$K$14))+Rates!$K$19+SUM(Rates!$K$21:$K$27)</f>
        <v>3724.4222337398151</v>
      </c>
      <c r="D337" s="65">
        <f>IF('NEGD Large Com Win'!B337&gt;40,40*(Rates!$L$9+Rates!$L$14)+('NEGD Large Com Win'!B337-40)*(Rates!$L$9+Rates!$L$17),'NEGD Large Com Win'!B337*(Rates!$L$9+Rates!$L$14))+Rates!$L$19+Rates!$L$22+Rates!$L$23</f>
        <v>3734.9112337398151</v>
      </c>
      <c r="E337" s="66">
        <f t="shared" si="20"/>
        <v>10.489000000000033</v>
      </c>
      <c r="F337" s="67">
        <f t="shared" si="21"/>
        <v>2.8162757447260972E-3</v>
      </c>
      <c r="G337" s="71">
        <f>'NEGD Commercial'!X335</f>
        <v>2</v>
      </c>
      <c r="H337" s="68">
        <f t="shared" si="22"/>
        <v>2.8280542986425342E-4</v>
      </c>
      <c r="I337" s="68">
        <f t="shared" si="23"/>
        <v>0.91487556561085837</v>
      </c>
    </row>
    <row r="338" spans="2:9" x14ac:dyDescent="0.2">
      <c r="B338" s="71">
        <f>'NEGD Commercial'!V336</f>
        <v>6459</v>
      </c>
      <c r="C338" s="65">
        <f>IF('NEGD Large Com Win'!B338&gt;80,80*(Rates!$K$9+Rates!$K$14)+('NEGD Large Com Win'!B338-80)*(Rates!$K$9+Rates!$K$17),'NEGD Large Com Win'!B338*(Rates!$K$9+Rates!$K$14))+Rates!$K$19+SUM(Rates!$K$21:$K$27)</f>
        <v>3735.5655672814823</v>
      </c>
      <c r="D338" s="65">
        <f>IF('NEGD Large Com Win'!B338&gt;40,40*(Rates!$L$9+Rates!$L$14)+('NEGD Large Com Win'!B338-40)*(Rates!$L$9+Rates!$L$17),'NEGD Large Com Win'!B338*(Rates!$L$9+Rates!$L$14))+Rates!$L$19+Rates!$L$22+Rates!$L$23</f>
        <v>3746.3785672814824</v>
      </c>
      <c r="E338" s="66">
        <f t="shared" si="20"/>
        <v>10.813000000000102</v>
      </c>
      <c r="F338" s="67">
        <f t="shared" si="21"/>
        <v>2.8946085419320178E-3</v>
      </c>
      <c r="G338" s="71">
        <f>'NEGD Commercial'!X336</f>
        <v>7</v>
      </c>
      <c r="H338" s="68">
        <f t="shared" si="22"/>
        <v>9.8981900452488683E-4</v>
      </c>
      <c r="I338" s="68">
        <f t="shared" si="23"/>
        <v>0.91586538461538325</v>
      </c>
    </row>
    <row r="339" spans="2:9" x14ac:dyDescent="0.2">
      <c r="B339" s="71">
        <f>'NEGD Commercial'!V337</f>
        <v>6479</v>
      </c>
      <c r="C339" s="65">
        <f>IF('NEGD Large Com Win'!B339&gt;80,80*(Rates!$K$9+Rates!$K$14)+('NEGD Large Com Win'!B339-80)*(Rates!$K$9+Rates!$K$17),'NEGD Large Com Win'!B339*(Rates!$K$9+Rates!$K$14))+Rates!$K$19+SUM(Rates!$K$21:$K$27)</f>
        <v>3746.7089008231496</v>
      </c>
      <c r="D339" s="65">
        <f>IF('NEGD Large Com Win'!B339&gt;40,40*(Rates!$L$9+Rates!$L$14)+('NEGD Large Com Win'!B339-40)*(Rates!$L$9+Rates!$L$17),'NEGD Large Com Win'!B339*(Rates!$L$9+Rates!$L$14))+Rates!$L$19+Rates!$L$22+Rates!$L$23</f>
        <v>3757.8459008231498</v>
      </c>
      <c r="E339" s="66">
        <f t="shared" si="20"/>
        <v>11.137000000000171</v>
      </c>
      <c r="F339" s="67">
        <f t="shared" si="21"/>
        <v>2.9724753896822301E-3</v>
      </c>
      <c r="G339" s="71">
        <f>'NEGD Commercial'!X337</f>
        <v>2</v>
      </c>
      <c r="H339" s="68">
        <f t="shared" si="22"/>
        <v>2.8280542986425342E-4</v>
      </c>
      <c r="I339" s="68">
        <f t="shared" si="23"/>
        <v>0.9161481900452475</v>
      </c>
    </row>
    <row r="340" spans="2:9" x14ac:dyDescent="0.2">
      <c r="B340" s="71">
        <f>'NEGD Commercial'!V338</f>
        <v>6499</v>
      </c>
      <c r="C340" s="65">
        <f>IF('NEGD Large Com Win'!B340&gt;80,80*(Rates!$K$9+Rates!$K$14)+('NEGD Large Com Win'!B340-80)*(Rates!$K$9+Rates!$K$17),'NEGD Large Com Win'!B340*(Rates!$K$9+Rates!$K$14))+Rates!$K$19+SUM(Rates!$K$21:$K$27)</f>
        <v>3757.8522343648174</v>
      </c>
      <c r="D340" s="65">
        <f>IF('NEGD Large Com Win'!B340&gt;40,40*(Rates!$L$9+Rates!$L$14)+('NEGD Large Com Win'!B340-40)*(Rates!$L$9+Rates!$L$17),'NEGD Large Com Win'!B340*(Rates!$L$9+Rates!$L$14))+Rates!$L$19+Rates!$L$22+Rates!$L$23</f>
        <v>3769.3132343648172</v>
      </c>
      <c r="E340" s="66">
        <f t="shared" si="20"/>
        <v>11.460999999999785</v>
      </c>
      <c r="F340" s="67">
        <f t="shared" si="21"/>
        <v>3.0498804330812163E-3</v>
      </c>
      <c r="G340" s="71">
        <f>'NEGD Commercial'!X338</f>
        <v>3</v>
      </c>
      <c r="H340" s="68">
        <f t="shared" si="22"/>
        <v>4.242081447963801E-4</v>
      </c>
      <c r="I340" s="68">
        <f t="shared" si="23"/>
        <v>0.91657239819004388</v>
      </c>
    </row>
    <row r="341" spans="2:9" x14ac:dyDescent="0.2">
      <c r="B341" s="71">
        <f>'NEGD Commercial'!V339</f>
        <v>6519</v>
      </c>
      <c r="C341" s="65">
        <f>IF('NEGD Large Com Win'!B341&gt;80,80*(Rates!$K$9+Rates!$K$14)+('NEGD Large Com Win'!B341-80)*(Rates!$K$9+Rates!$K$17),'NEGD Large Com Win'!B341*(Rates!$K$9+Rates!$K$14))+Rates!$K$19+SUM(Rates!$K$21:$K$27)</f>
        <v>3768.9955679064847</v>
      </c>
      <c r="D341" s="65">
        <f>IF('NEGD Large Com Win'!B341&gt;40,40*(Rates!$L$9+Rates!$L$14)+('NEGD Large Com Win'!B341-40)*(Rates!$L$9+Rates!$L$17),'NEGD Large Com Win'!B341*(Rates!$L$9+Rates!$L$14))+Rates!$L$19+Rates!$L$22+Rates!$L$23</f>
        <v>3780.7805679064845</v>
      </c>
      <c r="E341" s="66">
        <f t="shared" si="20"/>
        <v>11.784999999999854</v>
      </c>
      <c r="F341" s="67">
        <f t="shared" si="21"/>
        <v>3.1268277682125045E-3</v>
      </c>
      <c r="G341" s="71">
        <f>'NEGD Commercial'!X339</f>
        <v>2</v>
      </c>
      <c r="H341" s="68">
        <f t="shared" si="22"/>
        <v>2.8280542986425342E-4</v>
      </c>
      <c r="I341" s="68">
        <f t="shared" si="23"/>
        <v>0.91685520361990813</v>
      </c>
    </row>
    <row r="342" spans="2:9" x14ac:dyDescent="0.2">
      <c r="B342" s="71">
        <f>'NEGD Commercial'!V340</f>
        <v>6539</v>
      </c>
      <c r="C342" s="65">
        <f>IF('NEGD Large Com Win'!B342&gt;80,80*(Rates!$K$9+Rates!$K$14)+('NEGD Large Com Win'!B342-80)*(Rates!$K$9+Rates!$K$17),'NEGD Large Com Win'!B342*(Rates!$K$9+Rates!$K$14))+Rates!$K$19+SUM(Rates!$K$21:$K$27)</f>
        <v>3780.138901448152</v>
      </c>
      <c r="D342" s="65">
        <f>IF('NEGD Large Com Win'!B342&gt;40,40*(Rates!$L$9+Rates!$L$14)+('NEGD Large Com Win'!B342-40)*(Rates!$L$9+Rates!$L$17),'NEGD Large Com Win'!B342*(Rates!$L$9+Rates!$L$14))+Rates!$L$19+Rates!$L$22+Rates!$L$23</f>
        <v>3792.2479014481519</v>
      </c>
      <c r="E342" s="66">
        <f t="shared" si="20"/>
        <v>12.108999999999924</v>
      </c>
      <c r="F342" s="67">
        <f t="shared" si="21"/>
        <v>3.2033214428604799E-3</v>
      </c>
      <c r="G342" s="71">
        <f>'NEGD Commercial'!X340</f>
        <v>2</v>
      </c>
      <c r="H342" s="68">
        <f t="shared" si="22"/>
        <v>2.8280542986425342E-4</v>
      </c>
      <c r="I342" s="68">
        <f t="shared" si="23"/>
        <v>0.91713800904977238</v>
      </c>
    </row>
    <row r="343" spans="2:9" x14ac:dyDescent="0.2">
      <c r="B343" s="71">
        <f>'NEGD Commercial'!V341</f>
        <v>6559</v>
      </c>
      <c r="C343" s="65">
        <f>IF('NEGD Large Com Win'!B343&gt;80,80*(Rates!$K$9+Rates!$K$14)+('NEGD Large Com Win'!B343-80)*(Rates!$K$9+Rates!$K$17),'NEGD Large Com Win'!B343*(Rates!$K$9+Rates!$K$14))+Rates!$K$19+SUM(Rates!$K$21:$K$27)</f>
        <v>3791.2822349898192</v>
      </c>
      <c r="D343" s="65">
        <f>IF('NEGD Large Com Win'!B343&gt;40,40*(Rates!$L$9+Rates!$L$14)+('NEGD Large Com Win'!B343-40)*(Rates!$L$9+Rates!$L$17),'NEGD Large Com Win'!B343*(Rates!$L$9+Rates!$L$14))+Rates!$L$19+Rates!$L$22+Rates!$L$23</f>
        <v>3803.7152349898192</v>
      </c>
      <c r="E343" s="66">
        <f t="shared" si="20"/>
        <v>12.432999999999993</v>
      </c>
      <c r="F343" s="67">
        <f t="shared" si="21"/>
        <v>3.27936545722067E-3</v>
      </c>
      <c r="G343" s="71">
        <f>'NEGD Commercial'!X341</f>
        <v>2</v>
      </c>
      <c r="H343" s="68">
        <f t="shared" si="22"/>
        <v>2.8280542986425342E-4</v>
      </c>
      <c r="I343" s="68">
        <f t="shared" si="23"/>
        <v>0.91742081447963664</v>
      </c>
    </row>
    <row r="344" spans="2:9" x14ac:dyDescent="0.2">
      <c r="B344" s="71">
        <f>'NEGD Commercial'!V342</f>
        <v>6579</v>
      </c>
      <c r="C344" s="65">
        <f>IF('NEGD Large Com Win'!B344&gt;80,80*(Rates!$K$9+Rates!$K$14)+('NEGD Large Com Win'!B344-80)*(Rates!$K$9+Rates!$K$17),'NEGD Large Com Win'!B344*(Rates!$K$9+Rates!$K$14))+Rates!$K$19+SUM(Rates!$K$21:$K$27)</f>
        <v>3802.425568531487</v>
      </c>
      <c r="D344" s="65">
        <f>IF('NEGD Large Com Win'!B344&gt;40,40*(Rates!$L$9+Rates!$L$14)+('NEGD Large Com Win'!B344-40)*(Rates!$L$9+Rates!$L$17),'NEGD Large Com Win'!B344*(Rates!$L$9+Rates!$L$14))+Rates!$L$19+Rates!$L$22+Rates!$L$23</f>
        <v>3815.1825685314866</v>
      </c>
      <c r="E344" s="66">
        <f t="shared" si="20"/>
        <v>12.756999999999607</v>
      </c>
      <c r="F344" s="67">
        <f t="shared" si="21"/>
        <v>3.3549637645968215E-3</v>
      </c>
      <c r="G344" s="71">
        <f>'NEGD Commercial'!X342</f>
        <v>4</v>
      </c>
      <c r="H344" s="68">
        <f t="shared" si="22"/>
        <v>5.6561085972850684E-4</v>
      </c>
      <c r="I344" s="68">
        <f t="shared" si="23"/>
        <v>0.91798642533936514</v>
      </c>
    </row>
    <row r="345" spans="2:9" x14ac:dyDescent="0.2">
      <c r="B345" s="71">
        <f>'NEGD Commercial'!V343</f>
        <v>6599</v>
      </c>
      <c r="C345" s="65">
        <f>IF('NEGD Large Com Win'!B345&gt;80,80*(Rates!$K$9+Rates!$K$14)+('NEGD Large Com Win'!B345-80)*(Rates!$K$9+Rates!$K$17),'NEGD Large Com Win'!B345*(Rates!$K$9+Rates!$K$14))+Rates!$K$19+SUM(Rates!$K$21:$K$27)</f>
        <v>3813.5689020731543</v>
      </c>
      <c r="D345" s="65">
        <f>IF('NEGD Large Com Win'!B345&gt;40,40*(Rates!$L$9+Rates!$L$14)+('NEGD Large Com Win'!B345-40)*(Rates!$L$9+Rates!$L$17),'NEGD Large Com Win'!B345*(Rates!$L$9+Rates!$L$14))+Rates!$L$19+Rates!$L$22+Rates!$L$23</f>
        <v>3826.649902073154</v>
      </c>
      <c r="E345" s="66">
        <f t="shared" si="20"/>
        <v>13.080999999999676</v>
      </c>
      <c r="F345" s="67">
        <f t="shared" si="21"/>
        <v>3.4301202720864719E-3</v>
      </c>
      <c r="G345" s="71">
        <f>'NEGD Commercial'!X343</f>
        <v>2</v>
      </c>
      <c r="H345" s="68">
        <f t="shared" si="22"/>
        <v>2.8280542986425342E-4</v>
      </c>
      <c r="I345" s="68">
        <f t="shared" si="23"/>
        <v>0.91826923076922939</v>
      </c>
    </row>
    <row r="346" spans="2:9" x14ac:dyDescent="0.2">
      <c r="B346" s="71">
        <f>'NEGD Commercial'!V344</f>
        <v>6619</v>
      </c>
      <c r="C346" s="65">
        <f>IF('NEGD Large Com Win'!B346&gt;80,80*(Rates!$K$9+Rates!$K$14)+('NEGD Large Com Win'!B346-80)*(Rates!$K$9+Rates!$K$17),'NEGD Large Com Win'!B346*(Rates!$K$9+Rates!$K$14))+Rates!$K$19+SUM(Rates!$K$21:$K$27)</f>
        <v>3824.7122356148216</v>
      </c>
      <c r="D346" s="65">
        <f>IF('NEGD Large Com Win'!B346&gt;40,40*(Rates!$L$9+Rates!$L$14)+('NEGD Large Com Win'!B346-40)*(Rates!$L$9+Rates!$L$17),'NEGD Large Com Win'!B346*(Rates!$L$9+Rates!$L$14))+Rates!$L$19+Rates!$L$22+Rates!$L$23</f>
        <v>3838.1172356148213</v>
      </c>
      <c r="E346" s="66">
        <f t="shared" si="20"/>
        <v>13.404999999999745</v>
      </c>
      <c r="F346" s="67">
        <f t="shared" si="21"/>
        <v>3.5048388412533458E-3</v>
      </c>
      <c r="G346" s="71">
        <f>'NEGD Commercial'!X344</f>
        <v>6</v>
      </c>
      <c r="H346" s="68">
        <f t="shared" si="22"/>
        <v>8.484162895927602E-4</v>
      </c>
      <c r="I346" s="68">
        <f t="shared" si="23"/>
        <v>0.91911764705882215</v>
      </c>
    </row>
    <row r="347" spans="2:9" x14ac:dyDescent="0.2">
      <c r="B347" s="71">
        <f>'NEGD Commercial'!V345</f>
        <v>6639</v>
      </c>
      <c r="C347" s="65">
        <f>IF('NEGD Large Com Win'!B347&gt;80,80*(Rates!$K$9+Rates!$K$14)+('NEGD Large Com Win'!B347-80)*(Rates!$K$9+Rates!$K$17),'NEGD Large Com Win'!B347*(Rates!$K$9+Rates!$K$14))+Rates!$K$19+SUM(Rates!$K$21:$K$27)</f>
        <v>3835.8555691564889</v>
      </c>
      <c r="D347" s="65">
        <f>IF('NEGD Large Com Win'!B347&gt;40,40*(Rates!$L$9+Rates!$L$14)+('NEGD Large Com Win'!B347-40)*(Rates!$L$9+Rates!$L$17),'NEGD Large Com Win'!B347*(Rates!$L$9+Rates!$L$14))+Rates!$L$19+Rates!$L$22+Rates!$L$23</f>
        <v>3849.5845691564887</v>
      </c>
      <c r="E347" s="66">
        <f t="shared" si="20"/>
        <v>13.728999999999814</v>
      </c>
      <c r="F347" s="67">
        <f t="shared" si="21"/>
        <v>3.5791232887892191E-3</v>
      </c>
      <c r="G347" s="71">
        <f>'NEGD Commercial'!X345</f>
        <v>2</v>
      </c>
      <c r="H347" s="68">
        <f t="shared" si="22"/>
        <v>2.8280542986425342E-4</v>
      </c>
      <c r="I347" s="68">
        <f t="shared" si="23"/>
        <v>0.9194004524886864</v>
      </c>
    </row>
    <row r="348" spans="2:9" x14ac:dyDescent="0.2">
      <c r="B348" s="71">
        <f>'NEGD Commercial'!V346</f>
        <v>6659</v>
      </c>
      <c r="C348" s="65">
        <f>IF('NEGD Large Com Win'!B348&gt;80,80*(Rates!$K$9+Rates!$K$14)+('NEGD Large Com Win'!B348-80)*(Rates!$K$9+Rates!$K$17),'NEGD Large Com Win'!B348*(Rates!$K$9+Rates!$K$14))+Rates!$K$19+SUM(Rates!$K$21:$K$27)</f>
        <v>3846.9989026981561</v>
      </c>
      <c r="D348" s="65">
        <f>IF('NEGD Large Com Win'!B348&gt;40,40*(Rates!$L$9+Rates!$L$14)+('NEGD Large Com Win'!B348-40)*(Rates!$L$9+Rates!$L$17),'NEGD Large Com Win'!B348*(Rates!$L$9+Rates!$L$14))+Rates!$L$19+Rates!$L$22+Rates!$L$23</f>
        <v>3861.051902698156</v>
      </c>
      <c r="E348" s="66">
        <f t="shared" si="20"/>
        <v>14.052999999999884</v>
      </c>
      <c r="F348" s="67">
        <f t="shared" si="21"/>
        <v>3.6529773871636874E-3</v>
      </c>
      <c r="G348" s="71">
        <f>'NEGD Commercial'!X346</f>
        <v>3</v>
      </c>
      <c r="H348" s="68">
        <f t="shared" si="22"/>
        <v>4.242081447963801E-4</v>
      </c>
      <c r="I348" s="68">
        <f t="shared" si="23"/>
        <v>0.91982466063348278</v>
      </c>
    </row>
    <row r="349" spans="2:9" x14ac:dyDescent="0.2">
      <c r="B349" s="71">
        <f>'NEGD Commercial'!V347</f>
        <v>6679</v>
      </c>
      <c r="C349" s="65">
        <f>IF('NEGD Large Com Win'!B349&gt;80,80*(Rates!$K$9+Rates!$K$14)+('NEGD Large Com Win'!B349-80)*(Rates!$K$9+Rates!$K$17),'NEGD Large Com Win'!B349*(Rates!$K$9+Rates!$K$14))+Rates!$K$19+SUM(Rates!$K$21:$K$27)</f>
        <v>3858.1422362398239</v>
      </c>
      <c r="D349" s="65">
        <f>IF('NEGD Large Com Win'!B349&gt;40,40*(Rates!$L$9+Rates!$L$14)+('NEGD Large Com Win'!B349-40)*(Rates!$L$9+Rates!$L$17),'NEGD Large Com Win'!B349*(Rates!$L$9+Rates!$L$14))+Rates!$L$19+Rates!$L$22+Rates!$L$23</f>
        <v>3872.5192362398238</v>
      </c>
      <c r="E349" s="66">
        <f t="shared" si="20"/>
        <v>14.376999999999953</v>
      </c>
      <c r="F349" s="67">
        <f t="shared" si="21"/>
        <v>3.7264048652627933E-3</v>
      </c>
      <c r="G349" s="71">
        <f>'NEGD Commercial'!X347</f>
        <v>4</v>
      </c>
      <c r="H349" s="68">
        <f t="shared" si="22"/>
        <v>5.6561085972850684E-4</v>
      </c>
      <c r="I349" s="68">
        <f t="shared" si="23"/>
        <v>0.92039027149321129</v>
      </c>
    </row>
    <row r="350" spans="2:9" x14ac:dyDescent="0.2">
      <c r="B350" s="71">
        <f>'NEGD Commercial'!V348</f>
        <v>6699</v>
      </c>
      <c r="C350" s="65">
        <f>IF('NEGD Large Com Win'!B350&gt;80,80*(Rates!$K$9+Rates!$K$14)+('NEGD Large Com Win'!B350-80)*(Rates!$K$9+Rates!$K$17),'NEGD Large Com Win'!B350*(Rates!$K$9+Rates!$K$14))+Rates!$K$19+SUM(Rates!$K$21:$K$27)</f>
        <v>3869.2855697814912</v>
      </c>
      <c r="D350" s="65">
        <f>IF('NEGD Large Com Win'!B350&gt;40,40*(Rates!$L$9+Rates!$L$14)+('NEGD Large Com Win'!B350-40)*(Rates!$L$9+Rates!$L$17),'NEGD Large Com Win'!B350*(Rates!$L$9+Rates!$L$14))+Rates!$L$19+Rates!$L$22+Rates!$L$23</f>
        <v>3883.9865697814912</v>
      </c>
      <c r="E350" s="66">
        <f t="shared" si="20"/>
        <v>14.701000000000022</v>
      </c>
      <c r="F350" s="67">
        <f t="shared" si="21"/>
        <v>3.7994094090166176E-3</v>
      </c>
      <c r="G350" s="71">
        <f>'NEGD Commercial'!X348</f>
        <v>3</v>
      </c>
      <c r="H350" s="68">
        <f t="shared" si="22"/>
        <v>4.242081447963801E-4</v>
      </c>
      <c r="I350" s="68">
        <f t="shared" si="23"/>
        <v>0.92081447963800767</v>
      </c>
    </row>
    <row r="351" spans="2:9" x14ac:dyDescent="0.2">
      <c r="B351" s="71">
        <f>'NEGD Commercial'!V349</f>
        <v>6719</v>
      </c>
      <c r="C351" s="65">
        <f>IF('NEGD Large Com Win'!B351&gt;80,80*(Rates!$K$9+Rates!$K$14)+('NEGD Large Com Win'!B351-80)*(Rates!$K$9+Rates!$K$17),'NEGD Large Com Win'!B351*(Rates!$K$9+Rates!$K$14))+Rates!$K$19+SUM(Rates!$K$21:$K$27)</f>
        <v>3880.4289033231585</v>
      </c>
      <c r="D351" s="65">
        <f>IF('NEGD Large Com Win'!B351&gt;40,40*(Rates!$L$9+Rates!$L$14)+('NEGD Large Com Win'!B351-40)*(Rates!$L$9+Rates!$L$17),'NEGD Large Com Win'!B351*(Rates!$L$9+Rates!$L$14))+Rates!$L$19+Rates!$L$22+Rates!$L$23</f>
        <v>3895.4539033231586</v>
      </c>
      <c r="E351" s="66">
        <f t="shared" si="20"/>
        <v>15.025000000000091</v>
      </c>
      <c r="F351" s="67">
        <f t="shared" si="21"/>
        <v>3.8719946620160567E-3</v>
      </c>
      <c r="G351" s="71">
        <f>'NEGD Commercial'!X349</f>
        <v>4</v>
      </c>
      <c r="H351" s="68">
        <f t="shared" si="22"/>
        <v>5.6561085972850684E-4</v>
      </c>
      <c r="I351" s="68">
        <f t="shared" si="23"/>
        <v>0.92138009049773617</v>
      </c>
    </row>
    <row r="352" spans="2:9" x14ac:dyDescent="0.2">
      <c r="B352" s="71">
        <f>'NEGD Commercial'!V350</f>
        <v>6759</v>
      </c>
      <c r="C352" s="65">
        <f>IF('NEGD Large Com Win'!B352&gt;80,80*(Rates!$K$9+Rates!$K$14)+('NEGD Large Com Win'!B352-80)*(Rates!$K$9+Rates!$K$17),'NEGD Large Com Win'!B352*(Rates!$K$9+Rates!$K$14))+Rates!$K$19+SUM(Rates!$K$21:$K$27)</f>
        <v>3902.715570406493</v>
      </c>
      <c r="D352" s="65">
        <f>IF('NEGD Large Com Win'!B352&gt;40,40*(Rates!$L$9+Rates!$L$14)+('NEGD Large Com Win'!B352-40)*(Rates!$L$9+Rates!$L$17),'NEGD Large Com Win'!B352*(Rates!$L$9+Rates!$L$14))+Rates!$L$19+Rates!$L$22+Rates!$L$23</f>
        <v>3918.3885704064933</v>
      </c>
      <c r="E352" s="66">
        <f t="shared" si="20"/>
        <v>15.673000000000229</v>
      </c>
      <c r="F352" s="67">
        <f t="shared" si="21"/>
        <v>4.0159216620461492E-3</v>
      </c>
      <c r="G352" s="71">
        <f>'NEGD Commercial'!X350</f>
        <v>3</v>
      </c>
      <c r="H352" s="68">
        <f t="shared" si="22"/>
        <v>4.242081447963801E-4</v>
      </c>
      <c r="I352" s="68">
        <f t="shared" si="23"/>
        <v>0.92180429864253255</v>
      </c>
    </row>
    <row r="353" spans="2:9" x14ac:dyDescent="0.2">
      <c r="B353" s="71">
        <f>'NEGD Commercial'!V351</f>
        <v>6779</v>
      </c>
      <c r="C353" s="65">
        <f>IF('NEGD Large Com Win'!B353&gt;80,80*(Rates!$K$9+Rates!$K$14)+('NEGD Large Com Win'!B353-80)*(Rates!$K$9+Rates!$K$17),'NEGD Large Com Win'!B353*(Rates!$K$9+Rates!$K$14))+Rates!$K$19+SUM(Rates!$K$21:$K$27)</f>
        <v>3913.8589039481608</v>
      </c>
      <c r="D353" s="65">
        <f>IF('NEGD Large Com Win'!B353&gt;40,40*(Rates!$L$9+Rates!$L$14)+('NEGD Large Com Win'!B353-40)*(Rates!$L$9+Rates!$L$17),'NEGD Large Com Win'!B353*(Rates!$L$9+Rates!$L$14))+Rates!$L$19+Rates!$L$22+Rates!$L$23</f>
        <v>3929.8559039481606</v>
      </c>
      <c r="E353" s="66">
        <f t="shared" si="20"/>
        <v>15.996999999999844</v>
      </c>
      <c r="F353" s="67">
        <f t="shared" si="21"/>
        <v>4.0872704899664733E-3</v>
      </c>
      <c r="G353" s="71">
        <f>'NEGD Commercial'!X351</f>
        <v>2</v>
      </c>
      <c r="H353" s="68">
        <f t="shared" si="22"/>
        <v>2.8280542986425342E-4</v>
      </c>
      <c r="I353" s="68">
        <f t="shared" si="23"/>
        <v>0.9220871040723968</v>
      </c>
    </row>
    <row r="354" spans="2:9" x14ac:dyDescent="0.2">
      <c r="B354" s="71">
        <f>'NEGD Commercial'!V352</f>
        <v>6799</v>
      </c>
      <c r="C354" s="65">
        <f>IF('NEGD Large Com Win'!B354&gt;80,80*(Rates!$K$9+Rates!$K$14)+('NEGD Large Com Win'!B354-80)*(Rates!$K$9+Rates!$K$17),'NEGD Large Com Win'!B354*(Rates!$K$9+Rates!$K$14))+Rates!$K$19+SUM(Rates!$K$21:$K$27)</f>
        <v>3925.0022374898281</v>
      </c>
      <c r="D354" s="65">
        <f>IF('NEGD Large Com Win'!B354&gt;40,40*(Rates!$L$9+Rates!$L$14)+('NEGD Large Com Win'!B354-40)*(Rates!$L$9+Rates!$L$17),'NEGD Large Com Win'!B354*(Rates!$L$9+Rates!$L$14))+Rates!$L$19+Rates!$L$22+Rates!$L$23</f>
        <v>3941.323237489828</v>
      </c>
      <c r="E354" s="66">
        <f t="shared" si="20"/>
        <v>16.320999999999913</v>
      </c>
      <c r="F354" s="67">
        <f t="shared" si="21"/>
        <v>4.1582141900733654E-3</v>
      </c>
      <c r="G354" s="71">
        <f>'NEGD Commercial'!X352</f>
        <v>4</v>
      </c>
      <c r="H354" s="68">
        <f t="shared" si="22"/>
        <v>5.6561085972850684E-4</v>
      </c>
      <c r="I354" s="68">
        <f t="shared" si="23"/>
        <v>0.92265271493212531</v>
      </c>
    </row>
    <row r="355" spans="2:9" x14ac:dyDescent="0.2">
      <c r="B355" s="71">
        <f>'NEGD Commercial'!V353</f>
        <v>6819</v>
      </c>
      <c r="C355" s="65">
        <f>IF('NEGD Large Com Win'!B355&gt;80,80*(Rates!$K$9+Rates!$K$14)+('NEGD Large Com Win'!B355-80)*(Rates!$K$9+Rates!$K$17),'NEGD Large Com Win'!B355*(Rates!$K$9+Rates!$K$14))+Rates!$K$19+SUM(Rates!$K$21:$K$27)</f>
        <v>3936.1455710314954</v>
      </c>
      <c r="D355" s="65">
        <f>IF('NEGD Large Com Win'!B355&gt;40,40*(Rates!$L$9+Rates!$L$14)+('NEGD Large Com Win'!B355-40)*(Rates!$L$9+Rates!$L$17),'NEGD Large Com Win'!B355*(Rates!$L$9+Rates!$L$14))+Rates!$L$19+Rates!$L$22+Rates!$L$23</f>
        <v>3952.7905710314953</v>
      </c>
      <c r="E355" s="66">
        <f t="shared" si="20"/>
        <v>16.644999999999982</v>
      </c>
      <c r="F355" s="67">
        <f t="shared" si="21"/>
        <v>4.2287562031497836E-3</v>
      </c>
      <c r="G355" s="71">
        <f>'NEGD Commercial'!X353</f>
        <v>2</v>
      </c>
      <c r="H355" s="68">
        <f t="shared" si="22"/>
        <v>2.8280542986425342E-4</v>
      </c>
      <c r="I355" s="68">
        <f t="shared" si="23"/>
        <v>0.92293552036198956</v>
      </c>
    </row>
    <row r="356" spans="2:9" x14ac:dyDescent="0.2">
      <c r="B356" s="71">
        <f>'NEGD Commercial'!V354</f>
        <v>6839</v>
      </c>
      <c r="C356" s="65">
        <f>IF('NEGD Large Com Win'!B356&gt;80,80*(Rates!$K$9+Rates!$K$14)+('NEGD Large Com Win'!B356-80)*(Rates!$K$9+Rates!$K$17),'NEGD Large Com Win'!B356*(Rates!$K$9+Rates!$K$14))+Rates!$K$19+SUM(Rates!$K$21:$K$27)</f>
        <v>3947.2889045731627</v>
      </c>
      <c r="D356" s="65">
        <f>IF('NEGD Large Com Win'!B356&gt;40,40*(Rates!$L$9+Rates!$L$14)+('NEGD Large Com Win'!B356-40)*(Rates!$L$9+Rates!$L$17),'NEGD Large Com Win'!B356*(Rates!$L$9+Rates!$L$14))+Rates!$L$19+Rates!$L$22+Rates!$L$23</f>
        <v>3964.2579045731627</v>
      </c>
      <c r="E356" s="66">
        <f t="shared" si="20"/>
        <v>16.969000000000051</v>
      </c>
      <c r="F356" s="67">
        <f t="shared" si="21"/>
        <v>4.298899931125001E-3</v>
      </c>
      <c r="G356" s="71">
        <f>'NEGD Commercial'!X354</f>
        <v>3</v>
      </c>
      <c r="H356" s="68">
        <f t="shared" si="22"/>
        <v>4.242081447963801E-4</v>
      </c>
      <c r="I356" s="68">
        <f t="shared" si="23"/>
        <v>0.92335972850678594</v>
      </c>
    </row>
    <row r="357" spans="2:9" x14ac:dyDescent="0.2">
      <c r="B357" s="71">
        <f>'NEGD Commercial'!V355</f>
        <v>6859</v>
      </c>
      <c r="C357" s="65">
        <f>IF('NEGD Large Com Win'!B357&gt;80,80*(Rates!$K$9+Rates!$K$14)+('NEGD Large Com Win'!B357-80)*(Rates!$K$9+Rates!$K$17),'NEGD Large Com Win'!B357*(Rates!$K$9+Rates!$K$14))+Rates!$K$19+SUM(Rates!$K$21:$K$27)</f>
        <v>3958.4322381148304</v>
      </c>
      <c r="D357" s="65">
        <f>IF('NEGD Large Com Win'!B357&gt;40,40*(Rates!$L$9+Rates!$L$14)+('NEGD Large Com Win'!B357-40)*(Rates!$L$9+Rates!$L$17),'NEGD Large Com Win'!B357*(Rates!$L$9+Rates!$L$14))+Rates!$L$19+Rates!$L$22+Rates!$L$23</f>
        <v>3975.7252381148301</v>
      </c>
      <c r="E357" s="66">
        <f t="shared" si="20"/>
        <v>17.292999999999665</v>
      </c>
      <c r="F357" s="67">
        <f t="shared" si="21"/>
        <v>4.3686487376212628E-3</v>
      </c>
      <c r="G357" s="71">
        <f>'NEGD Commercial'!X355</f>
        <v>1</v>
      </c>
      <c r="H357" s="68">
        <f t="shared" si="22"/>
        <v>1.4140271493212671E-4</v>
      </c>
      <c r="I357" s="68">
        <f t="shared" si="23"/>
        <v>0.92350113122171806</v>
      </c>
    </row>
    <row r="358" spans="2:9" x14ac:dyDescent="0.2">
      <c r="B358" s="71">
        <f>'NEGD Commercial'!V356</f>
        <v>6879</v>
      </c>
      <c r="C358" s="65">
        <f>IF('NEGD Large Com Win'!B358&gt;80,80*(Rates!$K$9+Rates!$K$14)+('NEGD Large Com Win'!B358-80)*(Rates!$K$9+Rates!$K$17),'NEGD Large Com Win'!B358*(Rates!$K$9+Rates!$K$14))+Rates!$K$19+SUM(Rates!$K$21:$K$27)</f>
        <v>3969.5755716564977</v>
      </c>
      <c r="D358" s="65">
        <f>IF('NEGD Large Com Win'!B358&gt;40,40*(Rates!$L$9+Rates!$L$14)+('NEGD Large Com Win'!B358-40)*(Rates!$L$9+Rates!$L$17),'NEGD Large Com Win'!B358*(Rates!$L$9+Rates!$L$14))+Rates!$L$19+Rates!$L$22+Rates!$L$23</f>
        <v>3987.1925716564974</v>
      </c>
      <c r="E358" s="66">
        <f t="shared" ref="E358:E421" si="24">D358-C358</f>
        <v>17.616999999999734</v>
      </c>
      <c r="F358" s="67">
        <f t="shared" ref="F358:F421" si="25">E358/C358</f>
        <v>4.4380059484919162E-3</v>
      </c>
      <c r="G358" s="71">
        <f>'NEGD Commercial'!X356</f>
        <v>2</v>
      </c>
      <c r="H358" s="68">
        <f t="shared" si="22"/>
        <v>2.8280542986425342E-4</v>
      </c>
      <c r="I358" s="68">
        <f t="shared" si="23"/>
        <v>0.92378393665158232</v>
      </c>
    </row>
    <row r="359" spans="2:9" x14ac:dyDescent="0.2">
      <c r="B359" s="71">
        <f>'NEGD Commercial'!V357</f>
        <v>6899</v>
      </c>
      <c r="C359" s="65">
        <f>IF('NEGD Large Com Win'!B359&gt;80,80*(Rates!$K$9+Rates!$K$14)+('NEGD Large Com Win'!B359-80)*(Rates!$K$9+Rates!$K$17),'NEGD Large Com Win'!B359*(Rates!$K$9+Rates!$K$14))+Rates!$K$19+SUM(Rates!$K$21:$K$27)</f>
        <v>3980.718905198165</v>
      </c>
      <c r="D359" s="65">
        <f>IF('NEGD Large Com Win'!B359&gt;40,40*(Rates!$L$9+Rates!$L$14)+('NEGD Large Com Win'!B359-40)*(Rates!$L$9+Rates!$L$17),'NEGD Large Com Win'!B359*(Rates!$L$9+Rates!$L$14))+Rates!$L$19+Rates!$L$22+Rates!$L$23</f>
        <v>3998.6599051981648</v>
      </c>
      <c r="E359" s="66">
        <f t="shared" si="24"/>
        <v>17.940999999999804</v>
      </c>
      <c r="F359" s="67">
        <f t="shared" si="25"/>
        <v>4.5069748523493599E-3</v>
      </c>
      <c r="G359" s="71">
        <f>'NEGD Commercial'!X357</f>
        <v>2</v>
      </c>
      <c r="H359" s="68">
        <f t="shared" si="22"/>
        <v>2.8280542986425342E-4</v>
      </c>
      <c r="I359" s="68">
        <f t="shared" si="23"/>
        <v>0.92406674208144657</v>
      </c>
    </row>
    <row r="360" spans="2:9" x14ac:dyDescent="0.2">
      <c r="B360" s="71">
        <f>'NEGD Commercial'!V358</f>
        <v>6919</v>
      </c>
      <c r="C360" s="65">
        <f>IF('NEGD Large Com Win'!B360&gt;80,80*(Rates!$K$9+Rates!$K$14)+('NEGD Large Com Win'!B360-80)*(Rates!$K$9+Rates!$K$17),'NEGD Large Com Win'!B360*(Rates!$K$9+Rates!$K$14))+Rates!$K$19+SUM(Rates!$K$21:$K$27)</f>
        <v>3991.8622387398323</v>
      </c>
      <c r="D360" s="65">
        <f>IF('NEGD Large Com Win'!B360&gt;40,40*(Rates!$L$9+Rates!$L$14)+('NEGD Large Com Win'!B360-40)*(Rates!$L$9+Rates!$L$17),'NEGD Large Com Win'!B360*(Rates!$L$9+Rates!$L$14))+Rates!$L$19+Rates!$L$22+Rates!$L$23</f>
        <v>4010.1272387398321</v>
      </c>
      <c r="E360" s="66">
        <f t="shared" si="24"/>
        <v>18.264999999999873</v>
      </c>
      <c r="F360" s="67">
        <f t="shared" si="25"/>
        <v>4.575558701085297E-3</v>
      </c>
      <c r="G360" s="71">
        <f>'NEGD Commercial'!X358</f>
        <v>3</v>
      </c>
      <c r="H360" s="68">
        <f t="shared" si="22"/>
        <v>4.242081447963801E-4</v>
      </c>
      <c r="I360" s="68">
        <f t="shared" si="23"/>
        <v>0.92449095022624295</v>
      </c>
    </row>
    <row r="361" spans="2:9" x14ac:dyDescent="0.2">
      <c r="B361" s="71">
        <f>'NEGD Commercial'!V359</f>
        <v>6939</v>
      </c>
      <c r="C361" s="65">
        <f>IF('NEGD Large Com Win'!B361&gt;80,80*(Rates!$K$9+Rates!$K$14)+('NEGD Large Com Win'!B361-80)*(Rates!$K$9+Rates!$K$17),'NEGD Large Com Win'!B361*(Rates!$K$9+Rates!$K$14))+Rates!$K$19+SUM(Rates!$K$21:$K$27)</f>
        <v>4003.0055722814996</v>
      </c>
      <c r="D361" s="65">
        <f>IF('NEGD Large Com Win'!B361&gt;40,40*(Rates!$L$9+Rates!$L$14)+('NEGD Large Com Win'!B361-40)*(Rates!$L$9+Rates!$L$17),'NEGD Large Com Win'!B361*(Rates!$L$9+Rates!$L$14))+Rates!$L$19+Rates!$L$22+Rates!$L$23</f>
        <v>4021.5945722814995</v>
      </c>
      <c r="E361" s="66">
        <f t="shared" si="24"/>
        <v>18.588999999999942</v>
      </c>
      <c r="F361" s="67">
        <f t="shared" si="25"/>
        <v>4.643760710381725E-3</v>
      </c>
      <c r="G361" s="71">
        <f>'NEGD Commercial'!X359</f>
        <v>3</v>
      </c>
      <c r="H361" s="68">
        <f t="shared" si="22"/>
        <v>4.242081447963801E-4</v>
      </c>
      <c r="I361" s="68">
        <f t="shared" si="23"/>
        <v>0.92491515837103933</v>
      </c>
    </row>
    <row r="362" spans="2:9" x14ac:dyDescent="0.2">
      <c r="B362" s="71">
        <f>'NEGD Commercial'!V360</f>
        <v>6959</v>
      </c>
      <c r="C362" s="65">
        <f>IF('NEGD Large Com Win'!B362&gt;80,80*(Rates!$K$9+Rates!$K$14)+('NEGD Large Com Win'!B362-80)*(Rates!$K$9+Rates!$K$17),'NEGD Large Com Win'!B362*(Rates!$K$9+Rates!$K$14))+Rates!$K$19+SUM(Rates!$K$21:$K$27)</f>
        <v>4014.1489058231673</v>
      </c>
      <c r="D362" s="65">
        <f>IF('NEGD Large Com Win'!B362&gt;40,40*(Rates!$L$9+Rates!$L$14)+('NEGD Large Com Win'!B362-40)*(Rates!$L$9+Rates!$L$17),'NEGD Large Com Win'!B362*(Rates!$L$9+Rates!$L$14))+Rates!$L$19+Rates!$L$22+Rates!$L$23</f>
        <v>4033.0619058231669</v>
      </c>
      <c r="E362" s="66">
        <f t="shared" si="24"/>
        <v>18.912999999999556</v>
      </c>
      <c r="F362" s="67">
        <f t="shared" si="25"/>
        <v>4.7115840602134154E-3</v>
      </c>
      <c r="G362" s="71">
        <f>'NEGD Commercial'!X360</f>
        <v>2</v>
      </c>
      <c r="H362" s="68">
        <f t="shared" si="22"/>
        <v>2.8280542986425342E-4</v>
      </c>
      <c r="I362" s="68">
        <f t="shared" si="23"/>
        <v>0.92519796380090358</v>
      </c>
    </row>
    <row r="363" spans="2:9" x14ac:dyDescent="0.2">
      <c r="B363" s="71">
        <f>'NEGD Commercial'!V361</f>
        <v>6979</v>
      </c>
      <c r="C363" s="65">
        <f>IF('NEGD Large Com Win'!B363&gt;80,80*(Rates!$K$9+Rates!$K$14)+('NEGD Large Com Win'!B363-80)*(Rates!$K$9+Rates!$K$17),'NEGD Large Com Win'!B363*(Rates!$K$9+Rates!$K$14))+Rates!$K$19+SUM(Rates!$K$21:$K$27)</f>
        <v>4025.2922393648346</v>
      </c>
      <c r="D363" s="65">
        <f>IF('NEGD Large Com Win'!B363&gt;40,40*(Rates!$L$9+Rates!$L$14)+('NEGD Large Com Win'!B363-40)*(Rates!$L$9+Rates!$L$17),'NEGD Large Com Win'!B363*(Rates!$L$9+Rates!$L$14))+Rates!$L$19+Rates!$L$22+Rates!$L$23</f>
        <v>4044.5292393648342</v>
      </c>
      <c r="E363" s="66">
        <f t="shared" si="24"/>
        <v>19.236999999999625</v>
      </c>
      <c r="F363" s="67">
        <f t="shared" si="25"/>
        <v>4.7790318953426104E-3</v>
      </c>
      <c r="G363" s="71">
        <f>'NEGD Commercial'!X361</f>
        <v>2</v>
      </c>
      <c r="H363" s="68">
        <f t="shared" si="22"/>
        <v>2.8280542986425342E-4</v>
      </c>
      <c r="I363" s="68">
        <f t="shared" si="23"/>
        <v>0.92548076923076783</v>
      </c>
    </row>
    <row r="364" spans="2:9" x14ac:dyDescent="0.2">
      <c r="B364" s="71">
        <f>'NEGD Commercial'!V362</f>
        <v>6999</v>
      </c>
      <c r="C364" s="65">
        <f>IF('NEGD Large Com Win'!B364&gt;80,80*(Rates!$K$9+Rates!$K$14)+('NEGD Large Com Win'!B364-80)*(Rates!$K$9+Rates!$K$17),'NEGD Large Com Win'!B364*(Rates!$K$9+Rates!$K$14))+Rates!$K$19+SUM(Rates!$K$21:$K$27)</f>
        <v>4036.4355729065019</v>
      </c>
      <c r="D364" s="65">
        <f>IF('NEGD Large Com Win'!B364&gt;40,40*(Rates!$L$9+Rates!$L$14)+('NEGD Large Com Win'!B364-40)*(Rates!$L$9+Rates!$L$17),'NEGD Large Com Win'!B364*(Rates!$L$9+Rates!$L$14))+Rates!$L$19+Rates!$L$22+Rates!$L$23</f>
        <v>4055.996572906502</v>
      </c>
      <c r="E364" s="66">
        <f t="shared" si="24"/>
        <v>19.561000000000149</v>
      </c>
      <c r="F364" s="67">
        <f t="shared" si="25"/>
        <v>4.8461073258045167E-3</v>
      </c>
      <c r="G364" s="71">
        <f>'NEGD Commercial'!X362</f>
        <v>3</v>
      </c>
      <c r="H364" s="68">
        <f t="shared" si="22"/>
        <v>4.242081447963801E-4</v>
      </c>
      <c r="I364" s="68">
        <f t="shared" si="23"/>
        <v>0.92590497737556421</v>
      </c>
    </row>
    <row r="365" spans="2:9" x14ac:dyDescent="0.2">
      <c r="B365" s="71">
        <f>'NEGD Commercial'!V363</f>
        <v>7019</v>
      </c>
      <c r="C365" s="65">
        <f>IF('NEGD Large Com Win'!B365&gt;80,80*(Rates!$K$9+Rates!$K$14)+('NEGD Large Com Win'!B365-80)*(Rates!$K$9+Rates!$K$17),'NEGD Large Com Win'!B365*(Rates!$K$9+Rates!$K$14))+Rates!$K$19+SUM(Rates!$K$21:$K$27)</f>
        <v>4047.5789064481692</v>
      </c>
      <c r="D365" s="65">
        <f>IF('NEGD Large Com Win'!B365&gt;40,40*(Rates!$L$9+Rates!$L$14)+('NEGD Large Com Win'!B365-40)*(Rates!$L$9+Rates!$L$17),'NEGD Large Com Win'!B365*(Rates!$L$9+Rates!$L$14))+Rates!$L$19+Rates!$L$22+Rates!$L$23</f>
        <v>4067.4639064481694</v>
      </c>
      <c r="E365" s="66">
        <f t="shared" si="24"/>
        <v>19.885000000000218</v>
      </c>
      <c r="F365" s="67">
        <f t="shared" si="25"/>
        <v>4.9128134273853357E-3</v>
      </c>
      <c r="G365" s="71">
        <f>'NEGD Commercial'!X363</f>
        <v>3</v>
      </c>
      <c r="H365" s="68">
        <f t="shared" si="22"/>
        <v>4.242081447963801E-4</v>
      </c>
      <c r="I365" s="68">
        <f t="shared" si="23"/>
        <v>0.92632918552036059</v>
      </c>
    </row>
    <row r="366" spans="2:9" x14ac:dyDescent="0.2">
      <c r="B366" s="71">
        <f>'NEGD Commercial'!V364</f>
        <v>7039</v>
      </c>
      <c r="C366" s="65">
        <f>IF('NEGD Large Com Win'!B366&gt;80,80*(Rates!$K$9+Rates!$K$14)+('NEGD Large Com Win'!B366-80)*(Rates!$K$9+Rates!$K$17),'NEGD Large Com Win'!B366*(Rates!$K$9+Rates!$K$14))+Rates!$K$19+SUM(Rates!$K$21:$K$27)</f>
        <v>4058.7222399898365</v>
      </c>
      <c r="D366" s="65">
        <f>IF('NEGD Large Com Win'!B366&gt;40,40*(Rates!$L$9+Rates!$L$14)+('NEGD Large Com Win'!B366-40)*(Rates!$L$9+Rates!$L$17),'NEGD Large Com Win'!B366*(Rates!$L$9+Rates!$L$14))+Rates!$L$19+Rates!$L$22+Rates!$L$23</f>
        <v>4078.9312399898367</v>
      </c>
      <c r="E366" s="66">
        <f t="shared" si="24"/>
        <v>20.209000000000287</v>
      </c>
      <c r="F366" s="67">
        <f t="shared" si="25"/>
        <v>4.9791532420929829E-3</v>
      </c>
      <c r="G366" s="71">
        <f>'NEGD Commercial'!X364</f>
        <v>5</v>
      </c>
      <c r="H366" s="68">
        <f t="shared" si="22"/>
        <v>7.0701357466063347E-4</v>
      </c>
      <c r="I366" s="68">
        <f t="shared" si="23"/>
        <v>0.92703619909502122</v>
      </c>
    </row>
    <row r="367" spans="2:9" x14ac:dyDescent="0.2">
      <c r="B367" s="71">
        <f>'NEGD Commercial'!V365</f>
        <v>7059</v>
      </c>
      <c r="C367" s="65">
        <f>IF('NEGD Large Com Win'!B367&gt;80,80*(Rates!$K$9+Rates!$K$14)+('NEGD Large Com Win'!B367-80)*(Rates!$K$9+Rates!$K$17),'NEGD Large Com Win'!B367*(Rates!$K$9+Rates!$K$14))+Rates!$K$19+SUM(Rates!$K$21:$K$27)</f>
        <v>4069.8655735315042</v>
      </c>
      <c r="D367" s="65">
        <f>IF('NEGD Large Com Win'!B367&gt;40,40*(Rates!$L$9+Rates!$L$14)+('NEGD Large Com Win'!B367-40)*(Rates!$L$9+Rates!$L$17),'NEGD Large Com Win'!B367*(Rates!$L$9+Rates!$L$14))+Rates!$L$19+Rates!$L$22+Rates!$L$23</f>
        <v>4090.3985735315041</v>
      </c>
      <c r="E367" s="66">
        <f t="shared" si="24"/>
        <v>20.532999999999902</v>
      </c>
      <c r="F367" s="67">
        <f t="shared" si="25"/>
        <v>5.0451297786189547E-3</v>
      </c>
      <c r="G367" s="71">
        <f>'NEGD Commercial'!X365</f>
        <v>3</v>
      </c>
      <c r="H367" s="68">
        <f t="shared" si="22"/>
        <v>4.242081447963801E-4</v>
      </c>
      <c r="I367" s="68">
        <f t="shared" si="23"/>
        <v>0.9274604072398176</v>
      </c>
    </row>
    <row r="368" spans="2:9" x14ac:dyDescent="0.2">
      <c r="B368" s="71">
        <f>'NEGD Commercial'!V366</f>
        <v>7079</v>
      </c>
      <c r="C368" s="65">
        <f>IF('NEGD Large Com Win'!B368&gt;80,80*(Rates!$K$9+Rates!$K$14)+('NEGD Large Com Win'!B368-80)*(Rates!$K$9+Rates!$K$17),'NEGD Large Com Win'!B368*(Rates!$K$9+Rates!$K$14))+Rates!$K$19+SUM(Rates!$K$21:$K$27)</f>
        <v>4081.0089070731715</v>
      </c>
      <c r="D368" s="65">
        <f>IF('NEGD Large Com Win'!B368&gt;40,40*(Rates!$L$9+Rates!$L$14)+('NEGD Large Com Win'!B368-40)*(Rates!$L$9+Rates!$L$17),'NEGD Large Com Win'!B368*(Rates!$L$9+Rates!$L$14))+Rates!$L$19+Rates!$L$22+Rates!$L$23</f>
        <v>4101.8659070731719</v>
      </c>
      <c r="E368" s="66">
        <f t="shared" si="24"/>
        <v>20.857000000000426</v>
      </c>
      <c r="F368" s="67">
        <f t="shared" si="25"/>
        <v>5.1107460127938565E-3</v>
      </c>
      <c r="G368" s="71">
        <f>'NEGD Commercial'!X366</f>
        <v>2</v>
      </c>
      <c r="H368" s="68">
        <f t="shared" si="22"/>
        <v>2.8280542986425342E-4</v>
      </c>
      <c r="I368" s="68">
        <f t="shared" si="23"/>
        <v>0.92774321266968185</v>
      </c>
    </row>
    <row r="369" spans="2:9" x14ac:dyDescent="0.2">
      <c r="B369" s="71">
        <f>'NEGD Commercial'!V367</f>
        <v>7099</v>
      </c>
      <c r="C369" s="65">
        <f>IF('NEGD Large Com Win'!B369&gt;80,80*(Rates!$K$9+Rates!$K$14)+('NEGD Large Com Win'!B369-80)*(Rates!$K$9+Rates!$K$17),'NEGD Large Com Win'!B369*(Rates!$K$9+Rates!$K$14))+Rates!$K$19+SUM(Rates!$K$21:$K$27)</f>
        <v>4092.1522406148388</v>
      </c>
      <c r="D369" s="65">
        <f>IF('NEGD Large Com Win'!B369&gt;40,40*(Rates!$L$9+Rates!$L$14)+('NEGD Large Com Win'!B369-40)*(Rates!$L$9+Rates!$L$17),'NEGD Large Com Win'!B369*(Rates!$L$9+Rates!$L$14))+Rates!$L$19+Rates!$L$22+Rates!$L$23</f>
        <v>4113.3332406148393</v>
      </c>
      <c r="E369" s="66">
        <f t="shared" si="24"/>
        <v>21.181000000000495</v>
      </c>
      <c r="F369" s="67">
        <f t="shared" si="25"/>
        <v>5.1760048880337079E-3</v>
      </c>
      <c r="G369" s="71">
        <f>'NEGD Commercial'!X367</f>
        <v>1</v>
      </c>
      <c r="H369" s="68">
        <f t="shared" si="22"/>
        <v>1.4140271493212671E-4</v>
      </c>
      <c r="I369" s="68">
        <f t="shared" si="23"/>
        <v>0.92788461538461398</v>
      </c>
    </row>
    <row r="370" spans="2:9" x14ac:dyDescent="0.2">
      <c r="B370" s="71">
        <f>'NEGD Commercial'!V368</f>
        <v>7119</v>
      </c>
      <c r="C370" s="65">
        <f>IF('NEGD Large Com Win'!B370&gt;80,80*(Rates!$K$9+Rates!$K$14)+('NEGD Large Com Win'!B370-80)*(Rates!$K$9+Rates!$K$17),'NEGD Large Com Win'!B370*(Rates!$K$9+Rates!$K$14))+Rates!$K$19+SUM(Rates!$K$21:$K$27)</f>
        <v>4103.2955741565056</v>
      </c>
      <c r="D370" s="65">
        <f>IF('NEGD Large Com Win'!B370&gt;40,40*(Rates!$L$9+Rates!$L$14)+('NEGD Large Com Win'!B370-40)*(Rates!$L$9+Rates!$L$17),'NEGD Large Com Win'!B370*(Rates!$L$9+Rates!$L$14))+Rates!$L$19+Rates!$L$22+Rates!$L$23</f>
        <v>4124.8005741565066</v>
      </c>
      <c r="E370" s="66">
        <f t="shared" si="24"/>
        <v>21.505000000001019</v>
      </c>
      <c r="F370" s="67">
        <f t="shared" si="25"/>
        <v>5.2409093157813023E-3</v>
      </c>
      <c r="G370" s="71">
        <f>'NEGD Commercial'!X368</f>
        <v>1</v>
      </c>
      <c r="H370" s="68">
        <f t="shared" si="22"/>
        <v>1.4140271493212671E-4</v>
      </c>
      <c r="I370" s="68">
        <f t="shared" si="23"/>
        <v>0.9280260180995461</v>
      </c>
    </row>
    <row r="371" spans="2:9" x14ac:dyDescent="0.2">
      <c r="B371" s="71">
        <f>'NEGD Commercial'!V369</f>
        <v>7139</v>
      </c>
      <c r="C371" s="65">
        <f>IF('NEGD Large Com Win'!B371&gt;80,80*(Rates!$K$9+Rates!$K$14)+('NEGD Large Com Win'!B371-80)*(Rates!$K$9+Rates!$K$17),'NEGD Large Com Win'!B371*(Rates!$K$9+Rates!$K$14))+Rates!$K$19+SUM(Rates!$K$21:$K$27)</f>
        <v>4114.4389076981734</v>
      </c>
      <c r="D371" s="65">
        <f>IF('NEGD Large Com Win'!B371&gt;40,40*(Rates!$L$9+Rates!$L$14)+('NEGD Large Com Win'!B371-40)*(Rates!$L$9+Rates!$L$17),'NEGD Large Com Win'!B371*(Rates!$L$9+Rates!$L$14))+Rates!$L$19+Rates!$L$22+Rates!$L$23</f>
        <v>4136.267907698174</v>
      </c>
      <c r="E371" s="66">
        <f t="shared" si="24"/>
        <v>21.829000000000633</v>
      </c>
      <c r="F371" s="67">
        <f t="shared" si="25"/>
        <v>5.3054621759380761E-3</v>
      </c>
      <c r="G371" s="71">
        <f>'NEGD Commercial'!X369</f>
        <v>5</v>
      </c>
      <c r="H371" s="68">
        <f t="shared" si="22"/>
        <v>7.0701357466063347E-4</v>
      </c>
      <c r="I371" s="68">
        <f t="shared" si="23"/>
        <v>0.92873303167420673</v>
      </c>
    </row>
    <row r="372" spans="2:9" x14ac:dyDescent="0.2">
      <c r="B372" s="71">
        <f>'NEGD Commercial'!V370</f>
        <v>7159</v>
      </c>
      <c r="C372" s="65">
        <f>IF('NEGD Large Com Win'!B372&gt;80,80*(Rates!$K$9+Rates!$K$14)+('NEGD Large Com Win'!B372-80)*(Rates!$K$9+Rates!$K$17),'NEGD Large Com Win'!B372*(Rates!$K$9+Rates!$K$14))+Rates!$K$19+SUM(Rates!$K$21:$K$27)</f>
        <v>4125.5822412398411</v>
      </c>
      <c r="D372" s="65">
        <f>IF('NEGD Large Com Win'!B372&gt;40,40*(Rates!$L$9+Rates!$L$14)+('NEGD Large Com Win'!B372-40)*(Rates!$L$9+Rates!$L$17),'NEGD Large Com Win'!B372*(Rates!$L$9+Rates!$L$14))+Rates!$L$19+Rates!$L$22+Rates!$L$23</f>
        <v>4147.7352412398413</v>
      </c>
      <c r="E372" s="66">
        <f t="shared" si="24"/>
        <v>22.153000000000247</v>
      </c>
      <c r="F372" s="67">
        <f t="shared" si="25"/>
        <v>5.3696663172911841E-3</v>
      </c>
      <c r="G372" s="71">
        <f>'NEGD Commercial'!X370</f>
        <v>1</v>
      </c>
      <c r="H372" s="68">
        <f t="shared" si="22"/>
        <v>1.4140271493212671E-4</v>
      </c>
      <c r="I372" s="68">
        <f t="shared" si="23"/>
        <v>0.92887443438913886</v>
      </c>
    </row>
    <row r="373" spans="2:9" x14ac:dyDescent="0.2">
      <c r="B373" s="71">
        <f>'NEGD Commercial'!V371</f>
        <v>7179</v>
      </c>
      <c r="C373" s="65">
        <f>IF('NEGD Large Com Win'!B373&gt;80,80*(Rates!$K$9+Rates!$K$14)+('NEGD Large Com Win'!B373-80)*(Rates!$K$9+Rates!$K$17),'NEGD Large Com Win'!B373*(Rates!$K$9+Rates!$K$14))+Rates!$K$19+SUM(Rates!$K$21:$K$27)</f>
        <v>4136.7255747815079</v>
      </c>
      <c r="D373" s="65">
        <f>IF('NEGD Large Com Win'!B373&gt;40,40*(Rates!$L$9+Rates!$L$14)+('NEGD Large Com Win'!B373-40)*(Rates!$L$9+Rates!$L$17),'NEGD Large Com Win'!B373*(Rates!$L$9+Rates!$L$14))+Rates!$L$19+Rates!$L$22+Rates!$L$23</f>
        <v>4159.2025747815087</v>
      </c>
      <c r="E373" s="66">
        <f t="shared" si="24"/>
        <v>22.477000000000771</v>
      </c>
      <c r="F373" s="67">
        <f t="shared" si="25"/>
        <v>5.4335245579320195E-3</v>
      </c>
      <c r="G373" s="71">
        <f>'NEGD Commercial'!X371</f>
        <v>4</v>
      </c>
      <c r="H373" s="68">
        <f t="shared" si="22"/>
        <v>5.6561085972850684E-4</v>
      </c>
      <c r="I373" s="68">
        <f t="shared" si="23"/>
        <v>0.92944004524886736</v>
      </c>
    </row>
    <row r="374" spans="2:9" x14ac:dyDescent="0.2">
      <c r="B374" s="71">
        <f>'NEGD Commercial'!V372</f>
        <v>7219</v>
      </c>
      <c r="C374" s="65">
        <f>IF('NEGD Large Com Win'!B374&gt;80,80*(Rates!$K$9+Rates!$K$14)+('NEGD Large Com Win'!B374-80)*(Rates!$K$9+Rates!$K$17),'NEGD Large Com Win'!B374*(Rates!$K$9+Rates!$K$14))+Rates!$K$19+SUM(Rates!$K$21:$K$27)</f>
        <v>4159.0122418648425</v>
      </c>
      <c r="D374" s="65">
        <f>IF('NEGD Large Com Win'!B374&gt;40,40*(Rates!$L$9+Rates!$L$14)+('NEGD Large Com Win'!B374-40)*(Rates!$L$9+Rates!$L$17),'NEGD Large Com Win'!B374*(Rates!$L$9+Rates!$L$14))+Rates!$L$19+Rates!$L$22+Rates!$L$23</f>
        <v>4182.1372418648443</v>
      </c>
      <c r="E374" s="66">
        <f t="shared" si="24"/>
        <v>23.125000000001819</v>
      </c>
      <c r="F374" s="67">
        <f t="shared" si="25"/>
        <v>5.5602144584294116E-3</v>
      </c>
      <c r="G374" s="71">
        <f>'NEGD Commercial'!X372</f>
        <v>2</v>
      </c>
      <c r="H374" s="68">
        <f t="shared" si="22"/>
        <v>2.8280542986425342E-4</v>
      </c>
      <c r="I374" s="68">
        <f t="shared" si="23"/>
        <v>0.92972285067873162</v>
      </c>
    </row>
    <row r="375" spans="2:9" x14ac:dyDescent="0.2">
      <c r="B375" s="71">
        <f>'NEGD Commercial'!V373</f>
        <v>7239</v>
      </c>
      <c r="C375" s="65">
        <f>IF('NEGD Large Com Win'!B375&gt;80,80*(Rates!$K$9+Rates!$K$14)+('NEGD Large Com Win'!B375-80)*(Rates!$K$9+Rates!$K$17),'NEGD Large Com Win'!B375*(Rates!$K$9+Rates!$K$14))+Rates!$K$19+SUM(Rates!$K$21:$K$27)</f>
        <v>4170.1555754065103</v>
      </c>
      <c r="D375" s="65">
        <f>IF('NEGD Large Com Win'!B375&gt;40,40*(Rates!$L$9+Rates!$L$14)+('NEGD Large Com Win'!B375-40)*(Rates!$L$9+Rates!$L$17),'NEGD Large Com Win'!B375*(Rates!$L$9+Rates!$L$14))+Rates!$L$19+Rates!$L$22+Rates!$L$23</f>
        <v>4193.6045754065117</v>
      </c>
      <c r="E375" s="66">
        <f t="shared" si="24"/>
        <v>23.449000000001433</v>
      </c>
      <c r="F375" s="67">
        <f t="shared" si="25"/>
        <v>5.6230516046671961E-3</v>
      </c>
      <c r="G375" s="71">
        <f>'NEGD Commercial'!X373</f>
        <v>5</v>
      </c>
      <c r="H375" s="68">
        <f t="shared" si="22"/>
        <v>7.0701357466063347E-4</v>
      </c>
      <c r="I375" s="68">
        <f t="shared" si="23"/>
        <v>0.93042986425339225</v>
      </c>
    </row>
    <row r="376" spans="2:9" x14ac:dyDescent="0.2">
      <c r="B376" s="71">
        <f>'NEGD Commercial'!V374</f>
        <v>7259</v>
      </c>
      <c r="C376" s="65">
        <f>IF('NEGD Large Com Win'!B376&gt;80,80*(Rates!$K$9+Rates!$K$14)+('NEGD Large Com Win'!B376-80)*(Rates!$K$9+Rates!$K$17),'NEGD Large Com Win'!B376*(Rates!$K$9+Rates!$K$14))+Rates!$K$19+SUM(Rates!$K$21:$K$27)</f>
        <v>4181.2989089481771</v>
      </c>
      <c r="D376" s="65">
        <f>IF('NEGD Large Com Win'!B376&gt;40,40*(Rates!$L$9+Rates!$L$14)+('NEGD Large Com Win'!B376-40)*(Rates!$L$9+Rates!$L$17),'NEGD Large Com Win'!B376*(Rates!$L$9+Rates!$L$14))+Rates!$L$19+Rates!$L$22+Rates!$L$23</f>
        <v>4205.071908948179</v>
      </c>
      <c r="E376" s="66">
        <f t="shared" si="24"/>
        <v>23.773000000001957</v>
      </c>
      <c r="F376" s="67">
        <f t="shared" si="25"/>
        <v>5.6855538237475956E-3</v>
      </c>
      <c r="G376" s="71">
        <f>'NEGD Commercial'!X374</f>
        <v>4</v>
      </c>
      <c r="H376" s="68">
        <f t="shared" si="22"/>
        <v>5.6561085972850684E-4</v>
      </c>
      <c r="I376" s="68">
        <f t="shared" si="23"/>
        <v>0.93099547511312075</v>
      </c>
    </row>
    <row r="377" spans="2:9" x14ac:dyDescent="0.2">
      <c r="B377" s="71">
        <f>'NEGD Commercial'!V375</f>
        <v>7279</v>
      </c>
      <c r="C377" s="65">
        <f>IF('NEGD Large Com Win'!B377&gt;80,80*(Rates!$K$9+Rates!$K$14)+('NEGD Large Com Win'!B377-80)*(Rates!$K$9+Rates!$K$17),'NEGD Large Com Win'!B377*(Rates!$K$9+Rates!$K$14))+Rates!$K$19+SUM(Rates!$K$21:$K$27)</f>
        <v>4192.4422424898448</v>
      </c>
      <c r="D377" s="65">
        <f>IF('NEGD Large Com Win'!B377&gt;40,40*(Rates!$L$9+Rates!$L$14)+('NEGD Large Com Win'!B377-40)*(Rates!$L$9+Rates!$L$17),'NEGD Large Com Win'!B377*(Rates!$L$9+Rates!$L$14))+Rates!$L$19+Rates!$L$22+Rates!$L$23</f>
        <v>4216.5392424898464</v>
      </c>
      <c r="E377" s="66">
        <f t="shared" si="24"/>
        <v>24.097000000001572</v>
      </c>
      <c r="F377" s="67">
        <f t="shared" si="25"/>
        <v>5.7477237863366795E-3</v>
      </c>
      <c r="G377" s="71">
        <f>'NEGD Commercial'!X375</f>
        <v>3</v>
      </c>
      <c r="H377" s="68">
        <f t="shared" si="22"/>
        <v>4.242081447963801E-4</v>
      </c>
      <c r="I377" s="68">
        <f t="shared" si="23"/>
        <v>0.93141968325791713</v>
      </c>
    </row>
    <row r="378" spans="2:9" x14ac:dyDescent="0.2">
      <c r="B378" s="71">
        <f>'NEGD Commercial'!V376</f>
        <v>7299</v>
      </c>
      <c r="C378" s="65">
        <f>IF('NEGD Large Com Win'!B378&gt;80,80*(Rates!$K$9+Rates!$K$14)+('NEGD Large Com Win'!B378-80)*(Rates!$K$9+Rates!$K$17),'NEGD Large Com Win'!B378*(Rates!$K$9+Rates!$K$14))+Rates!$K$19+SUM(Rates!$K$21:$K$27)</f>
        <v>4203.5855760315117</v>
      </c>
      <c r="D378" s="65">
        <f>IF('NEGD Large Com Win'!B378&gt;40,40*(Rates!$L$9+Rates!$L$14)+('NEGD Large Com Win'!B378-40)*(Rates!$L$9+Rates!$L$17),'NEGD Large Com Win'!B378*(Rates!$L$9+Rates!$L$14))+Rates!$L$19+Rates!$L$22+Rates!$L$23</f>
        <v>4228.0065760315138</v>
      </c>
      <c r="E378" s="66">
        <f t="shared" si="24"/>
        <v>24.421000000002095</v>
      </c>
      <c r="F378" s="67">
        <f t="shared" si="25"/>
        <v>5.8095641347825928E-3</v>
      </c>
      <c r="G378" s="71">
        <f>'NEGD Commercial'!X376</f>
        <v>2</v>
      </c>
      <c r="H378" s="68">
        <f t="shared" si="22"/>
        <v>2.8280542986425342E-4</v>
      </c>
      <c r="I378" s="68">
        <f t="shared" si="23"/>
        <v>0.93170248868778138</v>
      </c>
    </row>
    <row r="379" spans="2:9" x14ac:dyDescent="0.2">
      <c r="B379" s="71">
        <f>'NEGD Commercial'!V377</f>
        <v>7339</v>
      </c>
      <c r="C379" s="65">
        <f>IF('NEGD Large Com Win'!B379&gt;80,80*(Rates!$K$9+Rates!$K$14)+('NEGD Large Com Win'!B379-80)*(Rates!$K$9+Rates!$K$17),'NEGD Large Com Win'!B379*(Rates!$K$9+Rates!$K$14))+Rates!$K$19+SUM(Rates!$K$21:$K$27)</f>
        <v>4225.8722431148472</v>
      </c>
      <c r="D379" s="65">
        <f>IF('NEGD Large Com Win'!B379&gt;40,40*(Rates!$L$9+Rates!$L$14)+('NEGD Large Com Win'!B379-40)*(Rates!$L$9+Rates!$L$17),'NEGD Large Com Win'!B379*(Rates!$L$9+Rates!$L$14))+Rates!$L$19+Rates!$L$22+Rates!$L$23</f>
        <v>4250.9412431148485</v>
      </c>
      <c r="E379" s="66">
        <f t="shared" si="24"/>
        <v>25.069000000001324</v>
      </c>
      <c r="F379" s="67">
        <f t="shared" si="25"/>
        <v>5.9322664192808681E-3</v>
      </c>
      <c r="G379" s="71">
        <f>'NEGD Commercial'!X377</f>
        <v>2</v>
      </c>
      <c r="H379" s="68">
        <f t="shared" si="22"/>
        <v>2.8280542986425342E-4</v>
      </c>
      <c r="I379" s="68">
        <f t="shared" si="23"/>
        <v>0.93198529411764564</v>
      </c>
    </row>
    <row r="380" spans="2:9" x14ac:dyDescent="0.2">
      <c r="B380" s="71">
        <f>'NEGD Commercial'!V378</f>
        <v>7359</v>
      </c>
      <c r="C380" s="65">
        <f>IF('NEGD Large Com Win'!B380&gt;80,80*(Rates!$K$9+Rates!$K$14)+('NEGD Large Com Win'!B380-80)*(Rates!$K$9+Rates!$K$17),'NEGD Large Com Win'!B380*(Rates!$K$9+Rates!$K$14))+Rates!$K$19+SUM(Rates!$K$21:$K$27)</f>
        <v>4237.015576656514</v>
      </c>
      <c r="D380" s="65">
        <f>IF('NEGD Large Com Win'!B380&gt;40,40*(Rates!$L$9+Rates!$L$14)+('NEGD Large Com Win'!B380-40)*(Rates!$L$9+Rates!$L$17),'NEGD Large Com Win'!B380*(Rates!$L$9+Rates!$L$14))+Rates!$L$19+Rates!$L$22+Rates!$L$23</f>
        <v>4262.4085766565158</v>
      </c>
      <c r="E380" s="66">
        <f t="shared" si="24"/>
        <v>25.393000000001848</v>
      </c>
      <c r="F380" s="67">
        <f t="shared" si="25"/>
        <v>5.9931335017748052E-3</v>
      </c>
      <c r="G380" s="71">
        <f>'NEGD Commercial'!X378</f>
        <v>3</v>
      </c>
      <c r="H380" s="68">
        <f t="shared" si="22"/>
        <v>4.242081447963801E-4</v>
      </c>
      <c r="I380" s="68">
        <f t="shared" si="23"/>
        <v>0.93240950226244201</v>
      </c>
    </row>
    <row r="381" spans="2:9" x14ac:dyDescent="0.2">
      <c r="B381" s="71">
        <f>'NEGD Commercial'!V379</f>
        <v>7379</v>
      </c>
      <c r="C381" s="65">
        <f>IF('NEGD Large Com Win'!B381&gt;80,80*(Rates!$K$9+Rates!$K$14)+('NEGD Large Com Win'!B381-80)*(Rates!$K$9+Rates!$K$17),'NEGD Large Com Win'!B381*(Rates!$K$9+Rates!$K$14))+Rates!$K$19+SUM(Rates!$K$21:$K$27)</f>
        <v>4248.1589101981817</v>
      </c>
      <c r="D381" s="65">
        <f>IF('NEGD Large Com Win'!B381&gt;40,40*(Rates!$L$9+Rates!$L$14)+('NEGD Large Com Win'!B381-40)*(Rates!$L$9+Rates!$L$17),'NEGD Large Com Win'!B381*(Rates!$L$9+Rates!$L$14))+Rates!$L$19+Rates!$L$22+Rates!$L$23</f>
        <v>4273.8759101981832</v>
      </c>
      <c r="E381" s="66">
        <f t="shared" si="24"/>
        <v>25.717000000001462</v>
      </c>
      <c r="F381" s="67">
        <f t="shared" si="25"/>
        <v>6.0536812637269569E-3</v>
      </c>
      <c r="G381" s="71">
        <f>'NEGD Commercial'!X379</f>
        <v>2</v>
      </c>
      <c r="H381" s="68">
        <f t="shared" si="22"/>
        <v>2.8280542986425342E-4</v>
      </c>
      <c r="I381" s="68">
        <f t="shared" si="23"/>
        <v>0.93269230769230627</v>
      </c>
    </row>
    <row r="382" spans="2:9" x14ac:dyDescent="0.2">
      <c r="B382" s="71">
        <f>'NEGD Commercial'!V380</f>
        <v>7399</v>
      </c>
      <c r="C382" s="65">
        <f>IF('NEGD Large Com Win'!B382&gt;80,80*(Rates!$K$9+Rates!$K$14)+('NEGD Large Com Win'!B382-80)*(Rates!$K$9+Rates!$K$17),'NEGD Large Com Win'!B382*(Rates!$K$9+Rates!$K$14))+Rates!$K$19+SUM(Rates!$K$21:$K$27)</f>
        <v>4259.3022437398486</v>
      </c>
      <c r="D382" s="65">
        <f>IF('NEGD Large Com Win'!B382&gt;40,40*(Rates!$L$9+Rates!$L$14)+('NEGD Large Com Win'!B382-40)*(Rates!$L$9+Rates!$L$17),'NEGD Large Com Win'!B382*(Rates!$L$9+Rates!$L$14))+Rates!$L$19+Rates!$L$22+Rates!$L$23</f>
        <v>4285.3432437398505</v>
      </c>
      <c r="E382" s="66">
        <f t="shared" si="24"/>
        <v>26.041000000001986</v>
      </c>
      <c r="F382" s="67">
        <f t="shared" si="25"/>
        <v>6.1139122113900235E-3</v>
      </c>
      <c r="G382" s="71">
        <f>'NEGD Commercial'!X380</f>
        <v>2</v>
      </c>
      <c r="H382" s="68">
        <f t="shared" si="22"/>
        <v>2.8280542986425342E-4</v>
      </c>
      <c r="I382" s="68">
        <f t="shared" si="23"/>
        <v>0.93297511312217052</v>
      </c>
    </row>
    <row r="383" spans="2:9" x14ac:dyDescent="0.2">
      <c r="B383" s="71">
        <f>'NEGD Commercial'!V381</f>
        <v>7419</v>
      </c>
      <c r="C383" s="65">
        <f>IF('NEGD Large Com Win'!B383&gt;80,80*(Rates!$K$9+Rates!$K$14)+('NEGD Large Com Win'!B383-80)*(Rates!$K$9+Rates!$K$17),'NEGD Large Com Win'!B383*(Rates!$K$9+Rates!$K$14))+Rates!$K$19+SUM(Rates!$K$21:$K$27)</f>
        <v>4270.4455772815163</v>
      </c>
      <c r="D383" s="65">
        <f>IF('NEGD Large Com Win'!B383&gt;40,40*(Rates!$L$9+Rates!$L$14)+('NEGD Large Com Win'!B383-40)*(Rates!$L$9+Rates!$L$17),'NEGD Large Com Win'!B383*(Rates!$L$9+Rates!$L$14))+Rates!$L$19+Rates!$L$22+Rates!$L$23</f>
        <v>4296.8105772815179</v>
      </c>
      <c r="E383" s="66">
        <f t="shared" si="24"/>
        <v>26.365000000001601</v>
      </c>
      <c r="F383" s="67">
        <f t="shared" si="25"/>
        <v>6.1738288248565044E-3</v>
      </c>
      <c r="G383" s="71">
        <f>'NEGD Commercial'!X381</f>
        <v>3</v>
      </c>
      <c r="H383" s="68">
        <f t="shared" si="22"/>
        <v>4.242081447963801E-4</v>
      </c>
      <c r="I383" s="68">
        <f t="shared" si="23"/>
        <v>0.9333993212669669</v>
      </c>
    </row>
    <row r="384" spans="2:9" x14ac:dyDescent="0.2">
      <c r="B384" s="71">
        <f>'NEGD Commercial'!V382</f>
        <v>7439</v>
      </c>
      <c r="C384" s="65">
        <f>IF('NEGD Large Com Win'!B384&gt;80,80*(Rates!$K$9+Rates!$K$14)+('NEGD Large Com Win'!B384-80)*(Rates!$K$9+Rates!$K$17),'NEGD Large Com Win'!B384*(Rates!$K$9+Rates!$K$14))+Rates!$K$19+SUM(Rates!$K$21:$K$27)</f>
        <v>4281.5889108231841</v>
      </c>
      <c r="D384" s="65">
        <f>IF('NEGD Large Com Win'!B384&gt;40,40*(Rates!$L$9+Rates!$L$14)+('NEGD Large Com Win'!B384-40)*(Rates!$L$9+Rates!$L$17),'NEGD Large Com Win'!B384*(Rates!$L$9+Rates!$L$14))+Rates!$L$19+Rates!$L$22+Rates!$L$23</f>
        <v>4308.2779108231853</v>
      </c>
      <c r="E384" s="66">
        <f t="shared" si="24"/>
        <v>26.689000000001215</v>
      </c>
      <c r="F384" s="67">
        <f t="shared" si="25"/>
        <v>6.2334335584006244E-3</v>
      </c>
      <c r="G384" s="71">
        <f>'NEGD Commercial'!X382</f>
        <v>1</v>
      </c>
      <c r="H384" s="68">
        <f t="shared" si="22"/>
        <v>1.4140271493212671E-4</v>
      </c>
      <c r="I384" s="68">
        <f t="shared" si="23"/>
        <v>0.93354072398189902</v>
      </c>
    </row>
    <row r="385" spans="2:9" x14ac:dyDescent="0.2">
      <c r="B385" s="71">
        <f>'NEGD Commercial'!V383</f>
        <v>7459</v>
      </c>
      <c r="C385" s="65">
        <f>IF('NEGD Large Com Win'!B385&gt;80,80*(Rates!$K$9+Rates!$K$14)+('NEGD Large Com Win'!B385-80)*(Rates!$K$9+Rates!$K$17),'NEGD Large Com Win'!B385*(Rates!$K$9+Rates!$K$14))+Rates!$K$19+SUM(Rates!$K$21:$K$27)</f>
        <v>4292.7322443648509</v>
      </c>
      <c r="D385" s="65">
        <f>IF('NEGD Large Com Win'!B385&gt;40,40*(Rates!$L$9+Rates!$L$14)+('NEGD Large Com Win'!B385-40)*(Rates!$L$9+Rates!$L$17),'NEGD Large Com Win'!B385*(Rates!$L$9+Rates!$L$14))+Rates!$L$19+Rates!$L$22+Rates!$L$23</f>
        <v>4319.7452443648526</v>
      </c>
      <c r="E385" s="66">
        <f t="shared" si="24"/>
        <v>27.013000000001739</v>
      </c>
      <c r="F385" s="67">
        <f t="shared" si="25"/>
        <v>6.2927288408127953E-3</v>
      </c>
      <c r="G385" s="71">
        <f>'NEGD Commercial'!X383</f>
        <v>3</v>
      </c>
      <c r="H385" s="68">
        <f t="shared" si="22"/>
        <v>4.242081447963801E-4</v>
      </c>
      <c r="I385" s="68">
        <f t="shared" si="23"/>
        <v>0.9339649321266954</v>
      </c>
    </row>
    <row r="386" spans="2:9" x14ac:dyDescent="0.2">
      <c r="B386" s="71">
        <f>'NEGD Commercial'!V384</f>
        <v>7479</v>
      </c>
      <c r="C386" s="65">
        <f>IF('NEGD Large Com Win'!B386&gt;80,80*(Rates!$K$9+Rates!$K$14)+('NEGD Large Com Win'!B386-80)*(Rates!$K$9+Rates!$K$17),'NEGD Large Com Win'!B386*(Rates!$K$9+Rates!$K$14))+Rates!$K$19+SUM(Rates!$K$21:$K$27)</f>
        <v>4303.8755779065186</v>
      </c>
      <c r="D386" s="65">
        <f>IF('NEGD Large Com Win'!B386&gt;40,40*(Rates!$L$9+Rates!$L$14)+('NEGD Large Com Win'!B386-40)*(Rates!$L$9+Rates!$L$17),'NEGD Large Com Win'!B386*(Rates!$L$9+Rates!$L$14))+Rates!$L$19+Rates!$L$22+Rates!$L$23</f>
        <v>4331.21257790652</v>
      </c>
      <c r="E386" s="66">
        <f t="shared" si="24"/>
        <v>27.337000000001353</v>
      </c>
      <c r="F386" s="67">
        <f t="shared" si="25"/>
        <v>6.3517170757288839E-3</v>
      </c>
      <c r="G386" s="71">
        <f>'NEGD Commercial'!X384</f>
        <v>2</v>
      </c>
      <c r="H386" s="68">
        <f t="shared" si="22"/>
        <v>2.8280542986425342E-4</v>
      </c>
      <c r="I386" s="68">
        <f t="shared" si="23"/>
        <v>0.93424773755655965</v>
      </c>
    </row>
    <row r="387" spans="2:9" x14ac:dyDescent="0.2">
      <c r="B387" s="71">
        <f>'NEGD Commercial'!V385</f>
        <v>7499</v>
      </c>
      <c r="C387" s="65">
        <f>IF('NEGD Large Com Win'!B387&gt;80,80*(Rates!$K$9+Rates!$K$14)+('NEGD Large Com Win'!B387-80)*(Rates!$K$9+Rates!$K$17),'NEGD Large Com Win'!B387*(Rates!$K$9+Rates!$K$14))+Rates!$K$19+SUM(Rates!$K$21:$K$27)</f>
        <v>4315.0189114481864</v>
      </c>
      <c r="D387" s="65">
        <f>IF('NEGD Large Com Win'!B387&gt;40,40*(Rates!$L$9+Rates!$L$14)+('NEGD Large Com Win'!B387-40)*(Rates!$L$9+Rates!$L$17),'NEGD Large Com Win'!B387*(Rates!$L$9+Rates!$L$14))+Rates!$L$19+Rates!$L$22+Rates!$L$23</f>
        <v>4342.6799114481873</v>
      </c>
      <c r="E387" s="66">
        <f t="shared" si="24"/>
        <v>27.661000000000968</v>
      </c>
      <c r="F387" s="67">
        <f t="shared" si="25"/>
        <v>6.410400641956286E-3</v>
      </c>
      <c r="G387" s="71">
        <f>'NEGD Commercial'!X385</f>
        <v>2</v>
      </c>
      <c r="H387" s="68">
        <f t="shared" si="22"/>
        <v>2.8280542986425342E-4</v>
      </c>
      <c r="I387" s="68">
        <f t="shared" si="23"/>
        <v>0.93453054298642391</v>
      </c>
    </row>
    <row r="388" spans="2:9" x14ac:dyDescent="0.2">
      <c r="B388" s="71">
        <f>'NEGD Commercial'!V386</f>
        <v>7519</v>
      </c>
      <c r="C388" s="65">
        <f>IF('NEGD Large Com Win'!B388&gt;80,80*(Rates!$K$9+Rates!$K$14)+('NEGD Large Com Win'!B388-80)*(Rates!$K$9+Rates!$K$17),'NEGD Large Com Win'!B388*(Rates!$K$9+Rates!$K$14))+Rates!$K$19+SUM(Rates!$K$21:$K$27)</f>
        <v>4326.1622449898532</v>
      </c>
      <c r="D388" s="65">
        <f>IF('NEGD Large Com Win'!B388&gt;40,40*(Rates!$L$9+Rates!$L$14)+('NEGD Large Com Win'!B388-40)*(Rates!$L$9+Rates!$L$17),'NEGD Large Com Win'!B388*(Rates!$L$9+Rates!$L$14))+Rates!$L$19+Rates!$L$22+Rates!$L$23</f>
        <v>4354.1472449898547</v>
      </c>
      <c r="E388" s="66">
        <f t="shared" si="24"/>
        <v>27.985000000001492</v>
      </c>
      <c r="F388" s="67">
        <f t="shared" si="25"/>
        <v>6.4687818937930585E-3</v>
      </c>
      <c r="G388" s="71">
        <f>'NEGD Commercial'!X386</f>
        <v>3</v>
      </c>
      <c r="H388" s="68">
        <f t="shared" si="22"/>
        <v>4.242081447963801E-4</v>
      </c>
      <c r="I388" s="68">
        <f t="shared" si="23"/>
        <v>0.93495475113122029</v>
      </c>
    </row>
    <row r="389" spans="2:9" x14ac:dyDescent="0.2">
      <c r="B389" s="71">
        <f>'NEGD Commercial'!V387</f>
        <v>7539</v>
      </c>
      <c r="C389" s="65">
        <f>IF('NEGD Large Com Win'!B389&gt;80,80*(Rates!$K$9+Rates!$K$14)+('NEGD Large Com Win'!B389-80)*(Rates!$K$9+Rates!$K$17),'NEGD Large Com Win'!B389*(Rates!$K$9+Rates!$K$14))+Rates!$K$19+SUM(Rates!$K$21:$K$27)</f>
        <v>4337.305578531521</v>
      </c>
      <c r="D389" s="65">
        <f>IF('NEGD Large Com Win'!B389&gt;40,40*(Rates!$L$9+Rates!$L$14)+('NEGD Large Com Win'!B389-40)*(Rates!$L$9+Rates!$L$17),'NEGD Large Com Win'!B389*(Rates!$L$9+Rates!$L$14))+Rates!$L$19+Rates!$L$22+Rates!$L$23</f>
        <v>4365.6145785315221</v>
      </c>
      <c r="E389" s="66">
        <f t="shared" si="24"/>
        <v>28.309000000001106</v>
      </c>
      <c r="F389" s="67">
        <f t="shared" si="25"/>
        <v>6.5268631613421314E-3</v>
      </c>
      <c r="G389" s="71">
        <f>'NEGD Commercial'!X387</f>
        <v>2</v>
      </c>
      <c r="H389" s="68">
        <f t="shared" si="22"/>
        <v>2.8280542986425342E-4</v>
      </c>
      <c r="I389" s="68">
        <f t="shared" si="23"/>
        <v>0.93523755656108454</v>
      </c>
    </row>
    <row r="390" spans="2:9" x14ac:dyDescent="0.2">
      <c r="B390" s="71">
        <f>'NEGD Commercial'!V388</f>
        <v>7559</v>
      </c>
      <c r="C390" s="65">
        <f>IF('NEGD Large Com Win'!B390&gt;80,80*(Rates!$K$9+Rates!$K$14)+('NEGD Large Com Win'!B390-80)*(Rates!$K$9+Rates!$K$17),'NEGD Large Com Win'!B390*(Rates!$K$9+Rates!$K$14))+Rates!$K$19+SUM(Rates!$K$21:$K$27)</f>
        <v>4348.4489120731887</v>
      </c>
      <c r="D390" s="65">
        <f>IF('NEGD Large Com Win'!B390&gt;40,40*(Rates!$L$9+Rates!$L$14)+('NEGD Large Com Win'!B390-40)*(Rates!$L$9+Rates!$L$17),'NEGD Large Com Win'!B390*(Rates!$L$9+Rates!$L$14))+Rates!$L$19+Rates!$L$22+Rates!$L$23</f>
        <v>4377.0819120731894</v>
      </c>
      <c r="E390" s="66">
        <f t="shared" si="24"/>
        <v>28.63300000000072</v>
      </c>
      <c r="F390" s="67">
        <f t="shared" si="25"/>
        <v>6.5846467508225833E-3</v>
      </c>
      <c r="G390" s="71">
        <f>'NEGD Commercial'!X388</f>
        <v>5</v>
      </c>
      <c r="H390" s="68">
        <f t="shared" si="22"/>
        <v>7.0701357466063347E-4</v>
      </c>
      <c r="I390" s="68">
        <f t="shared" si="23"/>
        <v>0.93594457013574517</v>
      </c>
    </row>
    <row r="391" spans="2:9" x14ac:dyDescent="0.2">
      <c r="B391" s="71">
        <f>'NEGD Commercial'!V389</f>
        <v>7579</v>
      </c>
      <c r="C391" s="65">
        <f>IF('NEGD Large Com Win'!B391&gt;80,80*(Rates!$K$9+Rates!$K$14)+('NEGD Large Com Win'!B391-80)*(Rates!$K$9+Rates!$K$17),'NEGD Large Com Win'!B391*(Rates!$K$9+Rates!$K$14))+Rates!$K$19+SUM(Rates!$K$21:$K$27)</f>
        <v>4359.5922456148555</v>
      </c>
      <c r="D391" s="65">
        <f>IF('NEGD Large Com Win'!B391&gt;40,40*(Rates!$L$9+Rates!$L$14)+('NEGD Large Com Win'!B391-40)*(Rates!$L$9+Rates!$L$17),'NEGD Large Com Win'!B391*(Rates!$L$9+Rates!$L$14))+Rates!$L$19+Rates!$L$22+Rates!$L$23</f>
        <v>4388.5492456148568</v>
      </c>
      <c r="E391" s="66">
        <f t="shared" si="24"/>
        <v>28.957000000001244</v>
      </c>
      <c r="F391" s="67">
        <f t="shared" si="25"/>
        <v>6.6421349448742518E-3</v>
      </c>
      <c r="G391" s="71">
        <f>'NEGD Commercial'!X389</f>
        <v>1</v>
      </c>
      <c r="H391" s="68">
        <f t="shared" si="22"/>
        <v>1.4140271493212671E-4</v>
      </c>
      <c r="I391" s="68">
        <f t="shared" si="23"/>
        <v>0.93608597285067729</v>
      </c>
    </row>
    <row r="392" spans="2:9" x14ac:dyDescent="0.2">
      <c r="B392" s="71">
        <f>'NEGD Commercial'!V390</f>
        <v>7599</v>
      </c>
      <c r="C392" s="65">
        <f>IF('NEGD Large Com Win'!B392&gt;80,80*(Rates!$K$9+Rates!$K$14)+('NEGD Large Com Win'!B392-80)*(Rates!$K$9+Rates!$K$17),'NEGD Large Com Win'!B392*(Rates!$K$9+Rates!$K$14))+Rates!$K$19+SUM(Rates!$K$21:$K$27)</f>
        <v>4370.7355791565233</v>
      </c>
      <c r="D392" s="65">
        <f>IF('NEGD Large Com Win'!B392&gt;40,40*(Rates!$L$9+Rates!$L$14)+('NEGD Large Com Win'!B392-40)*(Rates!$L$9+Rates!$L$17),'NEGD Large Com Win'!B392*(Rates!$L$9+Rates!$L$14))+Rates!$L$19+Rates!$L$22+Rates!$L$23</f>
        <v>4400.0165791565241</v>
      </c>
      <c r="E392" s="66">
        <f t="shared" si="24"/>
        <v>29.281000000000859</v>
      </c>
      <c r="F392" s="67">
        <f t="shared" si="25"/>
        <v>6.6993300028576853E-3</v>
      </c>
      <c r="G392" s="71">
        <f>'NEGD Commercial'!X390</f>
        <v>2</v>
      </c>
      <c r="H392" s="68">
        <f t="shared" ref="H392:H455" si="26">G392/SUM($G$6:$G$714)</f>
        <v>2.8280542986425342E-4</v>
      </c>
      <c r="I392" s="68">
        <f t="shared" ref="I392:I455" si="27">H392+I391</f>
        <v>0.93636877828054155</v>
      </c>
    </row>
    <row r="393" spans="2:9" x14ac:dyDescent="0.2">
      <c r="B393" s="71">
        <f>'NEGD Commercial'!V391</f>
        <v>7619</v>
      </c>
      <c r="C393" s="65">
        <f>IF('NEGD Large Com Win'!B393&gt;80,80*(Rates!$K$9+Rates!$K$14)+('NEGD Large Com Win'!B393-80)*(Rates!$K$9+Rates!$K$17),'NEGD Large Com Win'!B393*(Rates!$K$9+Rates!$K$14))+Rates!$K$19+SUM(Rates!$K$21:$K$27)</f>
        <v>4381.8789126981901</v>
      </c>
      <c r="D393" s="65">
        <f>IF('NEGD Large Com Win'!B393&gt;40,40*(Rates!$L$9+Rates!$L$14)+('NEGD Large Com Win'!B393-40)*(Rates!$L$9+Rates!$L$17),'NEGD Large Com Win'!B393*(Rates!$L$9+Rates!$L$14))+Rates!$L$19+Rates!$L$22+Rates!$L$23</f>
        <v>4411.4839126981915</v>
      </c>
      <c r="E393" s="66">
        <f t="shared" si="24"/>
        <v>29.605000000001382</v>
      </c>
      <c r="F393" s="67">
        <f t="shared" si="25"/>
        <v>6.7562341611516093E-3</v>
      </c>
      <c r="G393" s="71">
        <f>'NEGD Commercial'!X391</f>
        <v>2</v>
      </c>
      <c r="H393" s="68">
        <f t="shared" si="26"/>
        <v>2.8280542986425342E-4</v>
      </c>
      <c r="I393" s="68">
        <f t="shared" si="27"/>
        <v>0.9366515837104058</v>
      </c>
    </row>
    <row r="394" spans="2:9" x14ac:dyDescent="0.2">
      <c r="B394" s="71">
        <f>'NEGD Commercial'!V392</f>
        <v>7639</v>
      </c>
      <c r="C394" s="65">
        <f>IF('NEGD Large Com Win'!B394&gt;80,80*(Rates!$K$9+Rates!$K$14)+('NEGD Large Com Win'!B394-80)*(Rates!$K$9+Rates!$K$17),'NEGD Large Com Win'!B394*(Rates!$K$9+Rates!$K$14))+Rates!$K$19+SUM(Rates!$K$21:$K$27)</f>
        <v>4393.0222462398579</v>
      </c>
      <c r="D394" s="65">
        <f>IF('NEGD Large Com Win'!B394&gt;40,40*(Rates!$L$9+Rates!$L$14)+('NEGD Large Com Win'!B394-40)*(Rates!$L$9+Rates!$L$17),'NEGD Large Com Win'!B394*(Rates!$L$9+Rates!$L$14))+Rates!$L$19+Rates!$L$22+Rates!$L$23</f>
        <v>4422.9512462398588</v>
      </c>
      <c r="E394" s="66">
        <f t="shared" si="24"/>
        <v>29.929000000000997</v>
      </c>
      <c r="F394" s="67">
        <f t="shared" si="25"/>
        <v>6.8128496334427351E-3</v>
      </c>
      <c r="G394" s="71">
        <f>'NEGD Commercial'!X392</f>
        <v>2</v>
      </c>
      <c r="H394" s="68">
        <f t="shared" si="26"/>
        <v>2.8280542986425342E-4</v>
      </c>
      <c r="I394" s="68">
        <f t="shared" si="27"/>
        <v>0.93693438914027005</v>
      </c>
    </row>
    <row r="395" spans="2:9" x14ac:dyDescent="0.2">
      <c r="B395" s="71">
        <f>'NEGD Commercial'!V393</f>
        <v>7679</v>
      </c>
      <c r="C395" s="65">
        <f>IF('NEGD Large Com Win'!B395&gt;80,80*(Rates!$K$9+Rates!$K$14)+('NEGD Large Com Win'!B395-80)*(Rates!$K$9+Rates!$K$17),'NEGD Large Com Win'!B395*(Rates!$K$9+Rates!$K$14))+Rates!$K$19+SUM(Rates!$K$21:$K$27)</f>
        <v>4415.3089133231924</v>
      </c>
      <c r="D395" s="65">
        <f>IF('NEGD Large Com Win'!B395&gt;40,40*(Rates!$L$9+Rates!$L$14)+('NEGD Large Com Win'!B395-40)*(Rates!$L$9+Rates!$L$17),'NEGD Large Com Win'!B395*(Rates!$L$9+Rates!$L$14))+Rates!$L$19+Rates!$L$22+Rates!$L$23</f>
        <v>4445.8859133231936</v>
      </c>
      <c r="E395" s="66">
        <f t="shared" si="24"/>
        <v>30.577000000001135</v>
      </c>
      <c r="F395" s="67">
        <f t="shared" si="25"/>
        <v>6.9252232630281092E-3</v>
      </c>
      <c r="G395" s="71">
        <f>'NEGD Commercial'!X393</f>
        <v>1</v>
      </c>
      <c r="H395" s="68">
        <f t="shared" si="26"/>
        <v>1.4140271493212671E-4</v>
      </c>
      <c r="I395" s="68">
        <f t="shared" si="27"/>
        <v>0.93707579185520218</v>
      </c>
    </row>
    <row r="396" spans="2:9" x14ac:dyDescent="0.2">
      <c r="B396" s="71">
        <f>'NEGD Commercial'!V394</f>
        <v>7699</v>
      </c>
      <c r="C396" s="65">
        <f>IF('NEGD Large Com Win'!B396&gt;80,80*(Rates!$K$9+Rates!$K$14)+('NEGD Large Com Win'!B396-80)*(Rates!$K$9+Rates!$K$17),'NEGD Large Com Win'!B396*(Rates!$K$9+Rates!$K$14))+Rates!$K$19+SUM(Rates!$K$21:$K$27)</f>
        <v>4426.4522468648602</v>
      </c>
      <c r="D396" s="65">
        <f>IF('NEGD Large Com Win'!B396&gt;40,40*(Rates!$L$9+Rates!$L$14)+('NEGD Large Com Win'!B396-40)*(Rates!$L$9+Rates!$L$17),'NEGD Large Com Win'!B396*(Rates!$L$9+Rates!$L$14))+Rates!$L$19+Rates!$L$22+Rates!$L$23</f>
        <v>4457.3532468648609</v>
      </c>
      <c r="E396" s="66">
        <f t="shared" si="24"/>
        <v>30.901000000000749</v>
      </c>
      <c r="F396" s="67">
        <f t="shared" si="25"/>
        <v>6.980985736802451E-3</v>
      </c>
      <c r="G396" s="71">
        <f>'NEGD Commercial'!X394</f>
        <v>1</v>
      </c>
      <c r="H396" s="68">
        <f t="shared" si="26"/>
        <v>1.4140271493212671E-4</v>
      </c>
      <c r="I396" s="68">
        <f t="shared" si="27"/>
        <v>0.9372171945701343</v>
      </c>
    </row>
    <row r="397" spans="2:9" x14ac:dyDescent="0.2">
      <c r="B397" s="71">
        <f>'NEGD Commercial'!V395</f>
        <v>7719</v>
      </c>
      <c r="C397" s="65">
        <f>IF('NEGD Large Com Win'!B397&gt;80,80*(Rates!$K$9+Rates!$K$14)+('NEGD Large Com Win'!B397-80)*(Rates!$K$9+Rates!$K$17),'NEGD Large Com Win'!B397*(Rates!$K$9+Rates!$K$14))+Rates!$K$19+SUM(Rates!$K$21:$K$27)</f>
        <v>4437.595580406527</v>
      </c>
      <c r="D397" s="65">
        <f>IF('NEGD Large Com Win'!B397&gt;40,40*(Rates!$L$9+Rates!$L$14)+('NEGD Large Com Win'!B397-40)*(Rates!$L$9+Rates!$L$17),'NEGD Large Com Win'!B397*(Rates!$L$9+Rates!$L$14))+Rates!$L$19+Rates!$L$22+Rates!$L$23</f>
        <v>4468.8205804065283</v>
      </c>
      <c r="E397" s="66">
        <f t="shared" si="24"/>
        <v>31.225000000001273</v>
      </c>
      <c r="F397" s="67">
        <f t="shared" si="25"/>
        <v>7.0364681580877093E-3</v>
      </c>
      <c r="G397" s="71">
        <f>'NEGD Commercial'!X395</f>
        <v>3</v>
      </c>
      <c r="H397" s="68">
        <f t="shared" si="26"/>
        <v>4.242081447963801E-4</v>
      </c>
      <c r="I397" s="68">
        <f t="shared" si="27"/>
        <v>0.93764140271493068</v>
      </c>
    </row>
    <row r="398" spans="2:9" x14ac:dyDescent="0.2">
      <c r="B398" s="71">
        <f>'NEGD Commercial'!V396</f>
        <v>7739</v>
      </c>
      <c r="C398" s="65">
        <f>IF('NEGD Large Com Win'!B398&gt;80,80*(Rates!$K$9+Rates!$K$14)+('NEGD Large Com Win'!B398-80)*(Rates!$K$9+Rates!$K$17),'NEGD Large Com Win'!B398*(Rates!$K$9+Rates!$K$14))+Rates!$K$19+SUM(Rates!$K$21:$K$27)</f>
        <v>4448.7389139481947</v>
      </c>
      <c r="D398" s="65">
        <f>IF('NEGD Large Com Win'!B398&gt;40,40*(Rates!$L$9+Rates!$L$14)+('NEGD Large Com Win'!B398-40)*(Rates!$L$9+Rates!$L$17),'NEGD Large Com Win'!B398*(Rates!$L$9+Rates!$L$14))+Rates!$L$19+Rates!$L$22+Rates!$L$23</f>
        <v>4480.2879139481956</v>
      </c>
      <c r="E398" s="66">
        <f t="shared" si="24"/>
        <v>31.549000000000888</v>
      </c>
      <c r="F398" s="67">
        <f t="shared" si="25"/>
        <v>7.0916726313348839E-3</v>
      </c>
      <c r="G398" s="71">
        <f>'NEGD Commercial'!X396</f>
        <v>2</v>
      </c>
      <c r="H398" s="68">
        <f t="shared" si="26"/>
        <v>2.8280542986425342E-4</v>
      </c>
      <c r="I398" s="68">
        <f t="shared" si="27"/>
        <v>0.93792420814479494</v>
      </c>
    </row>
    <row r="399" spans="2:9" x14ac:dyDescent="0.2">
      <c r="B399" s="71">
        <f>'NEGD Commercial'!V397</f>
        <v>7759</v>
      </c>
      <c r="C399" s="65">
        <f>IF('NEGD Large Com Win'!B399&gt;80,80*(Rates!$K$9+Rates!$K$14)+('NEGD Large Com Win'!B399-80)*(Rates!$K$9+Rates!$K$17),'NEGD Large Com Win'!B399*(Rates!$K$9+Rates!$K$14))+Rates!$K$19+SUM(Rates!$K$21:$K$27)</f>
        <v>4459.8822474898625</v>
      </c>
      <c r="D399" s="65">
        <f>IF('NEGD Large Com Win'!B399&gt;40,40*(Rates!$L$9+Rates!$L$14)+('NEGD Large Com Win'!B399-40)*(Rates!$L$9+Rates!$L$17),'NEGD Large Com Win'!B399*(Rates!$L$9+Rates!$L$14))+Rates!$L$19+Rates!$L$22+Rates!$L$23</f>
        <v>4491.755247489863</v>
      </c>
      <c r="E399" s="66">
        <f t="shared" si="24"/>
        <v>31.873000000000502</v>
      </c>
      <c r="F399" s="67">
        <f t="shared" si="25"/>
        <v>7.1466012399631074E-3</v>
      </c>
      <c r="G399" s="71">
        <f>'NEGD Commercial'!X397</f>
        <v>2</v>
      </c>
      <c r="H399" s="68">
        <f t="shared" si="26"/>
        <v>2.8280542986425342E-4</v>
      </c>
      <c r="I399" s="68">
        <f t="shared" si="27"/>
        <v>0.93820701357465919</v>
      </c>
    </row>
    <row r="400" spans="2:9" x14ac:dyDescent="0.2">
      <c r="B400" s="71">
        <f>'NEGD Commercial'!V398</f>
        <v>7779</v>
      </c>
      <c r="C400" s="65">
        <f>IF('NEGD Large Com Win'!B400&gt;80,80*(Rates!$K$9+Rates!$K$14)+('NEGD Large Com Win'!B400-80)*(Rates!$K$9+Rates!$K$17),'NEGD Large Com Win'!B400*(Rates!$K$9+Rates!$K$14))+Rates!$K$19+SUM(Rates!$K$21:$K$27)</f>
        <v>4471.0255810315293</v>
      </c>
      <c r="D400" s="65">
        <f>IF('NEGD Large Com Win'!B400&gt;40,40*(Rates!$L$9+Rates!$L$14)+('NEGD Large Com Win'!B400-40)*(Rates!$L$9+Rates!$L$17),'NEGD Large Com Win'!B400*(Rates!$L$9+Rates!$L$14))+Rates!$L$19+Rates!$L$22+Rates!$L$23</f>
        <v>4503.2225810315304</v>
      </c>
      <c r="E400" s="66">
        <f t="shared" si="24"/>
        <v>32.197000000001026</v>
      </c>
      <c r="F400" s="67">
        <f t="shared" si="25"/>
        <v>7.2012560466211241E-3</v>
      </c>
      <c r="G400" s="71">
        <f>'NEGD Commercial'!X398</f>
        <v>1</v>
      </c>
      <c r="H400" s="68">
        <f t="shared" si="26"/>
        <v>1.4140271493212671E-4</v>
      </c>
      <c r="I400" s="68">
        <f t="shared" si="27"/>
        <v>0.93834841628959131</v>
      </c>
    </row>
    <row r="401" spans="2:9" x14ac:dyDescent="0.2">
      <c r="B401" s="71">
        <f>'NEGD Commercial'!V399</f>
        <v>7799</v>
      </c>
      <c r="C401" s="65">
        <f>IF('NEGD Large Com Win'!B401&gt;80,80*(Rates!$K$9+Rates!$K$14)+('NEGD Large Com Win'!B401-80)*(Rates!$K$9+Rates!$K$17),'NEGD Large Com Win'!B401*(Rates!$K$9+Rates!$K$14))+Rates!$K$19+SUM(Rates!$K$21:$K$27)</f>
        <v>4482.1689145731971</v>
      </c>
      <c r="D401" s="65">
        <f>IF('NEGD Large Com Win'!B401&gt;40,40*(Rates!$L$9+Rates!$L$14)+('NEGD Large Com Win'!B401-40)*(Rates!$L$9+Rates!$L$17),'NEGD Large Com Win'!B401*(Rates!$L$9+Rates!$L$14))+Rates!$L$19+Rates!$L$22+Rates!$L$23</f>
        <v>4514.6899145731977</v>
      </c>
      <c r="E401" s="66">
        <f t="shared" si="24"/>
        <v>32.52100000000064</v>
      </c>
      <c r="F401" s="67">
        <f t="shared" si="25"/>
        <v>7.2556390934448685E-3</v>
      </c>
      <c r="G401" s="71">
        <f>'NEGD Commercial'!X399</f>
        <v>5</v>
      </c>
      <c r="H401" s="68">
        <f t="shared" si="26"/>
        <v>7.0701357466063347E-4</v>
      </c>
      <c r="I401" s="68">
        <f t="shared" si="27"/>
        <v>0.93905542986425194</v>
      </c>
    </row>
    <row r="402" spans="2:9" x14ac:dyDescent="0.2">
      <c r="B402" s="71">
        <f>'NEGD Commercial'!V400</f>
        <v>7819</v>
      </c>
      <c r="C402" s="65">
        <f>IF('NEGD Large Com Win'!B402&gt;80,80*(Rates!$K$9+Rates!$K$14)+('NEGD Large Com Win'!B402-80)*(Rates!$K$9+Rates!$K$17),'NEGD Large Com Win'!B402*(Rates!$K$9+Rates!$K$14))+Rates!$K$19+SUM(Rates!$K$21:$K$27)</f>
        <v>4493.3122481148639</v>
      </c>
      <c r="D402" s="65">
        <f>IF('NEGD Large Com Win'!B402&gt;40,40*(Rates!$L$9+Rates!$L$14)+('NEGD Large Com Win'!B402-40)*(Rates!$L$9+Rates!$L$17),'NEGD Large Com Win'!B402*(Rates!$L$9+Rates!$L$14))+Rates!$L$19+Rates!$L$22+Rates!$L$23</f>
        <v>4526.157248114866</v>
      </c>
      <c r="E402" s="66">
        <f t="shared" si="24"/>
        <v>32.845000000002074</v>
      </c>
      <c r="F402" s="67">
        <f t="shared" si="25"/>
        <v>7.30975240231345E-3</v>
      </c>
      <c r="G402" s="71">
        <f>'NEGD Commercial'!X400</f>
        <v>1</v>
      </c>
      <c r="H402" s="68">
        <f t="shared" si="26"/>
        <v>1.4140271493212671E-4</v>
      </c>
      <c r="I402" s="68">
        <f t="shared" si="27"/>
        <v>0.93919683257918407</v>
      </c>
    </row>
    <row r="403" spans="2:9" x14ac:dyDescent="0.2">
      <c r="B403" s="71">
        <f>'NEGD Commercial'!V401</f>
        <v>7839</v>
      </c>
      <c r="C403" s="65">
        <f>IF('NEGD Large Com Win'!B403&gt;80,80*(Rates!$K$9+Rates!$K$14)+('NEGD Large Com Win'!B403-80)*(Rates!$K$9+Rates!$K$17),'NEGD Large Com Win'!B403*(Rates!$K$9+Rates!$K$14))+Rates!$K$19+SUM(Rates!$K$21:$K$27)</f>
        <v>4504.4555816565316</v>
      </c>
      <c r="D403" s="65">
        <f>IF('NEGD Large Com Win'!B403&gt;40,40*(Rates!$L$9+Rates!$L$14)+('NEGD Large Com Win'!B403-40)*(Rates!$L$9+Rates!$L$17),'NEGD Large Com Win'!B403*(Rates!$L$9+Rates!$L$14))+Rates!$L$19+Rates!$L$22+Rates!$L$23</f>
        <v>4537.6245816565333</v>
      </c>
      <c r="E403" s="66">
        <f t="shared" si="24"/>
        <v>33.169000000001688</v>
      </c>
      <c r="F403" s="67">
        <f t="shared" si="25"/>
        <v>7.3635979750972828E-3</v>
      </c>
      <c r="G403" s="71">
        <f>'NEGD Commercial'!X401</f>
        <v>2</v>
      </c>
      <c r="H403" s="68">
        <f t="shared" si="26"/>
        <v>2.8280542986425342E-4</v>
      </c>
      <c r="I403" s="68">
        <f t="shared" si="27"/>
        <v>0.93947963800904832</v>
      </c>
    </row>
    <row r="404" spans="2:9" x14ac:dyDescent="0.2">
      <c r="B404" s="71">
        <f>'NEGD Commercial'!V402</f>
        <v>7859</v>
      </c>
      <c r="C404" s="65">
        <f>IF('NEGD Large Com Win'!B404&gt;80,80*(Rates!$K$9+Rates!$K$14)+('NEGD Large Com Win'!B404-80)*(Rates!$K$9+Rates!$K$17),'NEGD Large Com Win'!B404*(Rates!$K$9+Rates!$K$14))+Rates!$K$19+SUM(Rates!$K$21:$K$27)</f>
        <v>4515.5989151981994</v>
      </c>
      <c r="D404" s="65">
        <f>IF('NEGD Large Com Win'!B404&gt;40,40*(Rates!$L$9+Rates!$L$14)+('NEGD Large Com Win'!B404-40)*(Rates!$L$9+Rates!$L$17),'NEGD Large Com Win'!B404*(Rates!$L$9+Rates!$L$14))+Rates!$L$19+Rates!$L$22+Rates!$L$23</f>
        <v>4549.0919151982007</v>
      </c>
      <c r="E404" s="66">
        <f t="shared" si="24"/>
        <v>33.493000000001302</v>
      </c>
      <c r="F404" s="67">
        <f t="shared" si="25"/>
        <v>7.4171777939075938E-3</v>
      </c>
      <c r="G404" s="71">
        <f>'NEGD Commercial'!X402</f>
        <v>3</v>
      </c>
      <c r="H404" s="68">
        <f t="shared" si="26"/>
        <v>4.242081447963801E-4</v>
      </c>
      <c r="I404" s="68">
        <f t="shared" si="27"/>
        <v>0.9399038461538447</v>
      </c>
    </row>
    <row r="405" spans="2:9" x14ac:dyDescent="0.2">
      <c r="B405" s="71">
        <f>'NEGD Commercial'!V403</f>
        <v>7879</v>
      </c>
      <c r="C405" s="65">
        <f>IF('NEGD Large Com Win'!B405&gt;80,80*(Rates!$K$9+Rates!$K$14)+('NEGD Large Com Win'!B405-80)*(Rates!$K$9+Rates!$K$17),'NEGD Large Com Win'!B405*(Rates!$K$9+Rates!$K$14))+Rates!$K$19+SUM(Rates!$K$21:$K$27)</f>
        <v>4526.7422487398662</v>
      </c>
      <c r="D405" s="65">
        <f>IF('NEGD Large Com Win'!B405&gt;40,40*(Rates!$L$9+Rates!$L$14)+('NEGD Large Com Win'!B405-40)*(Rates!$L$9+Rates!$L$17),'NEGD Large Com Win'!B405*(Rates!$L$9+Rates!$L$14))+Rates!$L$19+Rates!$L$22+Rates!$L$23</f>
        <v>4560.5592487398681</v>
      </c>
      <c r="E405" s="66">
        <f t="shared" si="24"/>
        <v>33.817000000001826</v>
      </c>
      <c r="F405" s="67">
        <f t="shared" si="25"/>
        <v>7.4704938213382144E-3</v>
      </c>
      <c r="G405" s="71">
        <f>'NEGD Commercial'!X403</f>
        <v>1</v>
      </c>
      <c r="H405" s="68">
        <f t="shared" si="26"/>
        <v>1.4140271493212671E-4</v>
      </c>
      <c r="I405" s="68">
        <f t="shared" si="27"/>
        <v>0.94004524886877683</v>
      </c>
    </row>
    <row r="406" spans="2:9" x14ac:dyDescent="0.2">
      <c r="B406" s="71">
        <f>'NEGD Commercial'!V404</f>
        <v>7899</v>
      </c>
      <c r="C406" s="65">
        <f>IF('NEGD Large Com Win'!B406&gt;80,80*(Rates!$K$9+Rates!$K$14)+('NEGD Large Com Win'!B406-80)*(Rates!$K$9+Rates!$K$17),'NEGD Large Com Win'!B406*(Rates!$K$9+Rates!$K$14))+Rates!$K$19+SUM(Rates!$K$21:$K$27)</f>
        <v>4537.885582281534</v>
      </c>
      <c r="D406" s="65">
        <f>IF('NEGD Large Com Win'!B406&gt;40,40*(Rates!$L$9+Rates!$L$14)+('NEGD Large Com Win'!B406-40)*(Rates!$L$9+Rates!$L$17),'NEGD Large Com Win'!B406*(Rates!$L$9+Rates!$L$14))+Rates!$L$19+Rates!$L$22+Rates!$L$23</f>
        <v>4572.0265822815354</v>
      </c>
      <c r="E406" s="66">
        <f t="shared" si="24"/>
        <v>34.141000000001441</v>
      </c>
      <c r="F406" s="67">
        <f t="shared" si="25"/>
        <v>7.5235480007048152E-3</v>
      </c>
      <c r="G406" s="71">
        <f>'NEGD Commercial'!X404</f>
        <v>4</v>
      </c>
      <c r="H406" s="68">
        <f t="shared" si="26"/>
        <v>5.6561085972850684E-4</v>
      </c>
      <c r="I406" s="68">
        <f t="shared" si="27"/>
        <v>0.94061085972850533</v>
      </c>
    </row>
    <row r="407" spans="2:9" x14ac:dyDescent="0.2">
      <c r="B407" s="71">
        <f>'NEGD Commercial'!V405</f>
        <v>7919</v>
      </c>
      <c r="C407" s="65">
        <f>IF('NEGD Large Com Win'!B407&gt;80,80*(Rates!$K$9+Rates!$K$14)+('NEGD Large Com Win'!B407-80)*(Rates!$K$9+Rates!$K$17),'NEGD Large Com Win'!B407*(Rates!$K$9+Rates!$K$14))+Rates!$K$19+SUM(Rates!$K$21:$K$27)</f>
        <v>4549.0289158232008</v>
      </c>
      <c r="D407" s="65">
        <f>IF('NEGD Large Com Win'!B407&gt;40,40*(Rates!$L$9+Rates!$L$14)+('NEGD Large Com Win'!B407-40)*(Rates!$L$9+Rates!$L$17),'NEGD Large Com Win'!B407*(Rates!$L$9+Rates!$L$14))+Rates!$L$19+Rates!$L$22+Rates!$L$23</f>
        <v>4583.4939158232028</v>
      </c>
      <c r="E407" s="66">
        <f t="shared" si="24"/>
        <v>34.465000000001965</v>
      </c>
      <c r="F407" s="67">
        <f t="shared" si="25"/>
        <v>7.57634225628243E-3</v>
      </c>
      <c r="G407" s="71">
        <f>'NEGD Commercial'!X405</f>
        <v>1</v>
      </c>
      <c r="H407" s="68">
        <f t="shared" si="26"/>
        <v>1.4140271493212671E-4</v>
      </c>
      <c r="I407" s="68">
        <f t="shared" si="27"/>
        <v>0.94075226244343746</v>
      </c>
    </row>
    <row r="408" spans="2:9" x14ac:dyDescent="0.2">
      <c r="B408" s="71">
        <f>'NEGD Commercial'!V406</f>
        <v>7939</v>
      </c>
      <c r="C408" s="65">
        <f>IF('NEGD Large Com Win'!B408&gt;80,80*(Rates!$K$9+Rates!$K$14)+('NEGD Large Com Win'!B408-80)*(Rates!$K$9+Rates!$K$17),'NEGD Large Com Win'!B408*(Rates!$K$9+Rates!$K$14))+Rates!$K$19+SUM(Rates!$K$21:$K$27)</f>
        <v>4560.1722493648685</v>
      </c>
      <c r="D408" s="65">
        <f>IF('NEGD Large Com Win'!B408&gt;40,40*(Rates!$L$9+Rates!$L$14)+('NEGD Large Com Win'!B408-40)*(Rates!$L$9+Rates!$L$17),'NEGD Large Com Win'!B408*(Rates!$L$9+Rates!$L$14))+Rates!$L$19+Rates!$L$22+Rates!$L$23</f>
        <v>4594.9612493648701</v>
      </c>
      <c r="E408" s="66">
        <f t="shared" si="24"/>
        <v>34.789000000001579</v>
      </c>
      <c r="F408" s="67">
        <f t="shared" si="25"/>
        <v>7.6288784935364933E-3</v>
      </c>
      <c r="G408" s="71">
        <f>'NEGD Commercial'!X406</f>
        <v>2</v>
      </c>
      <c r="H408" s="68">
        <f t="shared" si="26"/>
        <v>2.8280542986425342E-4</v>
      </c>
      <c r="I408" s="68">
        <f t="shared" si="27"/>
        <v>0.94103506787330171</v>
      </c>
    </row>
    <row r="409" spans="2:9" x14ac:dyDescent="0.2">
      <c r="B409" s="71">
        <f>'NEGD Commercial'!V407</f>
        <v>7959</v>
      </c>
      <c r="C409" s="65">
        <f>IF('NEGD Large Com Win'!B409&gt;80,80*(Rates!$K$9+Rates!$K$14)+('NEGD Large Com Win'!B409-80)*(Rates!$K$9+Rates!$K$17),'NEGD Large Com Win'!B409*(Rates!$K$9+Rates!$K$14))+Rates!$K$19+SUM(Rates!$K$21:$K$27)</f>
        <v>4571.3155829065363</v>
      </c>
      <c r="D409" s="65">
        <f>IF('NEGD Large Com Win'!B409&gt;40,40*(Rates!$L$9+Rates!$L$14)+('NEGD Large Com Win'!B409-40)*(Rates!$L$9+Rates!$L$17),'NEGD Large Com Win'!B409*(Rates!$L$9+Rates!$L$14))+Rates!$L$19+Rates!$L$22+Rates!$L$23</f>
        <v>4606.4285829065375</v>
      </c>
      <c r="E409" s="66">
        <f t="shared" si="24"/>
        <v>35.113000000001193</v>
      </c>
      <c r="F409" s="67">
        <f t="shared" si="25"/>
        <v>7.6811585993534987E-3</v>
      </c>
      <c r="G409" s="71">
        <f>'NEGD Commercial'!X407</f>
        <v>1</v>
      </c>
      <c r="H409" s="68">
        <f t="shared" si="26"/>
        <v>1.4140271493212671E-4</v>
      </c>
      <c r="I409" s="68">
        <f t="shared" si="27"/>
        <v>0.94117647058823384</v>
      </c>
    </row>
    <row r="410" spans="2:9" x14ac:dyDescent="0.2">
      <c r="B410" s="71">
        <f>'NEGD Commercial'!V408</f>
        <v>7979</v>
      </c>
      <c r="C410" s="65">
        <f>IF('NEGD Large Com Win'!B410&gt;80,80*(Rates!$K$9+Rates!$K$14)+('NEGD Large Com Win'!B410-80)*(Rates!$K$9+Rates!$K$17),'NEGD Large Com Win'!B410*(Rates!$K$9+Rates!$K$14))+Rates!$K$19+SUM(Rates!$K$21:$K$27)</f>
        <v>4582.4589164482031</v>
      </c>
      <c r="D410" s="65">
        <f>IF('NEGD Large Com Win'!B410&gt;40,40*(Rates!$L$9+Rates!$L$14)+('NEGD Large Com Win'!B410-40)*(Rates!$L$9+Rates!$L$17),'NEGD Large Com Win'!B410*(Rates!$L$9+Rates!$L$14))+Rates!$L$19+Rates!$L$22+Rates!$L$23</f>
        <v>4617.8959164482048</v>
      </c>
      <c r="E410" s="66">
        <f t="shared" si="24"/>
        <v>35.437000000001717</v>
      </c>
      <c r="F410" s="67">
        <f t="shared" si="25"/>
        <v>7.7331844422662971E-3</v>
      </c>
      <c r="G410" s="71">
        <f>'NEGD Commercial'!X408</f>
        <v>2</v>
      </c>
      <c r="H410" s="68">
        <f t="shared" si="26"/>
        <v>2.8280542986425342E-4</v>
      </c>
      <c r="I410" s="68">
        <f t="shared" si="27"/>
        <v>0.94145927601809809</v>
      </c>
    </row>
    <row r="411" spans="2:9" x14ac:dyDescent="0.2">
      <c r="B411" s="71">
        <f>'NEGD Commercial'!V409</f>
        <v>7999</v>
      </c>
      <c r="C411" s="65">
        <f>IF('NEGD Large Com Win'!B411&gt;80,80*(Rates!$K$9+Rates!$K$14)+('NEGD Large Com Win'!B411-80)*(Rates!$K$9+Rates!$K$17),'NEGD Large Com Win'!B411*(Rates!$K$9+Rates!$K$14))+Rates!$K$19+SUM(Rates!$K$21:$K$27)</f>
        <v>4593.6022499898709</v>
      </c>
      <c r="D411" s="65">
        <f>IF('NEGD Large Com Win'!B411&gt;40,40*(Rates!$L$9+Rates!$L$14)+('NEGD Large Com Win'!B411-40)*(Rates!$L$9+Rates!$L$17),'NEGD Large Com Win'!B411*(Rates!$L$9+Rates!$L$14))+Rates!$L$19+Rates!$L$22+Rates!$L$23</f>
        <v>4629.3632499898722</v>
      </c>
      <c r="E411" s="66">
        <f t="shared" si="24"/>
        <v>35.761000000001332</v>
      </c>
      <c r="F411" s="67">
        <f t="shared" si="25"/>
        <v>7.7849578726761088E-3</v>
      </c>
      <c r="G411" s="71">
        <f>'NEGD Commercial'!X409</f>
        <v>5</v>
      </c>
      <c r="H411" s="68">
        <f t="shared" si="26"/>
        <v>7.0701357466063347E-4</v>
      </c>
      <c r="I411" s="68">
        <f t="shared" si="27"/>
        <v>0.94216628959275872</v>
      </c>
    </row>
    <row r="412" spans="2:9" x14ac:dyDescent="0.2">
      <c r="B412" s="71">
        <f>'NEGD Commercial'!V410</f>
        <v>8019</v>
      </c>
      <c r="C412" s="65">
        <f>IF('NEGD Large Com Win'!B412&gt;80,80*(Rates!$K$9+Rates!$K$14)+('NEGD Large Com Win'!B412-80)*(Rates!$K$9+Rates!$K$17),'NEGD Large Com Win'!B412*(Rates!$K$9+Rates!$K$14))+Rates!$K$19+SUM(Rates!$K$21:$K$27)</f>
        <v>4604.7455835315377</v>
      </c>
      <c r="D412" s="65">
        <f>IF('NEGD Large Com Win'!B412&gt;40,40*(Rates!$L$9+Rates!$L$14)+('NEGD Large Com Win'!B412-40)*(Rates!$L$9+Rates!$L$17),'NEGD Large Com Win'!B412*(Rates!$L$9+Rates!$L$14))+Rates!$L$19+Rates!$L$22+Rates!$L$23</f>
        <v>4640.8305835315396</v>
      </c>
      <c r="E412" s="66">
        <f t="shared" si="24"/>
        <v>36.085000000001855</v>
      </c>
      <c r="F412" s="67">
        <f t="shared" si="25"/>
        <v>7.8364807230733094E-3</v>
      </c>
      <c r="G412" s="71">
        <f>'NEGD Commercial'!X410</f>
        <v>4</v>
      </c>
      <c r="H412" s="68">
        <f t="shared" si="26"/>
        <v>5.6561085972850684E-4</v>
      </c>
      <c r="I412" s="68">
        <f t="shared" si="27"/>
        <v>0.94273190045248723</v>
      </c>
    </row>
    <row r="413" spans="2:9" x14ac:dyDescent="0.2">
      <c r="B413" s="71">
        <f>'NEGD Commercial'!V411</f>
        <v>8059</v>
      </c>
      <c r="C413" s="65">
        <f>IF('NEGD Large Com Win'!B413&gt;80,80*(Rates!$K$9+Rates!$K$14)+('NEGD Large Com Win'!B413-80)*(Rates!$K$9+Rates!$K$17),'NEGD Large Com Win'!B413*(Rates!$K$9+Rates!$K$14))+Rates!$K$19+SUM(Rates!$K$21:$K$27)</f>
        <v>4627.0322506148732</v>
      </c>
      <c r="D413" s="65">
        <f>IF('NEGD Large Com Win'!B413&gt;40,40*(Rates!$L$9+Rates!$L$14)+('NEGD Large Com Win'!B413-40)*(Rates!$L$9+Rates!$L$17),'NEGD Large Com Win'!B413*(Rates!$L$9+Rates!$L$14))+Rates!$L$19+Rates!$L$22+Rates!$L$23</f>
        <v>4663.7652506148743</v>
      </c>
      <c r="E413" s="66">
        <f t="shared" si="24"/>
        <v>36.733000000001084</v>
      </c>
      <c r="F413" s="67">
        <f t="shared" si="25"/>
        <v>7.938781925524668E-3</v>
      </c>
      <c r="G413" s="71">
        <f>'NEGD Commercial'!X411</f>
        <v>4</v>
      </c>
      <c r="H413" s="68">
        <f t="shared" si="26"/>
        <v>5.6561085972850684E-4</v>
      </c>
      <c r="I413" s="68">
        <f t="shared" si="27"/>
        <v>0.94329751131221573</v>
      </c>
    </row>
    <row r="414" spans="2:9" x14ac:dyDescent="0.2">
      <c r="B414" s="71">
        <f>'NEGD Commercial'!V412</f>
        <v>8079</v>
      </c>
      <c r="C414" s="65">
        <f>IF('NEGD Large Com Win'!B414&gt;80,80*(Rates!$K$9+Rates!$K$14)+('NEGD Large Com Win'!B414-80)*(Rates!$K$9+Rates!$K$17),'NEGD Large Com Win'!B414*(Rates!$K$9+Rates!$K$14))+Rates!$K$19+SUM(Rates!$K$21:$K$27)</f>
        <v>4638.17558415654</v>
      </c>
      <c r="D414" s="65">
        <f>IF('NEGD Large Com Win'!B414&gt;40,40*(Rates!$L$9+Rates!$L$14)+('NEGD Large Com Win'!B414-40)*(Rates!$L$9+Rates!$L$17),'NEGD Large Com Win'!B414*(Rates!$L$9+Rates!$L$14))+Rates!$L$19+Rates!$L$22+Rates!$L$23</f>
        <v>4675.2325841565416</v>
      </c>
      <c r="E414" s="66">
        <f t="shared" si="24"/>
        <v>37.057000000001608</v>
      </c>
      <c r="F414" s="67">
        <f t="shared" si="25"/>
        <v>7.9895638549312246E-3</v>
      </c>
      <c r="G414" s="71">
        <f>'NEGD Commercial'!X412</f>
        <v>5</v>
      </c>
      <c r="H414" s="68">
        <f t="shared" si="26"/>
        <v>7.0701357466063347E-4</v>
      </c>
      <c r="I414" s="68">
        <f t="shared" si="27"/>
        <v>0.94400452488687636</v>
      </c>
    </row>
    <row r="415" spans="2:9" x14ac:dyDescent="0.2">
      <c r="B415" s="71">
        <f>'NEGD Commercial'!V413</f>
        <v>8099</v>
      </c>
      <c r="C415" s="65">
        <f>IF('NEGD Large Com Win'!B415&gt;80,80*(Rates!$K$9+Rates!$K$14)+('NEGD Large Com Win'!B415-80)*(Rates!$K$9+Rates!$K$17),'NEGD Large Com Win'!B415*(Rates!$K$9+Rates!$K$14))+Rates!$K$19+SUM(Rates!$K$21:$K$27)</f>
        <v>4649.3189176982078</v>
      </c>
      <c r="D415" s="65">
        <f>IF('NEGD Large Com Win'!B415&gt;40,40*(Rates!$L$9+Rates!$L$14)+('NEGD Large Com Win'!B415-40)*(Rates!$L$9+Rates!$L$17),'NEGD Large Com Win'!B415*(Rates!$L$9+Rates!$L$14))+Rates!$L$19+Rates!$L$22+Rates!$L$23</f>
        <v>4686.699917698209</v>
      </c>
      <c r="E415" s="66">
        <f t="shared" si="24"/>
        <v>37.381000000001222</v>
      </c>
      <c r="F415" s="67">
        <f t="shared" si="25"/>
        <v>8.0401023594457721E-3</v>
      </c>
      <c r="G415" s="71">
        <f>'NEGD Commercial'!X413</f>
        <v>1</v>
      </c>
      <c r="H415" s="68">
        <f t="shared" si="26"/>
        <v>1.4140271493212671E-4</v>
      </c>
      <c r="I415" s="68">
        <f t="shared" si="27"/>
        <v>0.94414592760180849</v>
      </c>
    </row>
    <row r="416" spans="2:9" x14ac:dyDescent="0.2">
      <c r="B416" s="71">
        <f>'NEGD Commercial'!V414</f>
        <v>8119</v>
      </c>
      <c r="C416" s="65">
        <f>IF('NEGD Large Com Win'!B416&gt;80,80*(Rates!$K$9+Rates!$K$14)+('NEGD Large Com Win'!B416-80)*(Rates!$K$9+Rates!$K$17),'NEGD Large Com Win'!B416*(Rates!$K$9+Rates!$K$14))+Rates!$K$19+SUM(Rates!$K$21:$K$27)</f>
        <v>4660.4622512398755</v>
      </c>
      <c r="D416" s="65">
        <f>IF('NEGD Large Com Win'!B416&gt;40,40*(Rates!$L$9+Rates!$L$14)+('NEGD Large Com Win'!B416-40)*(Rates!$L$9+Rates!$L$17),'NEGD Large Com Win'!B416*(Rates!$L$9+Rates!$L$14))+Rates!$L$19+Rates!$L$22+Rates!$L$23</f>
        <v>4698.1672512398764</v>
      </c>
      <c r="E416" s="66">
        <f t="shared" si="24"/>
        <v>37.705000000000837</v>
      </c>
      <c r="F416" s="67">
        <f t="shared" si="25"/>
        <v>8.0903991851816303E-3</v>
      </c>
      <c r="G416" s="71">
        <f>'NEGD Commercial'!X414</f>
        <v>4</v>
      </c>
      <c r="H416" s="68">
        <f t="shared" si="26"/>
        <v>5.6561085972850684E-4</v>
      </c>
      <c r="I416" s="68">
        <f t="shared" si="27"/>
        <v>0.94471153846153699</v>
      </c>
    </row>
    <row r="417" spans="2:9" x14ac:dyDescent="0.2">
      <c r="B417" s="71">
        <f>'NEGD Commercial'!V415</f>
        <v>8159</v>
      </c>
      <c r="C417" s="65">
        <f>IF('NEGD Large Com Win'!B417&gt;80,80*(Rates!$K$9+Rates!$K$14)+('NEGD Large Com Win'!B417-80)*(Rates!$K$9+Rates!$K$17),'NEGD Large Com Win'!B417*(Rates!$K$9+Rates!$K$14))+Rates!$K$19+SUM(Rates!$K$21:$K$27)</f>
        <v>4682.7489183232101</v>
      </c>
      <c r="D417" s="65">
        <f>IF('NEGD Large Com Win'!B417&gt;40,40*(Rates!$L$9+Rates!$L$14)+('NEGD Large Com Win'!B417-40)*(Rates!$L$9+Rates!$L$17),'NEGD Large Com Win'!B417*(Rates!$L$9+Rates!$L$14))+Rates!$L$19+Rates!$L$22+Rates!$L$23</f>
        <v>4721.1019183232111</v>
      </c>
      <c r="E417" s="66">
        <f t="shared" si="24"/>
        <v>38.353000000000975</v>
      </c>
      <c r="F417" s="67">
        <f t="shared" si="25"/>
        <v>8.1902747016669736E-3</v>
      </c>
      <c r="G417" s="71">
        <f>'NEGD Commercial'!X415</f>
        <v>2</v>
      </c>
      <c r="H417" s="68">
        <f t="shared" si="26"/>
        <v>2.8280542986425342E-4</v>
      </c>
      <c r="I417" s="68">
        <f t="shared" si="27"/>
        <v>0.94499434389140125</v>
      </c>
    </row>
    <row r="418" spans="2:9" x14ac:dyDescent="0.2">
      <c r="B418" s="71">
        <f>'NEGD Commercial'!V416</f>
        <v>8179</v>
      </c>
      <c r="C418" s="65">
        <f>IF('NEGD Large Com Win'!B418&gt;80,80*(Rates!$K$9+Rates!$K$14)+('NEGD Large Com Win'!B418-80)*(Rates!$K$9+Rates!$K$17),'NEGD Large Com Win'!B418*(Rates!$K$9+Rates!$K$14))+Rates!$K$19+SUM(Rates!$K$21:$K$27)</f>
        <v>4693.8922518648769</v>
      </c>
      <c r="D418" s="65">
        <f>IF('NEGD Large Com Win'!B418&gt;40,40*(Rates!$L$9+Rates!$L$14)+('NEGD Large Com Win'!B418-40)*(Rates!$L$9+Rates!$L$17),'NEGD Large Com Win'!B418*(Rates!$L$9+Rates!$L$14))+Rates!$L$19+Rates!$L$22+Rates!$L$23</f>
        <v>4732.5692518648784</v>
      </c>
      <c r="E418" s="66">
        <f t="shared" si="24"/>
        <v>38.677000000001499</v>
      </c>
      <c r="F418" s="67">
        <f t="shared" si="25"/>
        <v>8.239856802131575E-3</v>
      </c>
      <c r="G418" s="71">
        <f>'NEGD Commercial'!X416</f>
        <v>3</v>
      </c>
      <c r="H418" s="68">
        <f t="shared" si="26"/>
        <v>4.242081447963801E-4</v>
      </c>
      <c r="I418" s="68">
        <f t="shared" si="27"/>
        <v>0.94541855203619762</v>
      </c>
    </row>
    <row r="419" spans="2:9" x14ac:dyDescent="0.2">
      <c r="B419" s="71">
        <f>'NEGD Commercial'!V417</f>
        <v>8199</v>
      </c>
      <c r="C419" s="65">
        <f>IF('NEGD Large Com Win'!B419&gt;80,80*(Rates!$K$9+Rates!$K$14)+('NEGD Large Com Win'!B419-80)*(Rates!$K$9+Rates!$K$17),'NEGD Large Com Win'!B419*(Rates!$K$9+Rates!$K$14))+Rates!$K$19+SUM(Rates!$K$21:$K$27)</f>
        <v>4705.0355854065447</v>
      </c>
      <c r="D419" s="65">
        <f>IF('NEGD Large Com Win'!B419&gt;40,40*(Rates!$L$9+Rates!$L$14)+('NEGD Large Com Win'!B419-40)*(Rates!$L$9+Rates!$L$17),'NEGD Large Com Win'!B419*(Rates!$L$9+Rates!$L$14))+Rates!$L$19+Rates!$L$22+Rates!$L$23</f>
        <v>4744.0365854065458</v>
      </c>
      <c r="E419" s="66">
        <f t="shared" si="24"/>
        <v>39.001000000001113</v>
      </c>
      <c r="F419" s="67">
        <f t="shared" si="25"/>
        <v>8.2892040436355549E-3</v>
      </c>
      <c r="G419" s="71">
        <f>'NEGD Commercial'!X417</f>
        <v>2</v>
      </c>
      <c r="H419" s="68">
        <f t="shared" si="26"/>
        <v>2.8280542986425342E-4</v>
      </c>
      <c r="I419" s="68">
        <f t="shared" si="27"/>
        <v>0.94570135746606188</v>
      </c>
    </row>
    <row r="420" spans="2:9" x14ac:dyDescent="0.2">
      <c r="B420" s="71">
        <f>'NEGD Commercial'!V418</f>
        <v>8219</v>
      </c>
      <c r="C420" s="65">
        <f>IF('NEGD Large Com Win'!B420&gt;80,80*(Rates!$K$9+Rates!$K$14)+('NEGD Large Com Win'!B420-80)*(Rates!$K$9+Rates!$K$17),'NEGD Large Com Win'!B420*(Rates!$K$9+Rates!$K$14))+Rates!$K$19+SUM(Rates!$K$21:$K$27)</f>
        <v>4716.1789189482124</v>
      </c>
      <c r="D420" s="65">
        <f>IF('NEGD Large Com Win'!B420&gt;40,40*(Rates!$L$9+Rates!$L$14)+('NEGD Large Com Win'!B420-40)*(Rates!$L$9+Rates!$L$17),'NEGD Large Com Win'!B420*(Rates!$L$9+Rates!$L$14))+Rates!$L$19+Rates!$L$22+Rates!$L$23</f>
        <v>4755.5039189482131</v>
      </c>
      <c r="E420" s="66">
        <f t="shared" si="24"/>
        <v>39.325000000000728</v>
      </c>
      <c r="F420" s="67">
        <f t="shared" si="25"/>
        <v>8.3383180909453007E-3</v>
      </c>
      <c r="G420" s="71">
        <f>'NEGD Commercial'!X418</f>
        <v>3</v>
      </c>
      <c r="H420" s="68">
        <f t="shared" si="26"/>
        <v>4.242081447963801E-4</v>
      </c>
      <c r="I420" s="68">
        <f t="shared" si="27"/>
        <v>0.94612556561085825</v>
      </c>
    </row>
    <row r="421" spans="2:9" x14ac:dyDescent="0.2">
      <c r="B421" s="71">
        <f>'NEGD Commercial'!V419</f>
        <v>8259</v>
      </c>
      <c r="C421" s="65">
        <f>IF('NEGD Large Com Win'!B421&gt;80,80*(Rates!$K$9+Rates!$K$14)+('NEGD Large Com Win'!B421-80)*(Rates!$K$9+Rates!$K$17),'NEGD Large Com Win'!B421*(Rates!$K$9+Rates!$K$14))+Rates!$K$19+SUM(Rates!$K$21:$K$27)</f>
        <v>4738.465586031547</v>
      </c>
      <c r="D421" s="65">
        <f>IF('NEGD Large Com Win'!B421&gt;40,40*(Rates!$L$9+Rates!$L$14)+('NEGD Large Com Win'!B421-40)*(Rates!$L$9+Rates!$L$17),'NEGD Large Com Win'!B421*(Rates!$L$9+Rates!$L$14))+Rates!$L$19+Rates!$L$22+Rates!$L$23</f>
        <v>4778.4385860315479</v>
      </c>
      <c r="E421" s="66">
        <f t="shared" si="24"/>
        <v>39.973000000000866</v>
      </c>
      <c r="F421" s="67">
        <f t="shared" si="25"/>
        <v>8.4358531837472207E-3</v>
      </c>
      <c r="G421" s="71">
        <f>'NEGD Commercial'!X419</f>
        <v>3</v>
      </c>
      <c r="H421" s="68">
        <f t="shared" si="26"/>
        <v>4.242081447963801E-4</v>
      </c>
      <c r="I421" s="68">
        <f t="shared" si="27"/>
        <v>0.94654977375565463</v>
      </c>
    </row>
    <row r="422" spans="2:9" x14ac:dyDescent="0.2">
      <c r="B422" s="71">
        <f>'NEGD Commercial'!V420</f>
        <v>8279</v>
      </c>
      <c r="C422" s="65">
        <f>IF('NEGD Large Com Win'!B422&gt;80,80*(Rates!$K$9+Rates!$K$14)+('NEGD Large Com Win'!B422-80)*(Rates!$K$9+Rates!$K$17),'NEGD Large Com Win'!B422*(Rates!$K$9+Rates!$K$14))+Rates!$K$19+SUM(Rates!$K$21:$K$27)</f>
        <v>4749.6089195732138</v>
      </c>
      <c r="D422" s="65">
        <f>IF('NEGD Large Com Win'!B422&gt;40,40*(Rates!$L$9+Rates!$L$14)+('NEGD Large Com Win'!B422-40)*(Rates!$L$9+Rates!$L$17),'NEGD Large Com Win'!B422*(Rates!$L$9+Rates!$L$14))+Rates!$L$19+Rates!$L$22+Rates!$L$23</f>
        <v>4789.9059195732152</v>
      </c>
      <c r="E422" s="66">
        <f t="shared" ref="E422:E456" si="28">D422-C422</f>
        <v>40.29700000000139</v>
      </c>
      <c r="F422" s="67">
        <f t="shared" ref="F422:F456" si="29">E422/C422</f>
        <v>8.4842774810230826E-3</v>
      </c>
      <c r="G422" s="71">
        <f>'NEGD Commercial'!X420</f>
        <v>1</v>
      </c>
      <c r="H422" s="68">
        <f t="shared" si="26"/>
        <v>1.4140271493212671E-4</v>
      </c>
      <c r="I422" s="68">
        <f t="shared" si="27"/>
        <v>0.94669117647058676</v>
      </c>
    </row>
    <row r="423" spans="2:9" x14ac:dyDescent="0.2">
      <c r="B423" s="71">
        <f>'NEGD Commercial'!V421</f>
        <v>8299</v>
      </c>
      <c r="C423" s="65">
        <f>IF('NEGD Large Com Win'!B423&gt;80,80*(Rates!$K$9+Rates!$K$14)+('NEGD Large Com Win'!B423-80)*(Rates!$K$9+Rates!$K$17),'NEGD Large Com Win'!B423*(Rates!$K$9+Rates!$K$14))+Rates!$K$19+SUM(Rates!$K$21:$K$27)</f>
        <v>4760.7522531148816</v>
      </c>
      <c r="D423" s="65">
        <f>IF('NEGD Large Com Win'!B423&gt;40,40*(Rates!$L$9+Rates!$L$14)+('NEGD Large Com Win'!B423-40)*(Rates!$L$9+Rates!$L$17),'NEGD Large Com Win'!B423*(Rates!$L$9+Rates!$L$14))+Rates!$L$19+Rates!$L$22+Rates!$L$23</f>
        <v>4801.3732531148826</v>
      </c>
      <c r="E423" s="66">
        <f t="shared" si="28"/>
        <v>40.621000000001004</v>
      </c>
      <c r="F423" s="67">
        <f t="shared" si="29"/>
        <v>8.5324750880332728E-3</v>
      </c>
      <c r="G423" s="71">
        <f>'NEGD Commercial'!X421</f>
        <v>1</v>
      </c>
      <c r="H423" s="68">
        <f t="shared" si="26"/>
        <v>1.4140271493212671E-4</v>
      </c>
      <c r="I423" s="68">
        <f t="shared" si="27"/>
        <v>0.94683257918551889</v>
      </c>
    </row>
    <row r="424" spans="2:9" x14ac:dyDescent="0.2">
      <c r="B424" s="71">
        <f>'NEGD Commercial'!V422</f>
        <v>8319</v>
      </c>
      <c r="C424" s="65">
        <f>IF('NEGD Large Com Win'!B424&gt;80,80*(Rates!$K$9+Rates!$K$14)+('NEGD Large Com Win'!B424-80)*(Rates!$K$9+Rates!$K$17),'NEGD Large Com Win'!B424*(Rates!$K$9+Rates!$K$14))+Rates!$K$19+SUM(Rates!$K$21:$K$27)</f>
        <v>4771.8955866565493</v>
      </c>
      <c r="D424" s="65">
        <f>IF('NEGD Large Com Win'!B424&gt;40,40*(Rates!$L$9+Rates!$L$14)+('NEGD Large Com Win'!B424-40)*(Rates!$L$9+Rates!$L$17),'NEGD Large Com Win'!B424*(Rates!$L$9+Rates!$L$14))+Rates!$L$19+Rates!$L$22+Rates!$L$23</f>
        <v>4812.8405866565499</v>
      </c>
      <c r="E424" s="66">
        <f t="shared" si="28"/>
        <v>40.945000000000618</v>
      </c>
      <c r="F424" s="67">
        <f t="shared" si="29"/>
        <v>8.5804475928797346E-3</v>
      </c>
      <c r="G424" s="71">
        <f>'NEGD Commercial'!X422</f>
        <v>3</v>
      </c>
      <c r="H424" s="68">
        <f t="shared" si="26"/>
        <v>4.242081447963801E-4</v>
      </c>
      <c r="I424" s="68">
        <f t="shared" si="27"/>
        <v>0.94725678733031526</v>
      </c>
    </row>
    <row r="425" spans="2:9" x14ac:dyDescent="0.2">
      <c r="B425" s="71">
        <f>'NEGD Commercial'!V423</f>
        <v>8359</v>
      </c>
      <c r="C425" s="65">
        <f>IF('NEGD Large Com Win'!B425&gt;80,80*(Rates!$K$9+Rates!$K$14)+('NEGD Large Com Win'!B425-80)*(Rates!$K$9+Rates!$K$17),'NEGD Large Com Win'!B425*(Rates!$K$9+Rates!$K$14))+Rates!$K$19+SUM(Rates!$K$21:$K$27)</f>
        <v>4794.1822537398839</v>
      </c>
      <c r="D425" s="65">
        <f>IF('NEGD Large Com Win'!B425&gt;40,40*(Rates!$L$9+Rates!$L$14)+('NEGD Large Com Win'!B425-40)*(Rates!$L$9+Rates!$L$17),'NEGD Large Com Win'!B425*(Rates!$L$9+Rates!$L$14))+Rates!$L$19+Rates!$L$22+Rates!$L$23</f>
        <v>4835.7752537398846</v>
      </c>
      <c r="E425" s="66">
        <f t="shared" si="28"/>
        <v>41.593000000000757</v>
      </c>
      <c r="F425" s="67">
        <f t="shared" si="29"/>
        <v>8.67572357466272E-3</v>
      </c>
      <c r="G425" s="71">
        <f>'NEGD Commercial'!X423</f>
        <v>1</v>
      </c>
      <c r="H425" s="68">
        <f t="shared" si="26"/>
        <v>1.4140271493212671E-4</v>
      </c>
      <c r="I425" s="68">
        <f t="shared" si="27"/>
        <v>0.94739819004524739</v>
      </c>
    </row>
    <row r="426" spans="2:9" x14ac:dyDescent="0.2">
      <c r="B426" s="71">
        <f>'NEGD Commercial'!V424</f>
        <v>8379</v>
      </c>
      <c r="C426" s="65">
        <f>IF('NEGD Large Com Win'!B426&gt;80,80*(Rates!$K$9+Rates!$K$14)+('NEGD Large Com Win'!B426-80)*(Rates!$K$9+Rates!$K$17),'NEGD Large Com Win'!B426*(Rates!$K$9+Rates!$K$14))+Rates!$K$19+SUM(Rates!$K$21:$K$27)</f>
        <v>4805.3255872815507</v>
      </c>
      <c r="D426" s="65">
        <f>IF('NEGD Large Com Win'!B426&gt;40,40*(Rates!$L$9+Rates!$L$14)+('NEGD Large Com Win'!B426-40)*(Rates!$L$9+Rates!$L$17),'NEGD Large Com Win'!B426*(Rates!$L$9+Rates!$L$14))+Rates!$L$19+Rates!$L$22+Rates!$L$23</f>
        <v>4847.242587281552</v>
      </c>
      <c r="E426" s="66">
        <f t="shared" si="28"/>
        <v>41.917000000001281</v>
      </c>
      <c r="F426" s="67">
        <f t="shared" si="29"/>
        <v>8.7230301544904045E-3</v>
      </c>
      <c r="G426" s="71">
        <f>'NEGD Commercial'!X424</f>
        <v>1</v>
      </c>
      <c r="H426" s="68">
        <f t="shared" si="26"/>
        <v>1.4140271493212671E-4</v>
      </c>
      <c r="I426" s="68">
        <f t="shared" si="27"/>
        <v>0.94753959276017952</v>
      </c>
    </row>
    <row r="427" spans="2:9" x14ac:dyDescent="0.2">
      <c r="B427" s="71">
        <f>'NEGD Commercial'!V425</f>
        <v>8399</v>
      </c>
      <c r="C427" s="65">
        <f>IF('NEGD Large Com Win'!B427&gt;80,80*(Rates!$K$9+Rates!$K$14)+('NEGD Large Com Win'!B427-80)*(Rates!$K$9+Rates!$K$17),'NEGD Large Com Win'!B427*(Rates!$K$9+Rates!$K$14))+Rates!$K$19+SUM(Rates!$K$21:$K$27)</f>
        <v>4816.4689208232185</v>
      </c>
      <c r="D427" s="65">
        <f>IF('NEGD Large Com Win'!B427&gt;40,40*(Rates!$L$9+Rates!$L$14)+('NEGD Large Com Win'!B427-40)*(Rates!$L$9+Rates!$L$17),'NEGD Large Com Win'!B427*(Rates!$L$9+Rates!$L$14))+Rates!$L$19+Rates!$L$22+Rates!$L$23</f>
        <v>4858.7099208232194</v>
      </c>
      <c r="E427" s="66">
        <f t="shared" si="28"/>
        <v>42.241000000000895</v>
      </c>
      <c r="F427" s="67">
        <f t="shared" si="29"/>
        <v>8.7701178382733492E-3</v>
      </c>
      <c r="G427" s="71">
        <f>'NEGD Commercial'!X425</f>
        <v>1</v>
      </c>
      <c r="H427" s="68">
        <f t="shared" si="26"/>
        <v>1.4140271493212671E-4</v>
      </c>
      <c r="I427" s="68">
        <f t="shared" si="27"/>
        <v>0.94768099547511164</v>
      </c>
    </row>
    <row r="428" spans="2:9" x14ac:dyDescent="0.2">
      <c r="B428" s="71">
        <f>'NEGD Commercial'!V426</f>
        <v>8419</v>
      </c>
      <c r="C428" s="65">
        <f>IF('NEGD Large Com Win'!B428&gt;80,80*(Rates!$K$9+Rates!$K$14)+('NEGD Large Com Win'!B428-80)*(Rates!$K$9+Rates!$K$17),'NEGD Large Com Win'!B428*(Rates!$K$9+Rates!$K$14))+Rates!$K$19+SUM(Rates!$K$21:$K$27)</f>
        <v>4827.6122543648862</v>
      </c>
      <c r="D428" s="65">
        <f>IF('NEGD Large Com Win'!B428&gt;40,40*(Rates!$L$9+Rates!$L$14)+('NEGD Large Com Win'!B428-40)*(Rates!$L$9+Rates!$L$17),'NEGD Large Com Win'!B428*(Rates!$L$9+Rates!$L$14))+Rates!$L$19+Rates!$L$22+Rates!$L$23</f>
        <v>4870.1772543648867</v>
      </c>
      <c r="E428" s="66">
        <f t="shared" si="28"/>
        <v>42.565000000000509</v>
      </c>
      <c r="F428" s="67">
        <f t="shared" si="29"/>
        <v>8.8169881418117945E-3</v>
      </c>
      <c r="G428" s="71">
        <f>'NEGD Commercial'!X426</f>
        <v>2</v>
      </c>
      <c r="H428" s="68">
        <f t="shared" si="26"/>
        <v>2.8280542986425342E-4</v>
      </c>
      <c r="I428" s="68">
        <f t="shared" si="27"/>
        <v>0.9479638009049759</v>
      </c>
    </row>
    <row r="429" spans="2:9" x14ac:dyDescent="0.2">
      <c r="B429" s="71">
        <f>'NEGD Commercial'!V427</f>
        <v>8439</v>
      </c>
      <c r="C429" s="65">
        <f>IF('NEGD Large Com Win'!B429&gt;80,80*(Rates!$K$9+Rates!$K$14)+('NEGD Large Com Win'!B429-80)*(Rates!$K$9+Rates!$K$17),'NEGD Large Com Win'!B429*(Rates!$K$9+Rates!$K$14))+Rates!$K$19+SUM(Rates!$K$21:$K$27)</f>
        <v>4838.755587906553</v>
      </c>
      <c r="D429" s="65">
        <f>IF('NEGD Large Com Win'!B429&gt;40,40*(Rates!$L$9+Rates!$L$14)+('NEGD Large Com Win'!B429-40)*(Rates!$L$9+Rates!$L$17),'NEGD Large Com Win'!B429*(Rates!$L$9+Rates!$L$14))+Rates!$L$19+Rates!$L$22+Rates!$L$23</f>
        <v>4881.6445879065541</v>
      </c>
      <c r="E429" s="66">
        <f t="shared" si="28"/>
        <v>42.889000000001033</v>
      </c>
      <c r="F429" s="67">
        <f t="shared" si="29"/>
        <v>8.8636425669428361E-3</v>
      </c>
      <c r="G429" s="71">
        <f>'NEGD Commercial'!X427</f>
        <v>1</v>
      </c>
      <c r="H429" s="68">
        <f t="shared" si="26"/>
        <v>1.4140271493212671E-4</v>
      </c>
      <c r="I429" s="68">
        <f t="shared" si="27"/>
        <v>0.94810520361990802</v>
      </c>
    </row>
    <row r="430" spans="2:9" x14ac:dyDescent="0.2">
      <c r="B430" s="71">
        <f>'NEGD Commercial'!V428</f>
        <v>8459</v>
      </c>
      <c r="C430" s="65">
        <f>IF('NEGD Large Com Win'!B430&gt;80,80*(Rates!$K$9+Rates!$K$14)+('NEGD Large Com Win'!B430-80)*(Rates!$K$9+Rates!$K$17),'NEGD Large Com Win'!B430*(Rates!$K$9+Rates!$K$14))+Rates!$K$19+SUM(Rates!$K$21:$K$27)</f>
        <v>4849.8989214482208</v>
      </c>
      <c r="D430" s="65">
        <f>IF('NEGD Large Com Win'!B430&gt;40,40*(Rates!$L$9+Rates!$L$14)+('NEGD Large Com Win'!B430-40)*(Rates!$L$9+Rates!$L$17),'NEGD Large Com Win'!B430*(Rates!$L$9+Rates!$L$14))+Rates!$L$19+Rates!$L$22+Rates!$L$23</f>
        <v>4893.1119214482214</v>
      </c>
      <c r="E430" s="66">
        <f t="shared" si="28"/>
        <v>43.213000000000648</v>
      </c>
      <c r="F430" s="67">
        <f t="shared" si="29"/>
        <v>8.9100826017002605E-3</v>
      </c>
      <c r="G430" s="71">
        <f>'NEGD Commercial'!X428</f>
        <v>1</v>
      </c>
      <c r="H430" s="68">
        <f t="shared" si="26"/>
        <v>1.4140271493212671E-4</v>
      </c>
      <c r="I430" s="68">
        <f t="shared" si="27"/>
        <v>0.94824660633484015</v>
      </c>
    </row>
    <row r="431" spans="2:9" x14ac:dyDescent="0.2">
      <c r="B431" s="71">
        <f>'NEGD Commercial'!V429</f>
        <v>8479</v>
      </c>
      <c r="C431" s="65">
        <f>IF('NEGD Large Com Win'!B431&gt;80,80*(Rates!$K$9+Rates!$K$14)+('NEGD Large Com Win'!B431-80)*(Rates!$K$9+Rates!$K$17),'NEGD Large Com Win'!B431*(Rates!$K$9+Rates!$K$14))+Rates!$K$19+SUM(Rates!$K$21:$K$27)</f>
        <v>4861.0422549898876</v>
      </c>
      <c r="D431" s="65">
        <f>IF('NEGD Large Com Win'!B431&gt;40,40*(Rates!$L$9+Rates!$L$14)+('NEGD Large Com Win'!B431-40)*(Rates!$L$9+Rates!$L$17),'NEGD Large Com Win'!B431*(Rates!$L$9+Rates!$L$14))+Rates!$L$19+Rates!$L$22+Rates!$L$23</f>
        <v>4904.5792549898897</v>
      </c>
      <c r="E431" s="66">
        <f t="shared" si="28"/>
        <v>43.537000000002081</v>
      </c>
      <c r="F431" s="67">
        <f t="shared" si="29"/>
        <v>8.9563097204742662E-3</v>
      </c>
      <c r="G431" s="71">
        <f>'NEGD Commercial'!X429</f>
        <v>1</v>
      </c>
      <c r="H431" s="68">
        <f t="shared" si="26"/>
        <v>1.4140271493212671E-4</v>
      </c>
      <c r="I431" s="68">
        <f t="shared" si="27"/>
        <v>0.94838800904977227</v>
      </c>
    </row>
    <row r="432" spans="2:9" x14ac:dyDescent="0.2">
      <c r="B432" s="71">
        <f>'NEGD Commercial'!V430</f>
        <v>8519</v>
      </c>
      <c r="C432" s="65">
        <f>IF('NEGD Large Com Win'!B432&gt;80,80*(Rates!$K$9+Rates!$K$14)+('NEGD Large Com Win'!B432-80)*(Rates!$K$9+Rates!$K$17),'NEGD Large Com Win'!B432*(Rates!$K$9+Rates!$K$14))+Rates!$K$19+SUM(Rates!$K$21:$K$27)</f>
        <v>4883.3289220732231</v>
      </c>
      <c r="D432" s="65">
        <f>IF('NEGD Large Com Win'!B432&gt;40,40*(Rates!$L$9+Rates!$L$14)+('NEGD Large Com Win'!B432-40)*(Rates!$L$9+Rates!$L$17),'NEGD Large Com Win'!B432*(Rates!$L$9+Rates!$L$14))+Rates!$L$19+Rates!$L$22+Rates!$L$23</f>
        <v>4927.5139220732244</v>
      </c>
      <c r="E432" s="66">
        <f t="shared" si="28"/>
        <v>44.18500000000131</v>
      </c>
      <c r="F432" s="67">
        <f t="shared" si="29"/>
        <v>9.0481310403401037E-3</v>
      </c>
      <c r="G432" s="71">
        <f>'NEGD Commercial'!X430</f>
        <v>1</v>
      </c>
      <c r="H432" s="68">
        <f t="shared" si="26"/>
        <v>1.4140271493212671E-4</v>
      </c>
      <c r="I432" s="68">
        <f t="shared" si="27"/>
        <v>0.9485294117647044</v>
      </c>
    </row>
    <row r="433" spans="2:9" x14ac:dyDescent="0.2">
      <c r="B433" s="71">
        <f>'NEGD Commercial'!V431</f>
        <v>8539</v>
      </c>
      <c r="C433" s="65">
        <f>IF('NEGD Large Com Win'!B433&gt;80,80*(Rates!$K$9+Rates!$K$14)+('NEGD Large Com Win'!B433-80)*(Rates!$K$9+Rates!$K$17),'NEGD Large Com Win'!B433*(Rates!$K$9+Rates!$K$14))+Rates!$K$19+SUM(Rates!$K$21:$K$27)</f>
        <v>4894.4722556148899</v>
      </c>
      <c r="D433" s="65">
        <f>IF('NEGD Large Com Win'!B433&gt;40,40*(Rates!$L$9+Rates!$L$14)+('NEGD Large Com Win'!B433-40)*(Rates!$L$9+Rates!$L$17),'NEGD Large Com Win'!B433*(Rates!$L$9+Rates!$L$14))+Rates!$L$19+Rates!$L$22+Rates!$L$23</f>
        <v>4938.9812556148918</v>
      </c>
      <c r="E433" s="66">
        <f t="shared" si="28"/>
        <v>44.509000000001834</v>
      </c>
      <c r="F433" s="67">
        <f t="shared" si="29"/>
        <v>9.0937281233827716E-3</v>
      </c>
      <c r="G433" s="71">
        <f>'NEGD Commercial'!X431</f>
        <v>2</v>
      </c>
      <c r="H433" s="68">
        <f t="shared" si="26"/>
        <v>2.8280542986425342E-4</v>
      </c>
      <c r="I433" s="68">
        <f t="shared" si="27"/>
        <v>0.94881221719456865</v>
      </c>
    </row>
    <row r="434" spans="2:9" x14ac:dyDescent="0.2">
      <c r="B434" s="71">
        <f>'NEGD Commercial'!V432</f>
        <v>8559</v>
      </c>
      <c r="C434" s="65">
        <f>IF('NEGD Large Com Win'!B434&gt;80,80*(Rates!$K$9+Rates!$K$14)+('NEGD Large Com Win'!B434-80)*(Rates!$K$9+Rates!$K$17),'NEGD Large Com Win'!B434*(Rates!$K$9+Rates!$K$14))+Rates!$K$19+SUM(Rates!$K$21:$K$27)</f>
        <v>4905.6155891565577</v>
      </c>
      <c r="D434" s="65">
        <f>IF('NEGD Large Com Win'!B434&gt;40,40*(Rates!$L$9+Rates!$L$14)+('NEGD Large Com Win'!B434-40)*(Rates!$L$9+Rates!$L$17),'NEGD Large Com Win'!B434*(Rates!$L$9+Rates!$L$14))+Rates!$L$19+Rates!$L$22+Rates!$L$23</f>
        <v>4950.4485891565591</v>
      </c>
      <c r="E434" s="66">
        <f t="shared" si="28"/>
        <v>44.833000000001448</v>
      </c>
      <c r="F434" s="67">
        <f t="shared" si="29"/>
        <v>9.1391180546435292E-3</v>
      </c>
      <c r="G434" s="71">
        <f>'NEGD Commercial'!X432</f>
        <v>2</v>
      </c>
      <c r="H434" s="68">
        <f t="shared" si="26"/>
        <v>2.8280542986425342E-4</v>
      </c>
      <c r="I434" s="68">
        <f t="shared" si="27"/>
        <v>0.9490950226244329</v>
      </c>
    </row>
    <row r="435" spans="2:9" x14ac:dyDescent="0.2">
      <c r="B435" s="71">
        <f>'NEGD Commercial'!V433</f>
        <v>8579</v>
      </c>
      <c r="C435" s="65">
        <f>IF('NEGD Large Com Win'!B435&gt;80,80*(Rates!$K$9+Rates!$K$14)+('NEGD Large Com Win'!B435-80)*(Rates!$K$9+Rates!$K$17),'NEGD Large Com Win'!B435*(Rates!$K$9+Rates!$K$14))+Rates!$K$19+SUM(Rates!$K$21:$K$27)</f>
        <v>4916.7589226982245</v>
      </c>
      <c r="D435" s="65">
        <f>IF('NEGD Large Com Win'!B435&gt;40,40*(Rates!$L$9+Rates!$L$14)+('NEGD Large Com Win'!B435-40)*(Rates!$L$9+Rates!$L$17),'NEGD Large Com Win'!B435*(Rates!$L$9+Rates!$L$14))+Rates!$L$19+Rates!$L$22+Rates!$L$23</f>
        <v>4961.9159226982265</v>
      </c>
      <c r="E435" s="66">
        <f t="shared" si="28"/>
        <v>45.157000000001972</v>
      </c>
      <c r="F435" s="67">
        <f t="shared" si="29"/>
        <v>9.1843022425880227E-3</v>
      </c>
      <c r="G435" s="71">
        <f>'NEGD Commercial'!X433</f>
        <v>2</v>
      </c>
      <c r="H435" s="68">
        <f t="shared" si="26"/>
        <v>2.8280542986425342E-4</v>
      </c>
      <c r="I435" s="68">
        <f t="shared" si="27"/>
        <v>0.94937782805429716</v>
      </c>
    </row>
    <row r="436" spans="2:9" x14ac:dyDescent="0.2">
      <c r="B436" s="71">
        <f>'NEGD Commercial'!V434</f>
        <v>8639</v>
      </c>
      <c r="C436" s="65">
        <f>IF('NEGD Large Com Win'!B436&gt;80,80*(Rates!$K$9+Rates!$K$14)+('NEGD Large Com Win'!B436-80)*(Rates!$K$9+Rates!$K$17),'NEGD Large Com Win'!B436*(Rates!$K$9+Rates!$K$14))+Rates!$K$19+SUM(Rates!$K$21:$K$27)</f>
        <v>4950.1889233232268</v>
      </c>
      <c r="D436" s="65">
        <f>IF('NEGD Large Com Win'!B436&gt;40,40*(Rates!$L$9+Rates!$L$14)+('NEGD Large Com Win'!B436-40)*(Rates!$L$9+Rates!$L$17),'NEGD Large Com Win'!B436*(Rates!$L$9+Rates!$L$14))+Rates!$L$19+Rates!$L$22+Rates!$L$23</f>
        <v>4996.3179233232286</v>
      </c>
      <c r="E436" s="66">
        <f t="shared" si="28"/>
        <v>46.129000000001724</v>
      </c>
      <c r="F436" s="67">
        <f t="shared" si="29"/>
        <v>9.3186342409399981E-3</v>
      </c>
      <c r="G436" s="71">
        <f>'NEGD Commercial'!X434</f>
        <v>1</v>
      </c>
      <c r="H436" s="68">
        <f t="shared" si="26"/>
        <v>1.4140271493212671E-4</v>
      </c>
      <c r="I436" s="68">
        <f t="shared" si="27"/>
        <v>0.94951923076922928</v>
      </c>
    </row>
    <row r="437" spans="2:9" x14ac:dyDescent="0.2">
      <c r="B437" s="71">
        <f>'NEGD Commercial'!V435</f>
        <v>8659</v>
      </c>
      <c r="C437" s="65">
        <f>IF('NEGD Large Com Win'!B437&gt;80,80*(Rates!$K$9+Rates!$K$14)+('NEGD Large Com Win'!B437-80)*(Rates!$K$9+Rates!$K$17),'NEGD Large Com Win'!B437*(Rates!$K$9+Rates!$K$14))+Rates!$K$19+SUM(Rates!$K$21:$K$27)</f>
        <v>4961.3322568648946</v>
      </c>
      <c r="D437" s="65">
        <f>IF('NEGD Large Com Win'!B437&gt;40,40*(Rates!$L$9+Rates!$L$14)+('NEGD Large Com Win'!B437-40)*(Rates!$L$9+Rates!$L$17),'NEGD Large Com Win'!B437*(Rates!$L$9+Rates!$L$14))+Rates!$L$19+Rates!$L$22+Rates!$L$23</f>
        <v>5007.7852568648959</v>
      </c>
      <c r="E437" s="66">
        <f t="shared" si="28"/>
        <v>46.453000000001339</v>
      </c>
      <c r="F437" s="67">
        <f t="shared" si="29"/>
        <v>9.3630092876213367E-3</v>
      </c>
      <c r="G437" s="71">
        <f>'NEGD Commercial'!X435</f>
        <v>1</v>
      </c>
      <c r="H437" s="68">
        <f t="shared" si="26"/>
        <v>1.4140271493212671E-4</v>
      </c>
      <c r="I437" s="68">
        <f t="shared" si="27"/>
        <v>0.94966063348416141</v>
      </c>
    </row>
    <row r="438" spans="2:9" x14ac:dyDescent="0.2">
      <c r="B438" s="71">
        <f>'NEGD Commercial'!V436</f>
        <v>8679</v>
      </c>
      <c r="C438" s="65">
        <f>IF('NEGD Large Com Win'!B438&gt;80,80*(Rates!$K$9+Rates!$K$14)+('NEGD Large Com Win'!B438-80)*(Rates!$K$9+Rates!$K$17),'NEGD Large Com Win'!B438*(Rates!$K$9+Rates!$K$14))+Rates!$K$19+SUM(Rates!$K$21:$K$27)</f>
        <v>4972.4755904065623</v>
      </c>
      <c r="D438" s="65">
        <f>IF('NEGD Large Com Win'!B438&gt;40,40*(Rates!$L$9+Rates!$L$14)+('NEGD Large Com Win'!B438-40)*(Rates!$L$9+Rates!$L$17),'NEGD Large Com Win'!B438*(Rates!$L$9+Rates!$L$14))+Rates!$L$19+Rates!$L$22+Rates!$L$23</f>
        <v>5019.2525904065633</v>
      </c>
      <c r="E438" s="66">
        <f t="shared" si="28"/>
        <v>46.777000000000953</v>
      </c>
      <c r="F438" s="67">
        <f t="shared" si="29"/>
        <v>9.4071854450624558E-3</v>
      </c>
      <c r="G438" s="71">
        <f>'NEGD Commercial'!X436</f>
        <v>3</v>
      </c>
      <c r="H438" s="68">
        <f t="shared" si="26"/>
        <v>4.242081447963801E-4</v>
      </c>
      <c r="I438" s="68">
        <f t="shared" si="27"/>
        <v>0.95008484162895779</v>
      </c>
    </row>
    <row r="439" spans="2:9" x14ac:dyDescent="0.2">
      <c r="B439" s="71">
        <f>'NEGD Commercial'!V437</f>
        <v>8699</v>
      </c>
      <c r="C439" s="65">
        <f>IF('NEGD Large Com Win'!B439&gt;80,80*(Rates!$K$9+Rates!$K$14)+('NEGD Large Com Win'!B439-80)*(Rates!$K$9+Rates!$K$17),'NEGD Large Com Win'!B439*(Rates!$K$9+Rates!$K$14))+Rates!$K$19+SUM(Rates!$K$21:$K$27)</f>
        <v>4983.6189239482292</v>
      </c>
      <c r="D439" s="65">
        <f>IF('NEGD Large Com Win'!B439&gt;40,40*(Rates!$L$9+Rates!$L$14)+('NEGD Large Com Win'!B439-40)*(Rates!$L$9+Rates!$L$17),'NEGD Large Com Win'!B439*(Rates!$L$9+Rates!$L$14))+Rates!$L$19+Rates!$L$22+Rates!$L$23</f>
        <v>5030.7199239482306</v>
      </c>
      <c r="E439" s="66">
        <f t="shared" si="28"/>
        <v>47.101000000001477</v>
      </c>
      <c r="F439" s="67">
        <f t="shared" si="29"/>
        <v>9.4511640474079662E-3</v>
      </c>
      <c r="G439" s="71">
        <f>'NEGD Commercial'!X437</f>
        <v>1</v>
      </c>
      <c r="H439" s="68">
        <f t="shared" si="26"/>
        <v>1.4140271493212671E-4</v>
      </c>
      <c r="I439" s="68">
        <f t="shared" si="27"/>
        <v>0.95022624434388991</v>
      </c>
    </row>
    <row r="440" spans="2:9" x14ac:dyDescent="0.2">
      <c r="B440" s="71">
        <f>'NEGD Commercial'!V438</f>
        <v>8719</v>
      </c>
      <c r="C440" s="65">
        <f>IF('NEGD Large Com Win'!B440&gt;80,80*(Rates!$K$9+Rates!$K$14)+('NEGD Large Com Win'!B440-80)*(Rates!$K$9+Rates!$K$17),'NEGD Large Com Win'!B440*(Rates!$K$9+Rates!$K$14))+Rates!$K$19+SUM(Rates!$K$21:$K$27)</f>
        <v>4994.7622574898969</v>
      </c>
      <c r="D440" s="65">
        <f>IF('NEGD Large Com Win'!B440&gt;40,40*(Rates!$L$9+Rates!$L$14)+('NEGD Large Com Win'!B440-40)*(Rates!$L$9+Rates!$L$17),'NEGD Large Com Win'!B440*(Rates!$L$9+Rates!$L$14))+Rates!$L$19+Rates!$L$22+Rates!$L$23</f>
        <v>5042.187257489898</v>
      </c>
      <c r="E440" s="66">
        <f t="shared" si="28"/>
        <v>47.425000000001091</v>
      </c>
      <c r="F440" s="67">
        <f t="shared" si="29"/>
        <v>9.4949464168960045E-3</v>
      </c>
      <c r="G440" s="71">
        <f>'NEGD Commercial'!X438</f>
        <v>1</v>
      </c>
      <c r="H440" s="68">
        <f t="shared" si="26"/>
        <v>1.4140271493212671E-4</v>
      </c>
      <c r="I440" s="68">
        <f t="shared" si="27"/>
        <v>0.95036764705882204</v>
      </c>
    </row>
    <row r="441" spans="2:9" x14ac:dyDescent="0.2">
      <c r="B441" s="71">
        <f>'NEGD Commercial'!V439</f>
        <v>8739</v>
      </c>
      <c r="C441" s="65">
        <f>IF('NEGD Large Com Win'!B441&gt;80,80*(Rates!$K$9+Rates!$K$14)+('NEGD Large Com Win'!B441-80)*(Rates!$K$9+Rates!$K$17),'NEGD Large Com Win'!B441*(Rates!$K$9+Rates!$K$14))+Rates!$K$19+SUM(Rates!$K$21:$K$27)</f>
        <v>5005.9055910315637</v>
      </c>
      <c r="D441" s="65">
        <f>IF('NEGD Large Com Win'!B441&gt;40,40*(Rates!$L$9+Rates!$L$14)+('NEGD Large Com Win'!B441-40)*(Rates!$L$9+Rates!$L$17),'NEGD Large Com Win'!B441*(Rates!$L$9+Rates!$L$14))+Rates!$L$19+Rates!$L$22+Rates!$L$23</f>
        <v>5053.6545910315654</v>
      </c>
      <c r="E441" s="66">
        <f t="shared" si="28"/>
        <v>47.749000000001615</v>
      </c>
      <c r="F441" s="67">
        <f t="shared" si="29"/>
        <v>9.5385338639920308E-3</v>
      </c>
      <c r="G441" s="71">
        <f>'NEGD Commercial'!X439</f>
        <v>2</v>
      </c>
      <c r="H441" s="68">
        <f t="shared" si="26"/>
        <v>2.8280542986425342E-4</v>
      </c>
      <c r="I441" s="68">
        <f t="shared" si="27"/>
        <v>0.95065045248868629</v>
      </c>
    </row>
    <row r="442" spans="2:9" x14ac:dyDescent="0.2">
      <c r="B442" s="71">
        <f>'NEGD Commercial'!V440</f>
        <v>8759</v>
      </c>
      <c r="C442" s="65">
        <f>IF('NEGD Large Com Win'!B442&gt;80,80*(Rates!$K$9+Rates!$K$14)+('NEGD Large Com Win'!B442-80)*(Rates!$K$9+Rates!$K$17),'NEGD Large Com Win'!B442*(Rates!$K$9+Rates!$K$14))+Rates!$K$19+SUM(Rates!$K$21:$K$27)</f>
        <v>5017.0489245732315</v>
      </c>
      <c r="D442" s="65">
        <f>IF('NEGD Large Com Win'!B442&gt;40,40*(Rates!$L$9+Rates!$L$14)+('NEGD Large Com Win'!B442-40)*(Rates!$L$9+Rates!$L$17),'NEGD Large Com Win'!B442*(Rates!$L$9+Rates!$L$14))+Rates!$L$19+Rates!$L$22+Rates!$L$23</f>
        <v>5065.1219245732327</v>
      </c>
      <c r="E442" s="66">
        <f t="shared" si="28"/>
        <v>48.07300000000123</v>
      </c>
      <c r="F442" s="67">
        <f t="shared" si="29"/>
        <v>9.5819276875181141E-3</v>
      </c>
      <c r="G442" s="71">
        <f>'NEGD Commercial'!X440</f>
        <v>1</v>
      </c>
      <c r="H442" s="68">
        <f t="shared" si="26"/>
        <v>1.4140271493212671E-4</v>
      </c>
      <c r="I442" s="68">
        <f t="shared" si="27"/>
        <v>0.95079185520361842</v>
      </c>
    </row>
    <row r="443" spans="2:9" x14ac:dyDescent="0.2">
      <c r="B443" s="71">
        <f>'NEGD Commercial'!V441</f>
        <v>8779</v>
      </c>
      <c r="C443" s="65">
        <f>IF('NEGD Large Com Win'!B443&gt;80,80*(Rates!$K$9+Rates!$K$14)+('NEGD Large Com Win'!B443-80)*(Rates!$K$9+Rates!$K$17),'NEGD Large Com Win'!B443*(Rates!$K$9+Rates!$K$14))+Rates!$K$19+SUM(Rates!$K$21:$K$27)</f>
        <v>5028.1922581148992</v>
      </c>
      <c r="D443" s="65">
        <f>IF('NEGD Large Com Win'!B443&gt;40,40*(Rates!$L$9+Rates!$L$14)+('NEGD Large Com Win'!B443-40)*(Rates!$L$9+Rates!$L$17),'NEGD Large Com Win'!B443*(Rates!$L$9+Rates!$L$14))+Rates!$L$19+Rates!$L$22+Rates!$L$23</f>
        <v>5076.5892581149001</v>
      </c>
      <c r="E443" s="66">
        <f t="shared" si="28"/>
        <v>48.397000000000844</v>
      </c>
      <c r="F443" s="67">
        <f t="shared" si="29"/>
        <v>9.6251291747832222E-3</v>
      </c>
      <c r="G443" s="71">
        <f>'NEGD Commercial'!X441</f>
        <v>3</v>
      </c>
      <c r="H443" s="68">
        <f t="shared" si="26"/>
        <v>4.242081447963801E-4</v>
      </c>
      <c r="I443" s="68">
        <f t="shared" si="27"/>
        <v>0.9512160633484148</v>
      </c>
    </row>
    <row r="444" spans="2:9" x14ac:dyDescent="0.2">
      <c r="B444" s="71">
        <f>'NEGD Commercial'!V442</f>
        <v>8799</v>
      </c>
      <c r="C444" s="65">
        <f>IF('NEGD Large Com Win'!B444&gt;80,80*(Rates!$K$9+Rates!$K$14)+('NEGD Large Com Win'!B444-80)*(Rates!$K$9+Rates!$K$17),'NEGD Large Com Win'!B444*(Rates!$K$9+Rates!$K$14))+Rates!$K$19+SUM(Rates!$K$21:$K$27)</f>
        <v>5039.3355916565661</v>
      </c>
      <c r="D444" s="65">
        <f>IF('NEGD Large Com Win'!B444&gt;40,40*(Rates!$L$9+Rates!$L$14)+('NEGD Large Com Win'!B444-40)*(Rates!$L$9+Rates!$L$17),'NEGD Large Com Win'!B444*(Rates!$L$9+Rates!$L$14))+Rates!$L$19+Rates!$L$22+Rates!$L$23</f>
        <v>5088.0565916565674</v>
      </c>
      <c r="E444" s="66">
        <f t="shared" si="28"/>
        <v>48.721000000001368</v>
      </c>
      <c r="F444" s="67">
        <f t="shared" si="29"/>
        <v>9.6681396017099658E-3</v>
      </c>
      <c r="G444" s="71">
        <f>'NEGD Commercial'!X442</f>
        <v>3</v>
      </c>
      <c r="H444" s="68">
        <f t="shared" si="26"/>
        <v>4.242081447963801E-4</v>
      </c>
      <c r="I444" s="68">
        <f t="shared" si="27"/>
        <v>0.95164027149321118</v>
      </c>
    </row>
    <row r="445" spans="2:9" x14ac:dyDescent="0.2">
      <c r="B445" s="71">
        <f>'NEGD Commercial'!V443</f>
        <v>8839</v>
      </c>
      <c r="C445" s="65">
        <f>IF('NEGD Large Com Win'!B445&gt;80,80*(Rates!$K$9+Rates!$K$14)+('NEGD Large Com Win'!B445-80)*(Rates!$K$9+Rates!$K$17),'NEGD Large Com Win'!B445*(Rates!$K$9+Rates!$K$14))+Rates!$K$19+SUM(Rates!$K$21:$K$27)</f>
        <v>5061.6222587399006</v>
      </c>
      <c r="D445" s="65">
        <f>IF('NEGD Large Com Win'!B445&gt;40,40*(Rates!$L$9+Rates!$L$14)+('NEGD Large Com Win'!B445-40)*(Rates!$L$9+Rates!$L$17),'NEGD Large Com Win'!B445*(Rates!$L$9+Rates!$L$14))+Rates!$L$19+Rates!$L$22+Rates!$L$23</f>
        <v>5110.9912587399022</v>
      </c>
      <c r="E445" s="66">
        <f t="shared" si="28"/>
        <v>49.369000000001506</v>
      </c>
      <c r="F445" s="67">
        <f t="shared" si="29"/>
        <v>9.7535923220576325E-3</v>
      </c>
      <c r="G445" s="71">
        <f>'NEGD Commercial'!X443</f>
        <v>2</v>
      </c>
      <c r="H445" s="68">
        <f t="shared" si="26"/>
        <v>2.8280542986425342E-4</v>
      </c>
      <c r="I445" s="68">
        <f t="shared" si="27"/>
        <v>0.95192307692307543</v>
      </c>
    </row>
    <row r="446" spans="2:9" x14ac:dyDescent="0.2">
      <c r="B446" s="71">
        <f>'NEGD Commercial'!V444</f>
        <v>8859</v>
      </c>
      <c r="C446" s="65">
        <f>IF('NEGD Large Com Win'!B446&gt;80,80*(Rates!$K$9+Rates!$K$14)+('NEGD Large Com Win'!B446-80)*(Rates!$K$9+Rates!$K$17),'NEGD Large Com Win'!B446*(Rates!$K$9+Rates!$K$14))+Rates!$K$19+SUM(Rates!$K$21:$K$27)</f>
        <v>5072.7655922815684</v>
      </c>
      <c r="D446" s="65">
        <f>IF('NEGD Large Com Win'!B446&gt;40,40*(Rates!$L$9+Rates!$L$14)+('NEGD Large Com Win'!B446-40)*(Rates!$L$9+Rates!$L$17),'NEGD Large Com Win'!B446*(Rates!$L$9+Rates!$L$14))+Rates!$L$19+Rates!$L$22+Rates!$L$23</f>
        <v>5122.4585922815695</v>
      </c>
      <c r="E446" s="66">
        <f t="shared" si="28"/>
        <v>49.69300000000112</v>
      </c>
      <c r="F446" s="67">
        <f t="shared" si="29"/>
        <v>9.7960371115139167E-3</v>
      </c>
      <c r="G446" s="71">
        <f>'NEGD Commercial'!X444</f>
        <v>1</v>
      </c>
      <c r="H446" s="68">
        <f t="shared" si="26"/>
        <v>1.4140271493212671E-4</v>
      </c>
      <c r="I446" s="68">
        <f t="shared" si="27"/>
        <v>0.95206447963800755</v>
      </c>
    </row>
    <row r="447" spans="2:9" x14ac:dyDescent="0.2">
      <c r="B447" s="71">
        <f>'NEGD Commercial'!V445</f>
        <v>8919</v>
      </c>
      <c r="C447" s="65">
        <f>IF('NEGD Large Com Win'!B447&gt;80,80*(Rates!$K$9+Rates!$K$14)+('NEGD Large Com Win'!B447-80)*(Rates!$K$9+Rates!$K$17),'NEGD Large Com Win'!B447*(Rates!$K$9+Rates!$K$14))+Rates!$K$19+SUM(Rates!$K$21:$K$27)</f>
        <v>5106.1955929065707</v>
      </c>
      <c r="D447" s="65">
        <f>IF('NEGD Large Com Win'!B447&gt;40,40*(Rates!$L$9+Rates!$L$14)+('NEGD Large Com Win'!B447-40)*(Rates!$L$9+Rates!$L$17),'NEGD Large Com Win'!B447*(Rates!$L$9+Rates!$L$14))+Rates!$L$19+Rates!$L$22+Rates!$L$23</f>
        <v>5156.8605929065716</v>
      </c>
      <c r="E447" s="66">
        <f t="shared" si="28"/>
        <v>50.665000000000873</v>
      </c>
      <c r="F447" s="67">
        <f t="shared" si="29"/>
        <v>9.9222599444454742E-3</v>
      </c>
      <c r="G447" s="71">
        <f>'NEGD Commercial'!X445</f>
        <v>1</v>
      </c>
      <c r="H447" s="68">
        <f t="shared" si="26"/>
        <v>1.4140271493212671E-4</v>
      </c>
      <c r="I447" s="68">
        <f t="shared" si="27"/>
        <v>0.95220588235293968</v>
      </c>
    </row>
    <row r="448" spans="2:9" x14ac:dyDescent="0.2">
      <c r="B448" s="71">
        <f>'NEGD Commercial'!V446</f>
        <v>8979</v>
      </c>
      <c r="C448" s="65">
        <f>IF('NEGD Large Com Win'!B448&gt;80,80*(Rates!$K$9+Rates!$K$14)+('NEGD Large Com Win'!B448-80)*(Rates!$K$9+Rates!$K$17),'NEGD Large Com Win'!B448*(Rates!$K$9+Rates!$K$14))+Rates!$K$19+SUM(Rates!$K$21:$K$27)</f>
        <v>5139.625593531573</v>
      </c>
      <c r="D448" s="65">
        <f>IF('NEGD Large Com Win'!B448&gt;40,40*(Rates!$L$9+Rates!$L$14)+('NEGD Large Com Win'!B448-40)*(Rates!$L$9+Rates!$L$17),'NEGD Large Com Win'!B448*(Rates!$L$9+Rates!$L$14))+Rates!$L$19+Rates!$L$22+Rates!$L$23</f>
        <v>5191.2625935315737</v>
      </c>
      <c r="E448" s="66">
        <f t="shared" si="28"/>
        <v>51.637000000000626</v>
      </c>
      <c r="F448" s="67">
        <f t="shared" si="29"/>
        <v>1.0046840778633347E-2</v>
      </c>
      <c r="G448" s="71">
        <f>'NEGD Commercial'!X446</f>
        <v>2</v>
      </c>
      <c r="H448" s="68">
        <f t="shared" si="26"/>
        <v>2.8280542986425342E-4</v>
      </c>
      <c r="I448" s="68">
        <f t="shared" si="27"/>
        <v>0.95248868778280393</v>
      </c>
    </row>
    <row r="449" spans="2:9" x14ac:dyDescent="0.2">
      <c r="B449" s="71">
        <f>'NEGD Commercial'!V447</f>
        <v>8999</v>
      </c>
      <c r="C449" s="65">
        <f>IF('NEGD Large Com Win'!B449&gt;80,80*(Rates!$K$9+Rates!$K$14)+('NEGD Large Com Win'!B449-80)*(Rates!$K$9+Rates!$K$17),'NEGD Large Com Win'!B449*(Rates!$K$9+Rates!$K$14))+Rates!$K$19+SUM(Rates!$K$21:$K$27)</f>
        <v>5150.7689270732399</v>
      </c>
      <c r="D449" s="65">
        <f>IF('NEGD Large Com Win'!B449&gt;40,40*(Rates!$L$9+Rates!$L$14)+('NEGD Large Com Win'!B449-40)*(Rates!$L$9+Rates!$L$17),'NEGD Large Com Win'!B449*(Rates!$L$9+Rates!$L$14))+Rates!$L$19+Rates!$L$22+Rates!$L$23</f>
        <v>5202.729927073241</v>
      </c>
      <c r="E449" s="66">
        <f t="shared" si="28"/>
        <v>51.96100000000115</v>
      </c>
      <c r="F449" s="67">
        <f t="shared" si="29"/>
        <v>1.0088008360632542E-2</v>
      </c>
      <c r="G449" s="71">
        <f>'NEGD Commercial'!X447</f>
        <v>1</v>
      </c>
      <c r="H449" s="68">
        <f t="shared" si="26"/>
        <v>1.4140271493212671E-4</v>
      </c>
      <c r="I449" s="68">
        <f t="shared" si="27"/>
        <v>0.95263009049773606</v>
      </c>
    </row>
    <row r="450" spans="2:9" x14ac:dyDescent="0.2">
      <c r="B450" s="71">
        <f>'NEGD Commercial'!V448</f>
        <v>9019</v>
      </c>
      <c r="C450" s="65">
        <f>IF('NEGD Large Com Win'!B450&gt;80,80*(Rates!$K$9+Rates!$K$14)+('NEGD Large Com Win'!B450-80)*(Rates!$K$9+Rates!$K$17),'NEGD Large Com Win'!B450*(Rates!$K$9+Rates!$K$14))+Rates!$K$19+SUM(Rates!$K$21:$K$27)</f>
        <v>5161.9122606149076</v>
      </c>
      <c r="D450" s="65">
        <f>IF('NEGD Large Com Win'!B450&gt;40,40*(Rates!$L$9+Rates!$L$14)+('NEGD Large Com Win'!B450-40)*(Rates!$L$9+Rates!$L$17),'NEGD Large Com Win'!B450*(Rates!$L$9+Rates!$L$14))+Rates!$L$19+Rates!$L$22+Rates!$L$23</f>
        <v>5214.1972606149084</v>
      </c>
      <c r="E450" s="66">
        <f t="shared" si="28"/>
        <v>52.285000000000764</v>
      </c>
      <c r="F450" s="67">
        <f t="shared" si="29"/>
        <v>1.0128998200711836E-2</v>
      </c>
      <c r="G450" s="71">
        <f>'NEGD Commercial'!X448</f>
        <v>4</v>
      </c>
      <c r="H450" s="68">
        <f t="shared" si="26"/>
        <v>5.6561085972850684E-4</v>
      </c>
      <c r="I450" s="68">
        <f t="shared" si="27"/>
        <v>0.95319570135746456</v>
      </c>
    </row>
    <row r="451" spans="2:9" x14ac:dyDescent="0.2">
      <c r="B451" s="71">
        <f>'NEGD Commercial'!V449</f>
        <v>9039</v>
      </c>
      <c r="C451" s="65">
        <f>IF('NEGD Large Com Win'!B451&gt;80,80*(Rates!$K$9+Rates!$K$14)+('NEGD Large Com Win'!B451-80)*(Rates!$K$9+Rates!$K$17),'NEGD Large Com Win'!B451*(Rates!$K$9+Rates!$K$14))+Rates!$K$19+SUM(Rates!$K$21:$K$27)</f>
        <v>5173.0555941565744</v>
      </c>
      <c r="D451" s="65">
        <f>IF('NEGD Large Com Win'!B451&gt;40,40*(Rates!$L$9+Rates!$L$14)+('NEGD Large Com Win'!B451-40)*(Rates!$L$9+Rates!$L$17),'NEGD Large Com Win'!B451*(Rates!$L$9+Rates!$L$14))+Rates!$L$19+Rates!$L$22+Rates!$L$23</f>
        <v>5225.6645941565757</v>
      </c>
      <c r="E451" s="66">
        <f t="shared" si="28"/>
        <v>52.609000000001288</v>
      </c>
      <c r="F451" s="67">
        <f t="shared" si="29"/>
        <v>1.016981144749881E-2</v>
      </c>
      <c r="G451" s="71">
        <f>'NEGD Commercial'!X449</f>
        <v>1</v>
      </c>
      <c r="H451" s="68">
        <f t="shared" si="26"/>
        <v>1.4140271493212671E-4</v>
      </c>
      <c r="I451" s="68">
        <f t="shared" si="27"/>
        <v>0.95333710407239669</v>
      </c>
    </row>
    <row r="452" spans="2:9" x14ac:dyDescent="0.2">
      <c r="B452" s="71">
        <f>'NEGD Commercial'!V450</f>
        <v>9059</v>
      </c>
      <c r="C452" s="65">
        <f>IF('NEGD Large Com Win'!B452&gt;80,80*(Rates!$K$9+Rates!$K$14)+('NEGD Large Com Win'!B452-80)*(Rates!$K$9+Rates!$K$17),'NEGD Large Com Win'!B452*(Rates!$K$9+Rates!$K$14))+Rates!$K$19+SUM(Rates!$K$21:$K$27)</f>
        <v>5184.1989276982422</v>
      </c>
      <c r="D452" s="65">
        <f>IF('NEGD Large Com Win'!B452&gt;40,40*(Rates!$L$9+Rates!$L$14)+('NEGD Large Com Win'!B452-40)*(Rates!$L$9+Rates!$L$17),'NEGD Large Com Win'!B452*(Rates!$L$9+Rates!$L$14))+Rates!$L$19+Rates!$L$22+Rates!$L$23</f>
        <v>5237.1319276982431</v>
      </c>
      <c r="E452" s="66">
        <f t="shared" si="28"/>
        <v>52.933000000000902</v>
      </c>
      <c r="F452" s="67">
        <f t="shared" si="29"/>
        <v>1.0210449239744526E-2</v>
      </c>
      <c r="G452" s="71">
        <f>'NEGD Commercial'!X450</f>
        <v>1</v>
      </c>
      <c r="H452" s="68">
        <f t="shared" si="26"/>
        <v>1.4140271493212671E-4</v>
      </c>
      <c r="I452" s="68">
        <f t="shared" si="27"/>
        <v>0.95347850678732882</v>
      </c>
    </row>
    <row r="453" spans="2:9" x14ac:dyDescent="0.2">
      <c r="B453" s="71">
        <f>'NEGD Commercial'!V451</f>
        <v>9079</v>
      </c>
      <c r="C453" s="65">
        <f>IF('NEGD Large Com Win'!B453&gt;80,80*(Rates!$K$9+Rates!$K$14)+('NEGD Large Com Win'!B453-80)*(Rates!$K$9+Rates!$K$17),'NEGD Large Com Win'!B453*(Rates!$K$9+Rates!$K$14))+Rates!$K$19+SUM(Rates!$K$21:$K$27)</f>
        <v>5195.3422612399099</v>
      </c>
      <c r="D453" s="65">
        <f>IF('NEGD Large Com Win'!B453&gt;40,40*(Rates!$L$9+Rates!$L$14)+('NEGD Large Com Win'!B453-40)*(Rates!$L$9+Rates!$L$17),'NEGD Large Com Win'!B453*(Rates!$L$9+Rates!$L$14))+Rates!$L$19+Rates!$L$22+Rates!$L$23</f>
        <v>5248.5992612399104</v>
      </c>
      <c r="E453" s="66">
        <f t="shared" si="28"/>
        <v>53.257000000000517</v>
      </c>
      <c r="F453" s="67">
        <f t="shared" si="29"/>
        <v>1.0250912706430684E-2</v>
      </c>
      <c r="G453" s="71">
        <f>'NEGD Commercial'!X451</f>
        <v>1</v>
      </c>
      <c r="H453" s="68">
        <f t="shared" si="26"/>
        <v>1.4140271493212671E-4</v>
      </c>
      <c r="I453" s="68">
        <f t="shared" si="27"/>
        <v>0.95361990950226094</v>
      </c>
    </row>
    <row r="454" spans="2:9" x14ac:dyDescent="0.2">
      <c r="B454" s="71">
        <f>'NEGD Commercial'!V452</f>
        <v>9119</v>
      </c>
      <c r="C454" s="65">
        <f>IF('NEGD Large Com Win'!B454&gt;80,80*(Rates!$K$9+Rates!$K$14)+('NEGD Large Com Win'!B454-80)*(Rates!$K$9+Rates!$K$17),'NEGD Large Com Win'!B454*(Rates!$K$9+Rates!$K$14))+Rates!$K$19+SUM(Rates!$K$21:$K$27)</f>
        <v>5217.6289283232445</v>
      </c>
      <c r="D454" s="65">
        <f>IF('NEGD Large Com Win'!B454&gt;40,40*(Rates!$L$9+Rates!$L$14)+('NEGD Large Com Win'!B454-40)*(Rates!$L$9+Rates!$L$17),'NEGD Large Com Win'!B454*(Rates!$L$9+Rates!$L$14))+Rates!$L$19+Rates!$L$22+Rates!$L$23</f>
        <v>5271.5339283232461</v>
      </c>
      <c r="E454" s="66">
        <f t="shared" si="28"/>
        <v>53.905000000001564</v>
      </c>
      <c r="F454" s="67">
        <f t="shared" si="29"/>
        <v>1.0331321130827267E-2</v>
      </c>
      <c r="G454" s="71">
        <f>'NEGD Commercial'!X452</f>
        <v>1</v>
      </c>
      <c r="H454" s="68">
        <f t="shared" si="26"/>
        <v>1.4140271493212671E-4</v>
      </c>
      <c r="I454" s="68">
        <f t="shared" si="27"/>
        <v>0.95376131221719307</v>
      </c>
    </row>
    <row r="455" spans="2:9" x14ac:dyDescent="0.2">
      <c r="B455" s="71">
        <f>'NEGD Commercial'!V453</f>
        <v>9139</v>
      </c>
      <c r="C455" s="65">
        <f>IF('NEGD Large Com Win'!B455&gt;80,80*(Rates!$K$9+Rates!$K$14)+('NEGD Large Com Win'!B455-80)*(Rates!$K$9+Rates!$K$17),'NEGD Large Com Win'!B455*(Rates!$K$9+Rates!$K$14))+Rates!$K$19+SUM(Rates!$K$21:$K$27)</f>
        <v>5228.7722618649113</v>
      </c>
      <c r="D455" s="65">
        <f>IF('NEGD Large Com Win'!B455&gt;40,40*(Rates!$L$9+Rates!$L$14)+('NEGD Large Com Win'!B455-40)*(Rates!$L$9+Rates!$L$17),'NEGD Large Com Win'!B455*(Rates!$L$9+Rates!$L$14))+Rates!$L$19+Rates!$L$22+Rates!$L$23</f>
        <v>5283.0012618649134</v>
      </c>
      <c r="E455" s="66">
        <f t="shared" si="28"/>
        <v>54.229000000002088</v>
      </c>
      <c r="F455" s="67">
        <f t="shared" si="29"/>
        <v>1.0371268298585373E-2</v>
      </c>
      <c r="G455" s="71">
        <f>'NEGD Commercial'!X453</f>
        <v>1</v>
      </c>
      <c r="H455" s="68">
        <f t="shared" si="26"/>
        <v>1.4140271493212671E-4</v>
      </c>
      <c r="I455" s="68">
        <f t="shared" si="27"/>
        <v>0.9539027149321252</v>
      </c>
    </row>
    <row r="456" spans="2:9" x14ac:dyDescent="0.2">
      <c r="B456" s="71">
        <f>'NEGD Commercial'!V454</f>
        <v>9159</v>
      </c>
      <c r="C456" s="65">
        <f>IF('NEGD Large Com Win'!B456&gt;80,80*(Rates!$K$9+Rates!$K$14)+('NEGD Large Com Win'!B456-80)*(Rates!$K$9+Rates!$K$17),'NEGD Large Com Win'!B456*(Rates!$K$9+Rates!$K$14))+Rates!$K$19+SUM(Rates!$K$21:$K$27)</f>
        <v>5239.9155954065791</v>
      </c>
      <c r="D456" s="65">
        <f>IF('NEGD Large Com Win'!B456&gt;40,40*(Rates!$L$9+Rates!$L$14)+('NEGD Large Com Win'!B456-40)*(Rates!$L$9+Rates!$L$17),'NEGD Large Com Win'!B456*(Rates!$L$9+Rates!$L$14))+Rates!$L$19+Rates!$L$22+Rates!$L$23</f>
        <v>5294.4685954065808</v>
      </c>
      <c r="E456" s="66">
        <f t="shared" si="28"/>
        <v>54.553000000001703</v>
      </c>
      <c r="F456" s="67">
        <f t="shared" si="29"/>
        <v>1.0411045561081942E-2</v>
      </c>
      <c r="G456" s="71">
        <f>'NEGD Commercial'!X454</f>
        <v>1</v>
      </c>
      <c r="H456" s="68">
        <f t="shared" ref="H456:H519" si="30">G456/SUM($G$6:$G$714)</f>
        <v>1.4140271493212671E-4</v>
      </c>
      <c r="I456" s="68">
        <f t="shared" ref="I456:I519" si="31">H456+I455</f>
        <v>0.95404411764705732</v>
      </c>
    </row>
    <row r="457" spans="2:9" x14ac:dyDescent="0.2">
      <c r="B457" s="71">
        <f>'NEGD Commercial'!V455</f>
        <v>9179</v>
      </c>
      <c r="C457" s="65">
        <f>IF('NEGD Large Com Win'!B457&gt;80,80*(Rates!$K$9+Rates!$K$14)+('NEGD Large Com Win'!B457-80)*(Rates!$K$9+Rates!$K$17),'NEGD Large Com Win'!B457*(Rates!$K$9+Rates!$K$14))+Rates!$K$19+SUM(Rates!$K$21:$K$27)</f>
        <v>5251.0589289482468</v>
      </c>
      <c r="D457" s="65">
        <f>IF('NEGD Large Com Win'!B457&gt;40,40*(Rates!$L$9+Rates!$L$14)+('NEGD Large Com Win'!B457-40)*(Rates!$L$9+Rates!$L$17),'NEGD Large Com Win'!B457*(Rates!$L$9+Rates!$L$14))+Rates!$L$19+Rates!$L$22+Rates!$L$23</f>
        <v>5305.9359289482481</v>
      </c>
      <c r="E457" s="66">
        <f>D457-C457</f>
        <v>54.877000000001317</v>
      </c>
      <c r="F457" s="67">
        <f>E457/C457</f>
        <v>1.0450653999990974E-2</v>
      </c>
      <c r="G457" s="71">
        <f>'NEGD Commercial'!X455</f>
        <v>1</v>
      </c>
      <c r="H457" s="68">
        <f t="shared" si="30"/>
        <v>1.4140271493212671E-4</v>
      </c>
      <c r="I457" s="68">
        <f t="shared" si="31"/>
        <v>0.95418552036198945</v>
      </c>
    </row>
    <row r="458" spans="2:9" x14ac:dyDescent="0.2">
      <c r="B458" s="71">
        <f>'NEGD Commercial'!V456</f>
        <v>9199</v>
      </c>
      <c r="C458" s="65">
        <f>IF('NEGD Large Com Win'!B458&gt;80,80*(Rates!$K$9+Rates!$K$14)+('NEGD Large Com Win'!B458-80)*(Rates!$K$9+Rates!$K$17),'NEGD Large Com Win'!B458*(Rates!$K$9+Rates!$K$14))+Rates!$K$19+SUM(Rates!$K$21:$K$27)</f>
        <v>5262.2022624899137</v>
      </c>
      <c r="D458" s="65">
        <f>IF('NEGD Large Com Win'!B458&gt;40,40*(Rates!$L$9+Rates!$L$14)+('NEGD Large Com Win'!B458-40)*(Rates!$L$9+Rates!$L$17),'NEGD Large Com Win'!B458*(Rates!$L$9+Rates!$L$14))+Rates!$L$19+Rates!$L$22+Rates!$L$23</f>
        <v>5317.4032624899155</v>
      </c>
      <c r="E458" s="66">
        <f t="shared" ref="E458:E521" si="32">D458-C458</f>
        <v>55.201000000001841</v>
      </c>
      <c r="F458" s="67">
        <f t="shared" ref="F458:F521" si="33">E458/C458</f>
        <v>1.0490094687824183E-2</v>
      </c>
      <c r="G458" s="71">
        <f>'NEGD Commercial'!X456</f>
        <v>3</v>
      </c>
      <c r="H458" s="68">
        <f t="shared" si="30"/>
        <v>4.242081447963801E-4</v>
      </c>
      <c r="I458" s="68">
        <f t="shared" si="31"/>
        <v>0.95460972850678583</v>
      </c>
    </row>
    <row r="459" spans="2:9" x14ac:dyDescent="0.2">
      <c r="B459" s="71">
        <f>'NEGD Commercial'!V457</f>
        <v>9259</v>
      </c>
      <c r="C459" s="65">
        <f>IF('NEGD Large Com Win'!B459&gt;80,80*(Rates!$K$9+Rates!$K$14)+('NEGD Large Com Win'!B459-80)*(Rates!$K$9+Rates!$K$17),'NEGD Large Com Win'!B459*(Rates!$K$9+Rates!$K$14))+Rates!$K$19+SUM(Rates!$K$21:$K$27)</f>
        <v>5295.632263114916</v>
      </c>
      <c r="D459" s="65">
        <f>IF('NEGD Large Com Win'!B459&gt;40,40*(Rates!$L$9+Rates!$L$14)+('NEGD Large Com Win'!B459-40)*(Rates!$L$9+Rates!$L$17),'NEGD Large Com Win'!B459*(Rates!$L$9+Rates!$L$14))+Rates!$L$19+Rates!$L$22+Rates!$L$23</f>
        <v>5351.8052631149176</v>
      </c>
      <c r="E459" s="66">
        <f t="shared" si="32"/>
        <v>56.173000000001593</v>
      </c>
      <c r="F459" s="67">
        <f t="shared" si="33"/>
        <v>1.06074208345729E-2</v>
      </c>
      <c r="G459" s="71">
        <f>'NEGD Commercial'!X457</f>
        <v>1</v>
      </c>
      <c r="H459" s="68">
        <f t="shared" si="30"/>
        <v>1.4140271493212671E-4</v>
      </c>
      <c r="I459" s="68">
        <f t="shared" si="31"/>
        <v>0.95475113122171795</v>
      </c>
    </row>
    <row r="460" spans="2:9" x14ac:dyDescent="0.2">
      <c r="B460" s="71">
        <f>'NEGD Commercial'!V458</f>
        <v>9299</v>
      </c>
      <c r="C460" s="65">
        <f>IF('NEGD Large Com Win'!B460&gt;80,80*(Rates!$K$9+Rates!$K$14)+('NEGD Large Com Win'!B460-80)*(Rates!$K$9+Rates!$K$17),'NEGD Large Com Win'!B460*(Rates!$K$9+Rates!$K$14))+Rates!$K$19+SUM(Rates!$K$21:$K$27)</f>
        <v>5317.9189301982506</v>
      </c>
      <c r="D460" s="65">
        <f>IF('NEGD Large Com Win'!B460&gt;40,40*(Rates!$L$9+Rates!$L$14)+('NEGD Large Com Win'!B460-40)*(Rates!$L$9+Rates!$L$17),'NEGD Large Com Win'!B460*(Rates!$L$9+Rates!$L$14))+Rates!$L$19+Rates!$L$22+Rates!$L$23</f>
        <v>5374.7399301982523</v>
      </c>
      <c r="E460" s="66">
        <f t="shared" si="32"/>
        <v>56.821000000001732</v>
      </c>
      <c r="F460" s="67">
        <f t="shared" si="33"/>
        <v>1.0684818769488737E-2</v>
      </c>
      <c r="G460" s="71">
        <f>'NEGD Commercial'!X458</f>
        <v>1</v>
      </c>
      <c r="H460" s="68">
        <f t="shared" si="30"/>
        <v>1.4140271493212671E-4</v>
      </c>
      <c r="I460" s="68">
        <f t="shared" si="31"/>
        <v>0.95489253393665008</v>
      </c>
    </row>
    <row r="461" spans="2:9" x14ac:dyDescent="0.2">
      <c r="B461" s="71">
        <f>'NEGD Commercial'!V459</f>
        <v>9319</v>
      </c>
      <c r="C461" s="65">
        <f>IF('NEGD Large Com Win'!B461&gt;80,80*(Rates!$K$9+Rates!$K$14)+('NEGD Large Com Win'!B461-80)*(Rates!$K$9+Rates!$K$17),'NEGD Large Com Win'!B461*(Rates!$K$9+Rates!$K$14))+Rates!$K$19+SUM(Rates!$K$21:$K$27)</f>
        <v>5329.0622637399183</v>
      </c>
      <c r="D461" s="65">
        <f>IF('NEGD Large Com Win'!B461&gt;40,40*(Rates!$L$9+Rates!$L$14)+('NEGD Large Com Win'!B461-40)*(Rates!$L$9+Rates!$L$17),'NEGD Large Com Win'!B461*(Rates!$L$9+Rates!$L$14))+Rates!$L$19+Rates!$L$22+Rates!$L$23</f>
        <v>5386.2072637399197</v>
      </c>
      <c r="E461" s="66">
        <f t="shared" si="32"/>
        <v>57.145000000001346</v>
      </c>
      <c r="F461" s="67">
        <f t="shared" si="33"/>
        <v>1.0723274972564718E-2</v>
      </c>
      <c r="G461" s="71">
        <f>'NEGD Commercial'!X459</f>
        <v>1</v>
      </c>
      <c r="H461" s="68">
        <f t="shared" si="30"/>
        <v>1.4140271493212671E-4</v>
      </c>
      <c r="I461" s="68">
        <f t="shared" si="31"/>
        <v>0.9550339366515822</v>
      </c>
    </row>
    <row r="462" spans="2:9" x14ac:dyDescent="0.2">
      <c r="B462" s="71">
        <f>'NEGD Commercial'!V460</f>
        <v>9359</v>
      </c>
      <c r="C462" s="65">
        <f>IF('NEGD Large Com Win'!B462&gt;80,80*(Rates!$K$9+Rates!$K$14)+('NEGD Large Com Win'!B462-80)*(Rates!$K$9+Rates!$K$17),'NEGD Large Com Win'!B462*(Rates!$K$9+Rates!$K$14))+Rates!$K$19+SUM(Rates!$K$21:$K$27)</f>
        <v>5351.3489308232529</v>
      </c>
      <c r="D462" s="65">
        <f>IF('NEGD Large Com Win'!B462&gt;40,40*(Rates!$L$9+Rates!$L$14)+('NEGD Large Com Win'!B462-40)*(Rates!$L$9+Rates!$L$17),'NEGD Large Com Win'!B462*(Rates!$L$9+Rates!$L$14))+Rates!$L$19+Rates!$L$22+Rates!$L$23</f>
        <v>5409.1419308232544</v>
      </c>
      <c r="E462" s="66">
        <f t="shared" si="32"/>
        <v>57.793000000001484</v>
      </c>
      <c r="F462" s="67">
        <f t="shared" si="33"/>
        <v>1.0799706905135523E-2</v>
      </c>
      <c r="G462" s="71">
        <f>'NEGD Commercial'!X460</f>
        <v>1</v>
      </c>
      <c r="H462" s="68">
        <f t="shared" si="30"/>
        <v>1.4140271493212671E-4</v>
      </c>
      <c r="I462" s="68">
        <f t="shared" si="31"/>
        <v>0.95517533936651433</v>
      </c>
    </row>
    <row r="463" spans="2:9" x14ac:dyDescent="0.2">
      <c r="B463" s="71">
        <f>'NEGD Commercial'!V461</f>
        <v>9379</v>
      </c>
      <c r="C463" s="65">
        <f>IF('NEGD Large Com Win'!B463&gt;80,80*(Rates!$K$9+Rates!$K$14)+('NEGD Large Com Win'!B463-80)*(Rates!$K$9+Rates!$K$17),'NEGD Large Com Win'!B463*(Rates!$K$9+Rates!$K$14))+Rates!$K$19+SUM(Rates!$K$21:$K$27)</f>
        <v>5362.4922643649206</v>
      </c>
      <c r="D463" s="65">
        <f>IF('NEGD Large Com Win'!B463&gt;40,40*(Rates!$L$9+Rates!$L$14)+('NEGD Large Com Win'!B463-40)*(Rates!$L$9+Rates!$L$17),'NEGD Large Com Win'!B463*(Rates!$L$9+Rates!$L$14))+Rates!$L$19+Rates!$L$22+Rates!$L$23</f>
        <v>5420.6092643649217</v>
      </c>
      <c r="E463" s="66">
        <f t="shared" si="32"/>
        <v>58.117000000001099</v>
      </c>
      <c r="F463" s="67">
        <f t="shared" si="33"/>
        <v>1.0837684631491751E-2</v>
      </c>
      <c r="G463" s="71">
        <f>'NEGD Commercial'!X461</f>
        <v>1</v>
      </c>
      <c r="H463" s="68">
        <f t="shared" si="30"/>
        <v>1.4140271493212671E-4</v>
      </c>
      <c r="I463" s="68">
        <f t="shared" si="31"/>
        <v>0.95531674208144646</v>
      </c>
    </row>
    <row r="464" spans="2:9" x14ac:dyDescent="0.2">
      <c r="B464" s="71">
        <f>'NEGD Commercial'!V462</f>
        <v>9399</v>
      </c>
      <c r="C464" s="65">
        <f>IF('NEGD Large Com Win'!B464&gt;80,80*(Rates!$K$9+Rates!$K$14)+('NEGD Large Com Win'!B464-80)*(Rates!$K$9+Rates!$K$17),'NEGD Large Com Win'!B464*(Rates!$K$9+Rates!$K$14))+Rates!$K$19+SUM(Rates!$K$21:$K$27)</f>
        <v>5373.6355979065875</v>
      </c>
      <c r="D464" s="65">
        <f>IF('NEGD Large Com Win'!B464&gt;40,40*(Rates!$L$9+Rates!$L$14)+('NEGD Large Com Win'!B464-40)*(Rates!$L$9+Rates!$L$17),'NEGD Large Com Win'!B464*(Rates!$L$9+Rates!$L$14))+Rates!$L$19+Rates!$L$22+Rates!$L$23</f>
        <v>5432.0765979065891</v>
      </c>
      <c r="E464" s="66">
        <f t="shared" si="32"/>
        <v>58.441000000001623</v>
      </c>
      <c r="F464" s="67">
        <f t="shared" si="33"/>
        <v>1.0875504848666803E-2</v>
      </c>
      <c r="G464" s="71">
        <f>'NEGD Commercial'!X462</f>
        <v>2</v>
      </c>
      <c r="H464" s="68">
        <f t="shared" si="30"/>
        <v>2.8280542986425342E-4</v>
      </c>
      <c r="I464" s="68">
        <f t="shared" si="31"/>
        <v>0.95559954751131071</v>
      </c>
    </row>
    <row r="465" spans="2:9" x14ac:dyDescent="0.2">
      <c r="B465" s="71">
        <f>'NEGD Commercial'!V463</f>
        <v>9419</v>
      </c>
      <c r="C465" s="65">
        <f>IF('NEGD Large Com Win'!B465&gt;80,80*(Rates!$K$9+Rates!$K$14)+('NEGD Large Com Win'!B465-80)*(Rates!$K$9+Rates!$K$17),'NEGD Large Com Win'!B465*(Rates!$K$9+Rates!$K$14))+Rates!$K$19+SUM(Rates!$K$21:$K$27)</f>
        <v>5384.7789314482552</v>
      </c>
      <c r="D465" s="65">
        <f>IF('NEGD Large Com Win'!B465&gt;40,40*(Rates!$L$9+Rates!$L$14)+('NEGD Large Com Win'!B465-40)*(Rates!$L$9+Rates!$L$17),'NEGD Large Com Win'!B465*(Rates!$L$9+Rates!$L$14))+Rates!$L$19+Rates!$L$22+Rates!$L$23</f>
        <v>5443.5439314482564</v>
      </c>
      <c r="E465" s="66">
        <f t="shared" si="32"/>
        <v>58.765000000001237</v>
      </c>
      <c r="F465" s="67">
        <f t="shared" si="33"/>
        <v>1.0913168534515155E-2</v>
      </c>
      <c r="G465" s="71">
        <f>'NEGD Commercial'!X463</f>
        <v>2</v>
      </c>
      <c r="H465" s="68">
        <f t="shared" si="30"/>
        <v>2.8280542986425342E-4</v>
      </c>
      <c r="I465" s="68">
        <f t="shared" si="31"/>
        <v>0.95588235294117496</v>
      </c>
    </row>
    <row r="466" spans="2:9" x14ac:dyDescent="0.2">
      <c r="B466" s="71">
        <f>'NEGD Commercial'!V464</f>
        <v>9459</v>
      </c>
      <c r="C466" s="65">
        <f>IF('NEGD Large Com Win'!B466&gt;80,80*(Rates!$K$9+Rates!$K$14)+('NEGD Large Com Win'!B466-80)*(Rates!$K$9+Rates!$K$17),'NEGD Large Com Win'!B466*(Rates!$K$9+Rates!$K$14))+Rates!$K$19+SUM(Rates!$K$21:$K$27)</f>
        <v>5407.0655985315898</v>
      </c>
      <c r="D466" s="65">
        <f>IF('NEGD Large Com Win'!B466&gt;40,40*(Rates!$L$9+Rates!$L$14)+('NEGD Large Com Win'!B466-40)*(Rates!$L$9+Rates!$L$17),'NEGD Large Com Win'!B466*(Rates!$L$9+Rates!$L$14))+Rates!$L$19+Rates!$L$22+Rates!$L$23</f>
        <v>5466.4785985315912</v>
      </c>
      <c r="E466" s="66">
        <f t="shared" si="32"/>
        <v>59.413000000001375</v>
      </c>
      <c r="F466" s="67">
        <f t="shared" si="33"/>
        <v>1.0988030183346825E-2</v>
      </c>
      <c r="G466" s="71">
        <f>'NEGD Commercial'!X464</f>
        <v>1</v>
      </c>
      <c r="H466" s="68">
        <f t="shared" si="30"/>
        <v>1.4140271493212671E-4</v>
      </c>
      <c r="I466" s="68">
        <f t="shared" si="31"/>
        <v>0.95602375565610709</v>
      </c>
    </row>
    <row r="467" spans="2:9" x14ac:dyDescent="0.2">
      <c r="B467" s="71">
        <f>'NEGD Commercial'!V465</f>
        <v>9479</v>
      </c>
      <c r="C467" s="65">
        <f>IF('NEGD Large Com Win'!B467&gt;80,80*(Rates!$K$9+Rates!$K$14)+('NEGD Large Com Win'!B467-80)*(Rates!$K$9+Rates!$K$17),'NEGD Large Com Win'!B467*(Rates!$K$9+Rates!$K$14))+Rates!$K$19+SUM(Rates!$K$21:$K$27)</f>
        <v>5418.2089320732575</v>
      </c>
      <c r="D467" s="65">
        <f>IF('NEGD Large Com Win'!B467&gt;40,40*(Rates!$L$9+Rates!$L$14)+('NEGD Large Com Win'!B467-40)*(Rates!$L$9+Rates!$L$17),'NEGD Large Com Win'!B467*(Rates!$L$9+Rates!$L$14))+Rates!$L$19+Rates!$L$22+Rates!$L$23</f>
        <v>5477.9459320732585</v>
      </c>
      <c r="E467" s="66">
        <f t="shared" si="32"/>
        <v>59.73700000000099</v>
      </c>
      <c r="F467" s="67">
        <f t="shared" si="33"/>
        <v>1.1025230061983388E-2</v>
      </c>
      <c r="G467" s="71">
        <f>'NEGD Commercial'!X465</f>
        <v>2</v>
      </c>
      <c r="H467" s="68">
        <f t="shared" si="30"/>
        <v>2.8280542986425342E-4</v>
      </c>
      <c r="I467" s="68">
        <f t="shared" si="31"/>
        <v>0.95630656108597134</v>
      </c>
    </row>
    <row r="468" spans="2:9" x14ac:dyDescent="0.2">
      <c r="B468" s="71">
        <f>'NEGD Commercial'!V466</f>
        <v>9499</v>
      </c>
      <c r="C468" s="65">
        <f>IF('NEGD Large Com Win'!B468&gt;80,80*(Rates!$K$9+Rates!$K$14)+('NEGD Large Com Win'!B468-80)*(Rates!$K$9+Rates!$K$17),'NEGD Large Com Win'!B468*(Rates!$K$9+Rates!$K$14))+Rates!$K$19+SUM(Rates!$K$21:$K$27)</f>
        <v>5429.3522656149244</v>
      </c>
      <c r="D468" s="65">
        <f>IF('NEGD Large Com Win'!B468&gt;40,40*(Rates!$L$9+Rates!$L$14)+('NEGD Large Com Win'!B468-40)*(Rates!$L$9+Rates!$L$17),'NEGD Large Com Win'!B468*(Rates!$L$9+Rates!$L$14))+Rates!$L$19+Rates!$L$22+Rates!$L$23</f>
        <v>5489.4132656149259</v>
      </c>
      <c r="E468" s="66">
        <f t="shared" si="32"/>
        <v>60.061000000001513</v>
      </c>
      <c r="F468" s="67">
        <f t="shared" si="33"/>
        <v>1.106227724076383E-2</v>
      </c>
      <c r="G468" s="71">
        <f>'NEGD Commercial'!X466</f>
        <v>1</v>
      </c>
      <c r="H468" s="68">
        <f t="shared" si="30"/>
        <v>1.4140271493212671E-4</v>
      </c>
      <c r="I468" s="68">
        <f t="shared" si="31"/>
        <v>0.95644796380090347</v>
      </c>
    </row>
    <row r="469" spans="2:9" x14ac:dyDescent="0.2">
      <c r="B469" s="71">
        <f>'NEGD Commercial'!V467</f>
        <v>9519</v>
      </c>
      <c r="C469" s="65">
        <f>IF('NEGD Large Com Win'!B469&gt;80,80*(Rates!$K$9+Rates!$K$14)+('NEGD Large Com Win'!B469-80)*(Rates!$K$9+Rates!$K$17),'NEGD Large Com Win'!B469*(Rates!$K$9+Rates!$K$14))+Rates!$K$19+SUM(Rates!$K$21:$K$27)</f>
        <v>5440.4955991565921</v>
      </c>
      <c r="D469" s="65">
        <f>IF('NEGD Large Com Win'!B469&gt;40,40*(Rates!$L$9+Rates!$L$14)+('NEGD Large Com Win'!B469-40)*(Rates!$L$9+Rates!$L$17),'NEGD Large Com Win'!B469*(Rates!$L$9+Rates!$L$14))+Rates!$L$19+Rates!$L$22+Rates!$L$23</f>
        <v>5500.8805991565932</v>
      </c>
      <c r="E469" s="66">
        <f t="shared" si="32"/>
        <v>60.385000000001128</v>
      </c>
      <c r="F469" s="67">
        <f t="shared" si="33"/>
        <v>1.1099172657976648E-2</v>
      </c>
      <c r="G469" s="71">
        <f>'NEGD Commercial'!X467</f>
        <v>1</v>
      </c>
      <c r="H469" s="68">
        <f t="shared" si="30"/>
        <v>1.4140271493212671E-4</v>
      </c>
      <c r="I469" s="68">
        <f t="shared" si="31"/>
        <v>0.95658936651583559</v>
      </c>
    </row>
    <row r="470" spans="2:9" x14ac:dyDescent="0.2">
      <c r="B470" s="71">
        <f>'NEGD Commercial'!V468</f>
        <v>9539</v>
      </c>
      <c r="C470" s="65">
        <f>IF('NEGD Large Com Win'!B470&gt;80,80*(Rates!$K$9+Rates!$K$14)+('NEGD Large Com Win'!B470-80)*(Rates!$K$9+Rates!$K$17),'NEGD Large Com Win'!B470*(Rates!$K$9+Rates!$K$14))+Rates!$K$19+SUM(Rates!$K$21:$K$27)</f>
        <v>5451.6389326982599</v>
      </c>
      <c r="D470" s="65">
        <f>IF('NEGD Large Com Win'!B470&gt;40,40*(Rates!$L$9+Rates!$L$14)+('NEGD Large Com Win'!B470-40)*(Rates!$L$9+Rates!$L$17),'NEGD Large Com Win'!B470*(Rates!$L$9+Rates!$L$14))+Rates!$L$19+Rates!$L$22+Rates!$L$23</f>
        <v>5512.3479326982606</v>
      </c>
      <c r="E470" s="66">
        <f t="shared" si="32"/>
        <v>60.709000000000742</v>
      </c>
      <c r="F470" s="67">
        <f t="shared" si="33"/>
        <v>1.1135917244239273E-2</v>
      </c>
      <c r="G470" s="71">
        <f>'NEGD Commercial'!X468</f>
        <v>1</v>
      </c>
      <c r="H470" s="68">
        <f t="shared" si="30"/>
        <v>1.4140271493212671E-4</v>
      </c>
      <c r="I470" s="68">
        <f t="shared" si="31"/>
        <v>0.95673076923076772</v>
      </c>
    </row>
    <row r="471" spans="2:9" x14ac:dyDescent="0.2">
      <c r="B471" s="71">
        <f>'NEGD Commercial'!V469</f>
        <v>9659</v>
      </c>
      <c r="C471" s="65">
        <f>IF('NEGD Large Com Win'!B471&gt;80,80*(Rates!$K$9+Rates!$K$14)+('NEGD Large Com Win'!B471-80)*(Rates!$K$9+Rates!$K$17),'NEGD Large Com Win'!B471*(Rates!$K$9+Rates!$K$14))+Rates!$K$19+SUM(Rates!$K$21:$K$27)</f>
        <v>5518.4989339482636</v>
      </c>
      <c r="D471" s="65">
        <f>IF('NEGD Large Com Win'!B471&gt;40,40*(Rates!$L$9+Rates!$L$14)+('NEGD Large Com Win'!B471-40)*(Rates!$L$9+Rates!$L$17),'NEGD Large Com Win'!B471*(Rates!$L$9+Rates!$L$14))+Rates!$L$19+Rates!$L$22+Rates!$L$23</f>
        <v>5581.1519339482647</v>
      </c>
      <c r="E471" s="66">
        <f t="shared" si="32"/>
        <v>62.653000000001157</v>
      </c>
      <c r="F471" s="67">
        <f t="shared" si="33"/>
        <v>1.135326847932821E-2</v>
      </c>
      <c r="G471" s="71">
        <f>'NEGD Commercial'!X469</f>
        <v>1</v>
      </c>
      <c r="H471" s="68">
        <f t="shared" si="30"/>
        <v>1.4140271493212671E-4</v>
      </c>
      <c r="I471" s="68">
        <f t="shared" si="31"/>
        <v>0.95687217194569985</v>
      </c>
    </row>
    <row r="472" spans="2:9" x14ac:dyDescent="0.2">
      <c r="B472" s="71">
        <f>'NEGD Commercial'!V470</f>
        <v>9679</v>
      </c>
      <c r="C472" s="65">
        <f>IF('NEGD Large Com Win'!B472&gt;80,80*(Rates!$K$9+Rates!$K$14)+('NEGD Large Com Win'!B472-80)*(Rates!$K$9+Rates!$K$17),'NEGD Large Com Win'!B472*(Rates!$K$9+Rates!$K$14))+Rates!$K$19+SUM(Rates!$K$21:$K$27)</f>
        <v>5529.6422674899313</v>
      </c>
      <c r="D472" s="65">
        <f>IF('NEGD Large Com Win'!B472&gt;40,40*(Rates!$L$9+Rates!$L$14)+('NEGD Large Com Win'!B472-40)*(Rates!$L$9+Rates!$L$17),'NEGD Large Com Win'!B472*(Rates!$L$9+Rates!$L$14))+Rates!$L$19+Rates!$L$22+Rates!$L$23</f>
        <v>5592.6192674899321</v>
      </c>
      <c r="E472" s="66">
        <f t="shared" si="32"/>
        <v>62.977000000000771</v>
      </c>
      <c r="F472" s="67">
        <f t="shared" si="33"/>
        <v>1.1388982678003852E-2</v>
      </c>
      <c r="G472" s="71">
        <f>'NEGD Commercial'!X470</f>
        <v>1</v>
      </c>
      <c r="H472" s="68">
        <f t="shared" si="30"/>
        <v>1.4140271493212671E-4</v>
      </c>
      <c r="I472" s="68">
        <f t="shared" si="31"/>
        <v>0.95701357466063197</v>
      </c>
    </row>
    <row r="473" spans="2:9" x14ac:dyDescent="0.2">
      <c r="B473" s="71">
        <f>'NEGD Commercial'!V471</f>
        <v>9699</v>
      </c>
      <c r="C473" s="65">
        <f>IF('NEGD Large Com Win'!B473&gt;80,80*(Rates!$K$9+Rates!$K$14)+('NEGD Large Com Win'!B473-80)*(Rates!$K$9+Rates!$K$17),'NEGD Large Com Win'!B473*(Rates!$K$9+Rates!$K$14))+Rates!$K$19+SUM(Rates!$K$21:$K$27)</f>
        <v>5540.7856010315982</v>
      </c>
      <c r="D473" s="65">
        <f>IF('NEGD Large Com Win'!B473&gt;40,40*(Rates!$L$9+Rates!$L$14)+('NEGD Large Com Win'!B473-40)*(Rates!$L$9+Rates!$L$17),'NEGD Large Com Win'!B473*(Rates!$L$9+Rates!$L$14))+Rates!$L$19+Rates!$L$22+Rates!$L$23</f>
        <v>5604.0866010315995</v>
      </c>
      <c r="E473" s="66">
        <f t="shared" si="32"/>
        <v>63.301000000001295</v>
      </c>
      <c r="F473" s="67">
        <f t="shared" si="33"/>
        <v>1.1424553223682892E-2</v>
      </c>
      <c r="G473" s="71">
        <f>'NEGD Commercial'!X471</f>
        <v>1</v>
      </c>
      <c r="H473" s="68">
        <f t="shared" si="30"/>
        <v>1.4140271493212671E-4</v>
      </c>
      <c r="I473" s="68">
        <f t="shared" si="31"/>
        <v>0.9571549773755641</v>
      </c>
    </row>
    <row r="474" spans="2:9" x14ac:dyDescent="0.2">
      <c r="B474" s="71">
        <f>'NEGD Commercial'!V472</f>
        <v>9719</v>
      </c>
      <c r="C474" s="65">
        <f>IF('NEGD Large Com Win'!B474&gt;80,80*(Rates!$K$9+Rates!$K$14)+('NEGD Large Com Win'!B474-80)*(Rates!$K$9+Rates!$K$17),'NEGD Large Com Win'!B474*(Rates!$K$9+Rates!$K$14))+Rates!$K$19+SUM(Rates!$K$21:$K$27)</f>
        <v>5551.9289345732659</v>
      </c>
      <c r="D474" s="65">
        <f>IF('NEGD Large Com Win'!B474&gt;40,40*(Rates!$L$9+Rates!$L$14)+('NEGD Large Com Win'!B474-40)*(Rates!$L$9+Rates!$L$17),'NEGD Large Com Win'!B474*(Rates!$L$9+Rates!$L$14))+Rates!$L$19+Rates!$L$22+Rates!$L$23</f>
        <v>5615.5539345732668</v>
      </c>
      <c r="E474" s="66">
        <f t="shared" si="32"/>
        <v>63.625000000000909</v>
      </c>
      <c r="F474" s="67">
        <f t="shared" si="33"/>
        <v>1.145998098134721E-2</v>
      </c>
      <c r="G474" s="71">
        <f>'NEGD Commercial'!X472</f>
        <v>1</v>
      </c>
      <c r="H474" s="68">
        <f t="shared" si="30"/>
        <v>1.4140271493212671E-4</v>
      </c>
      <c r="I474" s="68">
        <f t="shared" si="31"/>
        <v>0.95729638009049622</v>
      </c>
    </row>
    <row r="475" spans="2:9" x14ac:dyDescent="0.2">
      <c r="B475" s="71">
        <f>'NEGD Commercial'!V473</f>
        <v>9739</v>
      </c>
      <c r="C475" s="65">
        <f>IF('NEGD Large Com Win'!B475&gt;80,80*(Rates!$K$9+Rates!$K$14)+('NEGD Large Com Win'!B475-80)*(Rates!$K$9+Rates!$K$17),'NEGD Large Com Win'!B475*(Rates!$K$9+Rates!$K$14))+Rates!$K$19+SUM(Rates!$K$21:$K$27)</f>
        <v>5563.0722681149336</v>
      </c>
      <c r="D475" s="65">
        <f>IF('NEGD Large Com Win'!B475&gt;40,40*(Rates!$L$9+Rates!$L$14)+('NEGD Large Com Win'!B475-40)*(Rates!$L$9+Rates!$L$17),'NEGD Large Com Win'!B475*(Rates!$L$9+Rates!$L$14))+Rates!$L$19+Rates!$L$22+Rates!$L$23</f>
        <v>5627.0212681149342</v>
      </c>
      <c r="E475" s="66">
        <f t="shared" si="32"/>
        <v>63.949000000000524</v>
      </c>
      <c r="F475" s="67">
        <f t="shared" si="33"/>
        <v>1.1495266809048638E-2</v>
      </c>
      <c r="G475" s="71">
        <f>'NEGD Commercial'!X473</f>
        <v>1</v>
      </c>
      <c r="H475" s="68">
        <f t="shared" si="30"/>
        <v>1.4140271493212671E-4</v>
      </c>
      <c r="I475" s="68">
        <f t="shared" si="31"/>
        <v>0.95743778280542835</v>
      </c>
    </row>
    <row r="476" spans="2:9" x14ac:dyDescent="0.2">
      <c r="B476" s="71">
        <f>'NEGD Commercial'!V474</f>
        <v>9759</v>
      </c>
      <c r="C476" s="65">
        <f>IF('NEGD Large Com Win'!B476&gt;80,80*(Rates!$K$9+Rates!$K$14)+('NEGD Large Com Win'!B476-80)*(Rates!$K$9+Rates!$K$17),'NEGD Large Com Win'!B476*(Rates!$K$9+Rates!$K$14))+Rates!$K$19+SUM(Rates!$K$21:$K$27)</f>
        <v>5574.2156016566005</v>
      </c>
      <c r="D476" s="65">
        <f>IF('NEGD Large Com Win'!B476&gt;40,40*(Rates!$L$9+Rates!$L$14)+('NEGD Large Com Win'!B476-40)*(Rates!$L$9+Rates!$L$17),'NEGD Large Com Win'!B476*(Rates!$L$9+Rates!$L$14))+Rates!$L$19+Rates!$L$22+Rates!$L$23</f>
        <v>5638.4886016566015</v>
      </c>
      <c r="E476" s="66">
        <f t="shared" si="32"/>
        <v>64.273000000001048</v>
      </c>
      <c r="F476" s="67">
        <f t="shared" si="33"/>
        <v>1.1530411557977729E-2</v>
      </c>
      <c r="G476" s="71">
        <f>'NEGD Commercial'!X474</f>
        <v>1</v>
      </c>
      <c r="H476" s="68">
        <f t="shared" si="30"/>
        <v>1.4140271493212671E-4</v>
      </c>
      <c r="I476" s="68">
        <f t="shared" si="31"/>
        <v>0.95757918552036048</v>
      </c>
    </row>
    <row r="477" spans="2:9" x14ac:dyDescent="0.2">
      <c r="B477" s="71">
        <f>'NEGD Commercial'!V475</f>
        <v>9779</v>
      </c>
      <c r="C477" s="65">
        <f>IF('NEGD Large Com Win'!B477&gt;80,80*(Rates!$K$9+Rates!$K$14)+('NEGD Large Com Win'!B477-80)*(Rates!$K$9+Rates!$K$17),'NEGD Large Com Win'!B477*(Rates!$K$9+Rates!$K$14))+Rates!$K$19+SUM(Rates!$K$21:$K$27)</f>
        <v>5585.3589351982682</v>
      </c>
      <c r="D477" s="65">
        <f>IF('NEGD Large Com Win'!B477&gt;40,40*(Rates!$L$9+Rates!$L$14)+('NEGD Large Com Win'!B477-40)*(Rates!$L$9+Rates!$L$17),'NEGD Large Com Win'!B477*(Rates!$L$9+Rates!$L$14))+Rates!$L$19+Rates!$L$22+Rates!$L$23</f>
        <v>5649.9559351982698</v>
      </c>
      <c r="E477" s="66">
        <f t="shared" si="32"/>
        <v>64.597000000001572</v>
      </c>
      <c r="F477" s="67">
        <f t="shared" si="33"/>
        <v>1.1565416072531875E-2</v>
      </c>
      <c r="G477" s="71">
        <f>'NEGD Commercial'!X475</f>
        <v>1</v>
      </c>
      <c r="H477" s="68">
        <f t="shared" si="30"/>
        <v>1.4140271493212671E-4</v>
      </c>
      <c r="I477" s="68">
        <f t="shared" si="31"/>
        <v>0.9577205882352926</v>
      </c>
    </row>
    <row r="478" spans="2:9" x14ac:dyDescent="0.2">
      <c r="B478" s="71">
        <f>'NEGD Commercial'!V476</f>
        <v>9839</v>
      </c>
      <c r="C478" s="65">
        <f>IF('NEGD Large Com Win'!B478&gt;80,80*(Rates!$K$9+Rates!$K$14)+('NEGD Large Com Win'!B478-80)*(Rates!$K$9+Rates!$K$17),'NEGD Large Com Win'!B478*(Rates!$K$9+Rates!$K$14))+Rates!$K$19+SUM(Rates!$K$21:$K$27)</f>
        <v>5618.7889358232705</v>
      </c>
      <c r="D478" s="65">
        <f>IF('NEGD Large Com Win'!B478&gt;40,40*(Rates!$L$9+Rates!$L$14)+('NEGD Large Com Win'!B478-40)*(Rates!$L$9+Rates!$L$17),'NEGD Large Com Win'!B478*(Rates!$L$9+Rates!$L$14))+Rates!$L$19+Rates!$L$22+Rates!$L$23</f>
        <v>5684.3579358232719</v>
      </c>
      <c r="E478" s="66">
        <f t="shared" si="32"/>
        <v>65.569000000001324</v>
      </c>
      <c r="F478" s="67">
        <f t="shared" si="33"/>
        <v>1.1669596553442008E-2</v>
      </c>
      <c r="G478" s="71">
        <f>'NEGD Commercial'!X476</f>
        <v>1</v>
      </c>
      <c r="H478" s="68">
        <f t="shared" si="30"/>
        <v>1.4140271493212671E-4</v>
      </c>
      <c r="I478" s="68">
        <f t="shared" si="31"/>
        <v>0.95786199095022473</v>
      </c>
    </row>
    <row r="479" spans="2:9" x14ac:dyDescent="0.2">
      <c r="B479" s="71">
        <f>'NEGD Commercial'!V477</f>
        <v>9859</v>
      </c>
      <c r="C479" s="65">
        <f>IF('NEGD Large Com Win'!B479&gt;80,80*(Rates!$K$9+Rates!$K$14)+('NEGD Large Com Win'!B479-80)*(Rates!$K$9+Rates!$K$17),'NEGD Large Com Win'!B479*(Rates!$K$9+Rates!$K$14))+Rates!$K$19+SUM(Rates!$K$21:$K$27)</f>
        <v>5629.9322693649374</v>
      </c>
      <c r="D479" s="65">
        <f>IF('NEGD Large Com Win'!B479&gt;40,40*(Rates!$L$9+Rates!$L$14)+('NEGD Large Com Win'!B479-40)*(Rates!$L$9+Rates!$L$17),'NEGD Large Com Win'!B479*(Rates!$L$9+Rates!$L$14))+Rates!$L$19+Rates!$L$22+Rates!$L$23</f>
        <v>5695.8252693649392</v>
      </c>
      <c r="E479" s="66">
        <f t="shared" si="32"/>
        <v>65.893000000001848</v>
      </c>
      <c r="F479" s="67">
        <f t="shared" si="33"/>
        <v>1.1704048440965464E-2</v>
      </c>
      <c r="G479" s="71">
        <f>'NEGD Commercial'!X477</f>
        <v>2</v>
      </c>
      <c r="H479" s="68">
        <f t="shared" si="30"/>
        <v>2.8280542986425342E-4</v>
      </c>
      <c r="I479" s="68">
        <f t="shared" si="31"/>
        <v>0.95814479638008898</v>
      </c>
    </row>
    <row r="480" spans="2:9" x14ac:dyDescent="0.2">
      <c r="B480" s="71">
        <f>'NEGD Commercial'!V478</f>
        <v>9919</v>
      </c>
      <c r="C480" s="65">
        <f>IF('NEGD Large Com Win'!B480&gt;80,80*(Rates!$K$9+Rates!$K$14)+('NEGD Large Com Win'!B480-80)*(Rates!$K$9+Rates!$K$17),'NEGD Large Com Win'!B480*(Rates!$K$9+Rates!$K$14))+Rates!$K$19+SUM(Rates!$K$21:$K$27)</f>
        <v>5663.3622699899397</v>
      </c>
      <c r="D480" s="65">
        <f>IF('NEGD Large Com Win'!B480&gt;40,40*(Rates!$L$9+Rates!$L$14)+('NEGD Large Com Win'!B480-40)*(Rates!$L$9+Rates!$L$17),'NEGD Large Com Win'!B480*(Rates!$L$9+Rates!$L$14))+Rates!$L$19+Rates!$L$22+Rates!$L$23</f>
        <v>5730.2272699899413</v>
      </c>
      <c r="E480" s="66">
        <f t="shared" si="32"/>
        <v>66.865000000001601</v>
      </c>
      <c r="F480" s="67">
        <f t="shared" si="33"/>
        <v>1.1806590645687298E-2</v>
      </c>
      <c r="G480" s="71">
        <f>'NEGD Commercial'!X478</f>
        <v>1</v>
      </c>
      <c r="H480" s="68">
        <f t="shared" si="30"/>
        <v>1.4140271493212671E-4</v>
      </c>
      <c r="I480" s="68">
        <f t="shared" si="31"/>
        <v>0.95828619909502111</v>
      </c>
    </row>
    <row r="481" spans="2:9" x14ac:dyDescent="0.2">
      <c r="B481" s="71">
        <f>'NEGD Commercial'!V479</f>
        <v>9939</v>
      </c>
      <c r="C481" s="65">
        <f>IF('NEGD Large Com Win'!B481&gt;80,80*(Rates!$K$9+Rates!$K$14)+('NEGD Large Com Win'!B481-80)*(Rates!$K$9+Rates!$K$17),'NEGD Large Com Win'!B481*(Rates!$K$9+Rates!$K$14))+Rates!$K$19+SUM(Rates!$K$21:$K$27)</f>
        <v>5674.5056035316074</v>
      </c>
      <c r="D481" s="65">
        <f>IF('NEGD Large Com Win'!B481&gt;40,40*(Rates!$L$9+Rates!$L$14)+('NEGD Large Com Win'!B481-40)*(Rates!$L$9+Rates!$L$17),'NEGD Large Com Win'!B481*(Rates!$L$9+Rates!$L$14))+Rates!$L$19+Rates!$L$22+Rates!$L$23</f>
        <v>5741.6946035316087</v>
      </c>
      <c r="E481" s="66">
        <f t="shared" si="32"/>
        <v>67.189000000001215</v>
      </c>
      <c r="F481" s="67">
        <f t="shared" si="33"/>
        <v>1.1840502890363737E-2</v>
      </c>
      <c r="G481" s="71">
        <f>'NEGD Commercial'!X479</f>
        <v>2</v>
      </c>
      <c r="H481" s="68">
        <f t="shared" si="30"/>
        <v>2.8280542986425342E-4</v>
      </c>
      <c r="I481" s="68">
        <f t="shared" si="31"/>
        <v>0.95856900452488536</v>
      </c>
    </row>
    <row r="482" spans="2:9" x14ac:dyDescent="0.2">
      <c r="B482" s="71">
        <f>'NEGD Commercial'!V480</f>
        <v>9959</v>
      </c>
      <c r="C482" s="65">
        <f>IF('NEGD Large Com Win'!B482&gt;80,80*(Rates!$K$9+Rates!$K$14)+('NEGD Large Com Win'!B482-80)*(Rates!$K$9+Rates!$K$17),'NEGD Large Com Win'!B482*(Rates!$K$9+Rates!$K$14))+Rates!$K$19+SUM(Rates!$K$21:$K$27)</f>
        <v>5685.6489370732743</v>
      </c>
      <c r="D482" s="65">
        <f>IF('NEGD Large Com Win'!B482&gt;40,40*(Rates!$L$9+Rates!$L$14)+('NEGD Large Com Win'!B482-40)*(Rates!$L$9+Rates!$L$17),'NEGD Large Com Win'!B482*(Rates!$L$9+Rates!$L$14))+Rates!$L$19+Rates!$L$22+Rates!$L$23</f>
        <v>5753.161937073276</v>
      </c>
      <c r="E482" s="66">
        <f t="shared" si="32"/>
        <v>67.513000000001739</v>
      </c>
      <c r="F482" s="67">
        <f t="shared" si="33"/>
        <v>1.1874282205463516E-2</v>
      </c>
      <c r="G482" s="71">
        <f>'NEGD Commercial'!X480</f>
        <v>2</v>
      </c>
      <c r="H482" s="68">
        <f t="shared" si="30"/>
        <v>2.8280542986425342E-4</v>
      </c>
      <c r="I482" s="68">
        <f t="shared" si="31"/>
        <v>0.95885180995474961</v>
      </c>
    </row>
    <row r="483" spans="2:9" x14ac:dyDescent="0.2">
      <c r="B483" s="71">
        <f>'NEGD Commercial'!V481</f>
        <v>9979</v>
      </c>
      <c r="C483" s="65">
        <f>IF('NEGD Large Com Win'!B483&gt;80,80*(Rates!$K$9+Rates!$K$14)+('NEGD Large Com Win'!B483-80)*(Rates!$K$9+Rates!$K$17),'NEGD Large Com Win'!B483*(Rates!$K$9+Rates!$K$14))+Rates!$K$19+SUM(Rates!$K$21:$K$27)</f>
        <v>5696.792270614942</v>
      </c>
      <c r="D483" s="65">
        <f>IF('NEGD Large Com Win'!B483&gt;40,40*(Rates!$L$9+Rates!$L$14)+('NEGD Large Com Win'!B483-40)*(Rates!$L$9+Rates!$L$17),'NEGD Large Com Win'!B483*(Rates!$L$9+Rates!$L$14))+Rates!$L$19+Rates!$L$22+Rates!$L$23</f>
        <v>5764.6292706149434</v>
      </c>
      <c r="E483" s="66">
        <f t="shared" si="32"/>
        <v>67.837000000001353</v>
      </c>
      <c r="F483" s="67">
        <f t="shared" si="33"/>
        <v>1.1907929371045622E-2</v>
      </c>
      <c r="G483" s="71">
        <f>'NEGD Commercial'!X481</f>
        <v>2</v>
      </c>
      <c r="H483" s="68">
        <f t="shared" si="30"/>
        <v>2.8280542986425342E-4</v>
      </c>
      <c r="I483" s="68">
        <f t="shared" si="31"/>
        <v>0.95913461538461386</v>
      </c>
    </row>
    <row r="484" spans="2:9" x14ac:dyDescent="0.2">
      <c r="B484" s="71">
        <f>'NEGD Commercial'!V482</f>
        <v>9999</v>
      </c>
      <c r="C484" s="65">
        <f>IF('NEGD Large Com Win'!B484&gt;80,80*(Rates!$K$9+Rates!$K$14)+('NEGD Large Com Win'!B484-80)*(Rates!$K$9+Rates!$K$17),'NEGD Large Com Win'!B484*(Rates!$K$9+Rates!$K$14))+Rates!$K$19+SUM(Rates!$K$21:$K$27)</f>
        <v>5707.9356041566098</v>
      </c>
      <c r="D484" s="65">
        <f>IF('NEGD Large Com Win'!B484&gt;40,40*(Rates!$L$9+Rates!$L$14)+('NEGD Large Com Win'!B484-40)*(Rates!$L$9+Rates!$L$17),'NEGD Large Com Win'!B484*(Rates!$L$9+Rates!$L$14))+Rates!$L$19+Rates!$L$22+Rates!$L$23</f>
        <v>5776.0966041566107</v>
      </c>
      <c r="E484" s="66">
        <f t="shared" si="32"/>
        <v>68.161000000000968</v>
      </c>
      <c r="F484" s="67">
        <f t="shared" si="33"/>
        <v>1.1941445161078033E-2</v>
      </c>
      <c r="G484" s="71">
        <f>'NEGD Commercial'!X482</f>
        <v>1</v>
      </c>
      <c r="H484" s="68">
        <f t="shared" si="30"/>
        <v>1.4140271493212671E-4</v>
      </c>
      <c r="I484" s="68">
        <f t="shared" si="31"/>
        <v>0.95927601809954599</v>
      </c>
    </row>
    <row r="485" spans="2:9" x14ac:dyDescent="0.2">
      <c r="B485" s="71">
        <f>'NEGD Commercial'!V483</f>
        <v>10059</v>
      </c>
      <c r="C485" s="65">
        <f>IF('NEGD Large Com Win'!B485&gt;80,80*(Rates!$K$9+Rates!$K$14)+('NEGD Large Com Win'!B485-80)*(Rates!$K$9+Rates!$K$17),'NEGD Large Com Win'!B485*(Rates!$K$9+Rates!$K$14))+Rates!$K$19+SUM(Rates!$K$21:$K$27)</f>
        <v>5741.3656047816112</v>
      </c>
      <c r="D485" s="65">
        <f>IF('NEGD Large Com Win'!B485&gt;40,40*(Rates!$L$9+Rates!$L$14)+('NEGD Large Com Win'!B485-40)*(Rates!$L$9+Rates!$L$17),'NEGD Large Com Win'!B485*(Rates!$L$9+Rates!$L$14))+Rates!$L$19+Rates!$L$22+Rates!$L$23</f>
        <v>5810.4986047816128</v>
      </c>
      <c r="E485" s="66">
        <f t="shared" si="32"/>
        <v>69.13300000000163</v>
      </c>
      <c r="F485" s="67">
        <f t="shared" si="33"/>
        <v>1.204121192742459E-2</v>
      </c>
      <c r="G485" s="71">
        <f>'NEGD Commercial'!X483</f>
        <v>2</v>
      </c>
      <c r="H485" s="68">
        <f t="shared" si="30"/>
        <v>2.8280542986425342E-4</v>
      </c>
      <c r="I485" s="68">
        <f t="shared" si="31"/>
        <v>0.95955882352941024</v>
      </c>
    </row>
    <row r="486" spans="2:9" x14ac:dyDescent="0.2">
      <c r="B486" s="71">
        <f>'NEGD Commercial'!V484</f>
        <v>10079</v>
      </c>
      <c r="C486" s="65">
        <f>IF('NEGD Large Com Win'!B486&gt;80,80*(Rates!$K$9+Rates!$K$14)+('NEGD Large Com Win'!B486-80)*(Rates!$K$9+Rates!$K$17),'NEGD Large Com Win'!B486*(Rates!$K$9+Rates!$K$14))+Rates!$K$19+SUM(Rates!$K$21:$K$27)</f>
        <v>5752.5089383232789</v>
      </c>
      <c r="D486" s="65">
        <f>IF('NEGD Large Com Win'!B486&gt;40,40*(Rates!$L$9+Rates!$L$14)+('NEGD Large Com Win'!B486-40)*(Rates!$L$9+Rates!$L$17),'NEGD Large Com Win'!B486*(Rates!$L$9+Rates!$L$14))+Rates!$L$19+Rates!$L$22+Rates!$L$23</f>
        <v>5821.9659383232802</v>
      </c>
      <c r="E486" s="66">
        <f t="shared" si="32"/>
        <v>69.457000000001244</v>
      </c>
      <c r="F486" s="67">
        <f t="shared" si="33"/>
        <v>1.2074209835169127E-2</v>
      </c>
      <c r="G486" s="71">
        <f>'NEGD Commercial'!X484</f>
        <v>3</v>
      </c>
      <c r="H486" s="68">
        <f t="shared" si="30"/>
        <v>4.242081447963801E-4</v>
      </c>
      <c r="I486" s="68">
        <f t="shared" si="31"/>
        <v>0.95998303167420662</v>
      </c>
    </row>
    <row r="487" spans="2:9" x14ac:dyDescent="0.2">
      <c r="B487" s="71">
        <f>'NEGD Commercial'!V485</f>
        <v>10099</v>
      </c>
      <c r="C487" s="65">
        <f>IF('NEGD Large Com Win'!B487&gt;80,80*(Rates!$K$9+Rates!$K$14)+('NEGD Large Com Win'!B487-80)*(Rates!$K$9+Rates!$K$17),'NEGD Large Com Win'!B487*(Rates!$K$9+Rates!$K$14))+Rates!$K$19+SUM(Rates!$K$21:$K$27)</f>
        <v>5763.6522718649467</v>
      </c>
      <c r="D487" s="65">
        <f>IF('NEGD Large Com Win'!B487&gt;40,40*(Rates!$L$9+Rates!$L$14)+('NEGD Large Com Win'!B487-40)*(Rates!$L$9+Rates!$L$17),'NEGD Large Com Win'!B487*(Rates!$L$9+Rates!$L$14))+Rates!$L$19+Rates!$L$22+Rates!$L$23</f>
        <v>5833.4332718649475</v>
      </c>
      <c r="E487" s="66">
        <f t="shared" si="32"/>
        <v>69.781000000000859</v>
      </c>
      <c r="F487" s="67">
        <f t="shared" si="33"/>
        <v>1.2107080147883696E-2</v>
      </c>
      <c r="G487" s="71">
        <f>'NEGD Commercial'!X485</f>
        <v>1</v>
      </c>
      <c r="H487" s="68">
        <f t="shared" si="30"/>
        <v>1.4140271493212671E-4</v>
      </c>
      <c r="I487" s="68">
        <f t="shared" si="31"/>
        <v>0.96012443438913875</v>
      </c>
    </row>
    <row r="488" spans="2:9" x14ac:dyDescent="0.2">
      <c r="B488" s="71">
        <f>'NEGD Commercial'!V486</f>
        <v>10119</v>
      </c>
      <c r="C488" s="65">
        <f>IF('NEGD Large Com Win'!B488&gt;80,80*(Rates!$K$9+Rates!$K$14)+('NEGD Large Com Win'!B488-80)*(Rates!$K$9+Rates!$K$17),'NEGD Large Com Win'!B488*(Rates!$K$9+Rates!$K$14))+Rates!$K$19+SUM(Rates!$K$21:$K$27)</f>
        <v>5774.7956054066135</v>
      </c>
      <c r="D488" s="65">
        <f>IF('NEGD Large Com Win'!B488&gt;40,40*(Rates!$L$9+Rates!$L$14)+('NEGD Large Com Win'!B488-40)*(Rates!$L$9+Rates!$L$17),'NEGD Large Com Win'!B488*(Rates!$L$9+Rates!$L$14))+Rates!$L$19+Rates!$L$22+Rates!$L$23</f>
        <v>5844.9006054066149</v>
      </c>
      <c r="E488" s="66">
        <f t="shared" si="32"/>
        <v>70.105000000001382</v>
      </c>
      <c r="F488" s="67">
        <f t="shared" si="33"/>
        <v>1.2139823604209654E-2</v>
      </c>
      <c r="G488" s="71">
        <f>'NEGD Commercial'!X486</f>
        <v>3</v>
      </c>
      <c r="H488" s="68">
        <f t="shared" si="30"/>
        <v>4.242081447963801E-4</v>
      </c>
      <c r="I488" s="68">
        <f t="shared" si="31"/>
        <v>0.96054864253393513</v>
      </c>
    </row>
    <row r="489" spans="2:9" x14ac:dyDescent="0.2">
      <c r="B489" s="71">
        <f>'NEGD Commercial'!V487</f>
        <v>10139</v>
      </c>
      <c r="C489" s="65">
        <f>IF('NEGD Large Com Win'!B489&gt;80,80*(Rates!$K$9+Rates!$K$14)+('NEGD Large Com Win'!B489-80)*(Rates!$K$9+Rates!$K$17),'NEGD Large Com Win'!B489*(Rates!$K$9+Rates!$K$14))+Rates!$K$19+SUM(Rates!$K$21:$K$27)</f>
        <v>5785.9389389482812</v>
      </c>
      <c r="D489" s="65">
        <f>IF('NEGD Large Com Win'!B489&gt;40,40*(Rates!$L$9+Rates!$L$14)+('NEGD Large Com Win'!B489-40)*(Rates!$L$9+Rates!$L$17),'NEGD Large Com Win'!B489*(Rates!$L$9+Rates!$L$14))+Rates!$L$19+Rates!$L$22+Rates!$L$23</f>
        <v>5856.3679389482822</v>
      </c>
      <c r="E489" s="66">
        <f t="shared" si="32"/>
        <v>70.429000000000997</v>
      </c>
      <c r="F489" s="67">
        <f t="shared" si="33"/>
        <v>1.217244093709758E-2</v>
      </c>
      <c r="G489" s="71">
        <f>'NEGD Commercial'!X487</f>
        <v>1</v>
      </c>
      <c r="H489" s="68">
        <f t="shared" si="30"/>
        <v>1.4140271493212671E-4</v>
      </c>
      <c r="I489" s="68">
        <f t="shared" si="31"/>
        <v>0.96069004524886725</v>
      </c>
    </row>
    <row r="490" spans="2:9" x14ac:dyDescent="0.2">
      <c r="B490" s="71">
        <f>'NEGD Commercial'!V488</f>
        <v>10159</v>
      </c>
      <c r="C490" s="65">
        <f>IF('NEGD Large Com Win'!B490&gt;80,80*(Rates!$K$9+Rates!$K$14)+('NEGD Large Com Win'!B490-80)*(Rates!$K$9+Rates!$K$17),'NEGD Large Com Win'!B490*(Rates!$K$9+Rates!$K$14))+Rates!$K$19+SUM(Rates!$K$21:$K$27)</f>
        <v>5797.0822724899481</v>
      </c>
      <c r="D490" s="65">
        <f>IF('NEGD Large Com Win'!B490&gt;40,40*(Rates!$L$9+Rates!$L$14)+('NEGD Large Com Win'!B490-40)*(Rates!$L$9+Rates!$L$17),'NEGD Large Com Win'!B490*(Rates!$L$9+Rates!$L$14))+Rates!$L$19+Rates!$L$22+Rates!$L$23</f>
        <v>5867.8352724899496</v>
      </c>
      <c r="E490" s="66">
        <f t="shared" si="32"/>
        <v>70.753000000001521</v>
      </c>
      <c r="F490" s="67">
        <f t="shared" si="33"/>
        <v>1.2204932873863091E-2</v>
      </c>
      <c r="G490" s="71">
        <f>'NEGD Commercial'!X488</f>
        <v>1</v>
      </c>
      <c r="H490" s="68">
        <f t="shared" si="30"/>
        <v>1.4140271493212671E-4</v>
      </c>
      <c r="I490" s="68">
        <f t="shared" si="31"/>
        <v>0.96083144796379938</v>
      </c>
    </row>
    <row r="491" spans="2:9" x14ac:dyDescent="0.2">
      <c r="B491" s="71">
        <f>'NEGD Commercial'!V489</f>
        <v>10199</v>
      </c>
      <c r="C491" s="65">
        <f>IF('NEGD Large Com Win'!B491&gt;80,80*(Rates!$K$9+Rates!$K$14)+('NEGD Large Com Win'!B491-80)*(Rates!$K$9+Rates!$K$17),'NEGD Large Com Win'!B491*(Rates!$K$9+Rates!$K$14))+Rates!$K$19+SUM(Rates!$K$21:$K$27)</f>
        <v>5819.3689395732836</v>
      </c>
      <c r="D491" s="65">
        <f>IF('NEGD Large Com Win'!B491&gt;40,40*(Rates!$L$9+Rates!$L$14)+('NEGD Large Com Win'!B491-40)*(Rates!$L$9+Rates!$L$17),'NEGD Large Com Win'!B491*(Rates!$L$9+Rates!$L$14))+Rates!$L$19+Rates!$L$22+Rates!$L$23</f>
        <v>5890.7699395732843</v>
      </c>
      <c r="E491" s="66">
        <f t="shared" si="32"/>
        <v>71.401000000000749</v>
      </c>
      <c r="F491" s="67">
        <f t="shared" si="33"/>
        <v>1.226954344043297E-2</v>
      </c>
      <c r="G491" s="71">
        <f>'NEGD Commercial'!X489</f>
        <v>1</v>
      </c>
      <c r="H491" s="68">
        <f t="shared" si="30"/>
        <v>1.4140271493212671E-4</v>
      </c>
      <c r="I491" s="68">
        <f t="shared" si="31"/>
        <v>0.9609728506787315</v>
      </c>
    </row>
    <row r="492" spans="2:9" x14ac:dyDescent="0.2">
      <c r="B492" s="71">
        <f>'NEGD Commercial'!V490</f>
        <v>10219</v>
      </c>
      <c r="C492" s="65">
        <f>IF('NEGD Large Com Win'!B492&gt;80,80*(Rates!$K$9+Rates!$K$14)+('NEGD Large Com Win'!B492-80)*(Rates!$K$9+Rates!$K$17),'NEGD Large Com Win'!B492*(Rates!$K$9+Rates!$K$14))+Rates!$K$19+SUM(Rates!$K$21:$K$27)</f>
        <v>5830.5122731149504</v>
      </c>
      <c r="D492" s="65">
        <f>IF('NEGD Large Com Win'!B492&gt;40,40*(Rates!$L$9+Rates!$L$14)+('NEGD Large Com Win'!B492-40)*(Rates!$L$9+Rates!$L$17),'NEGD Large Com Win'!B492*(Rates!$L$9+Rates!$L$14))+Rates!$L$19+Rates!$L$22+Rates!$L$23</f>
        <v>5902.2372731149517</v>
      </c>
      <c r="E492" s="66">
        <f t="shared" si="32"/>
        <v>71.725000000001273</v>
      </c>
      <c r="F492" s="67">
        <f t="shared" si="33"/>
        <v>1.2301663497173671E-2</v>
      </c>
      <c r="G492" s="71">
        <f>'NEGD Commercial'!X490</f>
        <v>1</v>
      </c>
      <c r="H492" s="68">
        <f t="shared" si="30"/>
        <v>1.4140271493212671E-4</v>
      </c>
      <c r="I492" s="68">
        <f t="shared" si="31"/>
        <v>0.96111425339366363</v>
      </c>
    </row>
    <row r="493" spans="2:9" x14ac:dyDescent="0.2">
      <c r="B493" s="71">
        <f>'NEGD Commercial'!V491</f>
        <v>10259</v>
      </c>
      <c r="C493" s="65">
        <f>IF('NEGD Large Com Win'!B493&gt;80,80*(Rates!$K$9+Rates!$K$14)+('NEGD Large Com Win'!B493-80)*(Rates!$K$9+Rates!$K$17),'NEGD Large Com Win'!B493*(Rates!$K$9+Rates!$K$14))+Rates!$K$19+SUM(Rates!$K$21:$K$27)</f>
        <v>5852.798940198285</v>
      </c>
      <c r="D493" s="65">
        <f>IF('NEGD Large Com Win'!B493&gt;40,40*(Rates!$L$9+Rates!$L$14)+('NEGD Large Com Win'!B493-40)*(Rates!$L$9+Rates!$L$17),'NEGD Large Com Win'!B493*(Rates!$L$9+Rates!$L$14))+Rates!$L$19+Rates!$L$22+Rates!$L$23</f>
        <v>5925.1719401982864</v>
      </c>
      <c r="E493" s="66">
        <f t="shared" si="32"/>
        <v>72.373000000001412</v>
      </c>
      <c r="F493" s="67">
        <f t="shared" si="33"/>
        <v>1.2365536684154318E-2</v>
      </c>
      <c r="G493" s="71">
        <f>'NEGD Commercial'!X491</f>
        <v>3</v>
      </c>
      <c r="H493" s="68">
        <f t="shared" si="30"/>
        <v>4.242081447963801E-4</v>
      </c>
      <c r="I493" s="68">
        <f t="shared" si="31"/>
        <v>0.96153846153846001</v>
      </c>
    </row>
    <row r="494" spans="2:9" x14ac:dyDescent="0.2">
      <c r="B494" s="71">
        <f>'NEGD Commercial'!V492</f>
        <v>10279</v>
      </c>
      <c r="C494" s="65">
        <f>IF('NEGD Large Com Win'!B494&gt;80,80*(Rates!$K$9+Rates!$K$14)+('NEGD Large Com Win'!B494-80)*(Rates!$K$9+Rates!$K$17),'NEGD Large Com Win'!B494*(Rates!$K$9+Rates!$K$14))+Rates!$K$19+SUM(Rates!$K$21:$K$27)</f>
        <v>5863.9422737399527</v>
      </c>
      <c r="D494" s="65">
        <f>IF('NEGD Large Com Win'!B494&gt;40,40*(Rates!$L$9+Rates!$L$14)+('NEGD Large Com Win'!B494-40)*(Rates!$L$9+Rates!$L$17),'NEGD Large Com Win'!B494*(Rates!$L$9+Rates!$L$14))+Rates!$L$19+Rates!$L$22+Rates!$L$23</f>
        <v>5936.6392737399538</v>
      </c>
      <c r="E494" s="66">
        <f t="shared" si="32"/>
        <v>72.697000000001026</v>
      </c>
      <c r="F494" s="67">
        <f t="shared" si="33"/>
        <v>1.239729120894564E-2</v>
      </c>
      <c r="G494" s="71">
        <f>'NEGD Commercial'!X492</f>
        <v>3</v>
      </c>
      <c r="H494" s="68">
        <f t="shared" si="30"/>
        <v>4.242081447963801E-4</v>
      </c>
      <c r="I494" s="68">
        <f t="shared" si="31"/>
        <v>0.96196266968325639</v>
      </c>
    </row>
    <row r="495" spans="2:9" x14ac:dyDescent="0.2">
      <c r="B495" s="71">
        <f>'NEGD Commercial'!V493</f>
        <v>10299</v>
      </c>
      <c r="C495" s="65">
        <f>IF('NEGD Large Com Win'!B495&gt;80,80*(Rates!$K$9+Rates!$K$14)+('NEGD Large Com Win'!B495-80)*(Rates!$K$9+Rates!$K$17),'NEGD Large Com Win'!B495*(Rates!$K$9+Rates!$K$14))+Rates!$K$19+SUM(Rates!$K$21:$K$27)</f>
        <v>5875.0856072816205</v>
      </c>
      <c r="D495" s="65">
        <f>IF('NEGD Large Com Win'!B495&gt;40,40*(Rates!$L$9+Rates!$L$14)+('NEGD Large Com Win'!B495-40)*(Rates!$L$9+Rates!$L$17),'NEGD Large Com Win'!B495*(Rates!$L$9+Rates!$L$14))+Rates!$L$19+Rates!$L$22+Rates!$L$23</f>
        <v>5948.1066072816211</v>
      </c>
      <c r="E495" s="66">
        <f t="shared" si="32"/>
        <v>73.02100000000064</v>
      </c>
      <c r="F495" s="67">
        <f t="shared" si="33"/>
        <v>1.2428925275488398E-2</v>
      </c>
      <c r="G495" s="71">
        <f>'NEGD Commercial'!X493</f>
        <v>1</v>
      </c>
      <c r="H495" s="68">
        <f t="shared" si="30"/>
        <v>1.4140271493212671E-4</v>
      </c>
      <c r="I495" s="68">
        <f t="shared" si="31"/>
        <v>0.96210407239818851</v>
      </c>
    </row>
    <row r="496" spans="2:9" x14ac:dyDescent="0.2">
      <c r="B496" s="71">
        <f>'NEGD Commercial'!V494</f>
        <v>10319</v>
      </c>
      <c r="C496" s="65">
        <f>IF('NEGD Large Com Win'!B496&gt;80,80*(Rates!$K$9+Rates!$K$14)+('NEGD Large Com Win'!B496-80)*(Rates!$K$9+Rates!$K$17),'NEGD Large Com Win'!B496*(Rates!$K$9+Rates!$K$14))+Rates!$K$19+SUM(Rates!$K$21:$K$27)</f>
        <v>5886.2289408232873</v>
      </c>
      <c r="D496" s="65">
        <f>IF('NEGD Large Com Win'!B496&gt;40,40*(Rates!$L$9+Rates!$L$14)+('NEGD Large Com Win'!B496-40)*(Rates!$L$9+Rates!$L$17),'NEGD Large Com Win'!B496*(Rates!$L$9+Rates!$L$14))+Rates!$L$19+Rates!$L$22+Rates!$L$23</f>
        <v>5959.5739408232885</v>
      </c>
      <c r="E496" s="66">
        <f t="shared" si="32"/>
        <v>73.345000000001164</v>
      </c>
      <c r="F496" s="67">
        <f t="shared" si="33"/>
        <v>1.246043956790825E-2</v>
      </c>
      <c r="G496" s="71">
        <f>'NEGD Commercial'!X494</f>
        <v>3</v>
      </c>
      <c r="H496" s="68">
        <f t="shared" si="30"/>
        <v>4.242081447963801E-4</v>
      </c>
      <c r="I496" s="68">
        <f t="shared" si="31"/>
        <v>0.96252828054298489</v>
      </c>
    </row>
    <row r="497" spans="2:9" x14ac:dyDescent="0.2">
      <c r="B497" s="71">
        <f>'NEGD Commercial'!V495</f>
        <v>10339</v>
      </c>
      <c r="C497" s="65">
        <f>IF('NEGD Large Com Win'!B497&gt;80,80*(Rates!$K$9+Rates!$K$14)+('NEGD Large Com Win'!B497-80)*(Rates!$K$9+Rates!$K$17),'NEGD Large Com Win'!B497*(Rates!$K$9+Rates!$K$14))+Rates!$K$19+SUM(Rates!$K$21:$K$27)</f>
        <v>5897.372274364955</v>
      </c>
      <c r="D497" s="65">
        <f>IF('NEGD Large Com Win'!B497&gt;40,40*(Rates!$L$9+Rates!$L$14)+('NEGD Large Com Win'!B497-40)*(Rates!$L$9+Rates!$L$17),'NEGD Large Com Win'!B497*(Rates!$L$9+Rates!$L$14))+Rates!$L$19+Rates!$L$22+Rates!$L$23</f>
        <v>5971.0412743649558</v>
      </c>
      <c r="E497" s="66">
        <f t="shared" si="32"/>
        <v>73.669000000000779</v>
      </c>
      <c r="F497" s="67">
        <f t="shared" si="33"/>
        <v>1.2491834765159649E-2</v>
      </c>
      <c r="G497" s="71">
        <f>'NEGD Commercial'!X495</f>
        <v>1</v>
      </c>
      <c r="H497" s="68">
        <f t="shared" si="30"/>
        <v>1.4140271493212671E-4</v>
      </c>
      <c r="I497" s="68">
        <f t="shared" si="31"/>
        <v>0.96266968325791702</v>
      </c>
    </row>
    <row r="498" spans="2:9" x14ac:dyDescent="0.2">
      <c r="B498" s="71">
        <f>'NEGD Commercial'!V496</f>
        <v>10359</v>
      </c>
      <c r="C498" s="65">
        <f>IF('NEGD Large Com Win'!B498&gt;80,80*(Rates!$K$9+Rates!$K$14)+('NEGD Large Com Win'!B498-80)*(Rates!$K$9+Rates!$K$17),'NEGD Large Com Win'!B498*(Rates!$K$9+Rates!$K$14))+Rates!$K$19+SUM(Rates!$K$21:$K$27)</f>
        <v>5908.5156079066219</v>
      </c>
      <c r="D498" s="65">
        <f>IF('NEGD Large Com Win'!B498&gt;40,40*(Rates!$L$9+Rates!$L$14)+('NEGD Large Com Win'!B498-40)*(Rates!$L$9+Rates!$L$17),'NEGD Large Com Win'!B498*(Rates!$L$9+Rates!$L$14))+Rates!$L$19+Rates!$L$22+Rates!$L$23</f>
        <v>5982.5086079066232</v>
      </c>
      <c r="E498" s="66">
        <f t="shared" si="32"/>
        <v>73.993000000001302</v>
      </c>
      <c r="F498" s="67">
        <f t="shared" si="33"/>
        <v>1.2523111541075696E-2</v>
      </c>
      <c r="G498" s="71">
        <f>'NEGD Commercial'!X496</f>
        <v>2</v>
      </c>
      <c r="H498" s="68">
        <f t="shared" si="30"/>
        <v>2.8280542986425342E-4</v>
      </c>
      <c r="I498" s="68">
        <f t="shared" si="31"/>
        <v>0.96295248868778127</v>
      </c>
    </row>
    <row r="499" spans="2:9" x14ac:dyDescent="0.2">
      <c r="B499" s="71">
        <f>'NEGD Commercial'!V497</f>
        <v>10399</v>
      </c>
      <c r="C499" s="65">
        <f>IF('NEGD Large Com Win'!B499&gt;80,80*(Rates!$K$9+Rates!$K$14)+('NEGD Large Com Win'!B499-80)*(Rates!$K$9+Rates!$K$17),'NEGD Large Com Win'!B499*(Rates!$K$9+Rates!$K$14))+Rates!$K$19+SUM(Rates!$K$21:$K$27)</f>
        <v>5930.8022749899574</v>
      </c>
      <c r="D499" s="65">
        <f>IF('NEGD Large Com Win'!B499&gt;40,40*(Rates!$L$9+Rates!$L$14)+('NEGD Large Com Win'!B499-40)*(Rates!$L$9+Rates!$L$17),'NEGD Large Com Win'!B499*(Rates!$L$9+Rates!$L$14))+Rates!$L$19+Rates!$L$22+Rates!$L$23</f>
        <v>6005.4432749899579</v>
      </c>
      <c r="E499" s="66">
        <f t="shared" si="32"/>
        <v>74.641000000000531</v>
      </c>
      <c r="F499" s="67">
        <f t="shared" si="33"/>
        <v>1.2585312498910936E-2</v>
      </c>
      <c r="G499" s="71">
        <f>'NEGD Commercial'!X497</f>
        <v>3</v>
      </c>
      <c r="H499" s="68">
        <f t="shared" si="30"/>
        <v>4.242081447963801E-4</v>
      </c>
      <c r="I499" s="68">
        <f t="shared" si="31"/>
        <v>0.96337669683257765</v>
      </c>
    </row>
    <row r="500" spans="2:9" x14ac:dyDescent="0.2">
      <c r="B500" s="71">
        <f>'NEGD Commercial'!V498</f>
        <v>10439</v>
      </c>
      <c r="C500" s="65">
        <f>IF('NEGD Large Com Win'!B500&gt;80,80*(Rates!$K$9+Rates!$K$14)+('NEGD Large Com Win'!B500-80)*(Rates!$K$9+Rates!$K$17),'NEGD Large Com Win'!B500*(Rates!$K$9+Rates!$K$14))+Rates!$K$19+SUM(Rates!$K$21:$K$27)</f>
        <v>5953.0889420732919</v>
      </c>
      <c r="D500" s="65">
        <f>IF('NEGD Large Com Win'!B500&gt;40,40*(Rates!$L$9+Rates!$L$14)+('NEGD Large Com Win'!B500-40)*(Rates!$L$9+Rates!$L$17),'NEGD Large Com Win'!B500*(Rates!$L$9+Rates!$L$14))+Rates!$L$19+Rates!$L$22+Rates!$L$23</f>
        <v>6028.3779420732935</v>
      </c>
      <c r="E500" s="66">
        <f t="shared" si="32"/>
        <v>75.289000000001579</v>
      </c>
      <c r="F500" s="67">
        <f t="shared" si="33"/>
        <v>1.2647047731455623E-2</v>
      </c>
      <c r="G500" s="71">
        <f>'NEGD Commercial'!X498</f>
        <v>2</v>
      </c>
      <c r="H500" s="68">
        <f t="shared" si="30"/>
        <v>2.8280542986425342E-4</v>
      </c>
      <c r="I500" s="68">
        <f t="shared" si="31"/>
        <v>0.9636595022624419</v>
      </c>
    </row>
    <row r="501" spans="2:9" x14ac:dyDescent="0.2">
      <c r="B501" s="71">
        <f>'NEGD Commercial'!V499</f>
        <v>10459</v>
      </c>
      <c r="C501" s="65">
        <f>IF('NEGD Large Com Win'!B501&gt;80,80*(Rates!$K$9+Rates!$K$14)+('NEGD Large Com Win'!B501-80)*(Rates!$K$9+Rates!$K$17),'NEGD Large Com Win'!B501*(Rates!$K$9+Rates!$K$14))+Rates!$K$19+SUM(Rates!$K$21:$K$27)</f>
        <v>5964.2322756149597</v>
      </c>
      <c r="D501" s="65">
        <f>IF('NEGD Large Com Win'!B501&gt;40,40*(Rates!$L$9+Rates!$L$14)+('NEGD Large Com Win'!B501-40)*(Rates!$L$9+Rates!$L$17),'NEGD Large Com Win'!B501*(Rates!$L$9+Rates!$L$14))+Rates!$L$19+Rates!$L$22+Rates!$L$23</f>
        <v>6039.8452756149609</v>
      </c>
      <c r="E501" s="66">
        <f t="shared" si="32"/>
        <v>75.613000000001193</v>
      </c>
      <c r="F501" s="67">
        <f t="shared" si="33"/>
        <v>1.2677742332261011E-2</v>
      </c>
      <c r="G501" s="71">
        <f>'NEGD Commercial'!X499</f>
        <v>1</v>
      </c>
      <c r="H501" s="68">
        <f t="shared" si="30"/>
        <v>1.4140271493212671E-4</v>
      </c>
      <c r="I501" s="68">
        <f t="shared" si="31"/>
        <v>0.96380090497737403</v>
      </c>
    </row>
    <row r="502" spans="2:9" x14ac:dyDescent="0.2">
      <c r="B502" s="71">
        <f>'NEGD Commercial'!V500</f>
        <v>10479</v>
      </c>
      <c r="C502" s="65">
        <f>IF('NEGD Large Com Win'!B502&gt;80,80*(Rates!$K$9+Rates!$K$14)+('NEGD Large Com Win'!B502-80)*(Rates!$K$9+Rates!$K$17),'NEGD Large Com Win'!B502*(Rates!$K$9+Rates!$K$14))+Rates!$K$19+SUM(Rates!$K$21:$K$27)</f>
        <v>5975.3756091566265</v>
      </c>
      <c r="D502" s="65">
        <f>IF('NEGD Large Com Win'!B502&gt;40,40*(Rates!$L$9+Rates!$L$14)+('NEGD Large Com Win'!B502-40)*(Rates!$L$9+Rates!$L$17),'NEGD Large Com Win'!B502*(Rates!$L$9+Rates!$L$14))+Rates!$L$19+Rates!$L$22+Rates!$L$23</f>
        <v>6051.3126091566282</v>
      </c>
      <c r="E502" s="66">
        <f t="shared" si="32"/>
        <v>75.937000000001717</v>
      </c>
      <c r="F502" s="67">
        <f t="shared" si="33"/>
        <v>1.2708322449828318E-2</v>
      </c>
      <c r="G502" s="71">
        <f>'NEGD Commercial'!X500</f>
        <v>2</v>
      </c>
      <c r="H502" s="68">
        <f t="shared" si="30"/>
        <v>2.8280542986425342E-4</v>
      </c>
      <c r="I502" s="68">
        <f t="shared" si="31"/>
        <v>0.96408371040723828</v>
      </c>
    </row>
    <row r="503" spans="2:9" x14ac:dyDescent="0.2">
      <c r="B503" s="71">
        <f>'NEGD Commercial'!V501</f>
        <v>10519</v>
      </c>
      <c r="C503" s="65">
        <f>IF('NEGD Large Com Win'!B503&gt;80,80*(Rates!$K$9+Rates!$K$14)+('NEGD Large Com Win'!B503-80)*(Rates!$K$9+Rates!$K$17),'NEGD Large Com Win'!B503*(Rates!$K$9+Rates!$K$14))+Rates!$K$19+SUM(Rates!$K$21:$K$27)</f>
        <v>5997.6622762399611</v>
      </c>
      <c r="D503" s="65">
        <f>IF('NEGD Large Com Win'!B503&gt;40,40*(Rates!$L$9+Rates!$L$14)+('NEGD Large Com Win'!B503-40)*(Rates!$L$9+Rates!$L$17),'NEGD Large Com Win'!B503*(Rates!$L$9+Rates!$L$14))+Rates!$L$19+Rates!$L$22+Rates!$L$23</f>
        <v>6074.247276239963</v>
      </c>
      <c r="E503" s="66">
        <f t="shared" si="32"/>
        <v>76.585000000001855</v>
      </c>
      <c r="F503" s="67">
        <f t="shared" si="33"/>
        <v>1.2769141787692374E-2</v>
      </c>
      <c r="G503" s="71">
        <f>'NEGD Commercial'!X501</f>
        <v>1</v>
      </c>
      <c r="H503" s="68">
        <f t="shared" si="30"/>
        <v>1.4140271493212671E-4</v>
      </c>
      <c r="I503" s="68">
        <f t="shared" si="31"/>
        <v>0.96422511312217041</v>
      </c>
    </row>
    <row r="504" spans="2:9" x14ac:dyDescent="0.2">
      <c r="B504" s="71">
        <f>'NEGD Commercial'!V502</f>
        <v>10539</v>
      </c>
      <c r="C504" s="65">
        <f>IF('NEGD Large Com Win'!B504&gt;80,80*(Rates!$K$9+Rates!$K$14)+('NEGD Large Com Win'!B504-80)*(Rates!$K$9+Rates!$K$17),'NEGD Large Com Win'!B504*(Rates!$K$9+Rates!$K$14))+Rates!$K$19+SUM(Rates!$K$21:$K$27)</f>
        <v>6008.8056097816288</v>
      </c>
      <c r="D504" s="65">
        <f>IF('NEGD Large Com Win'!B504&gt;40,40*(Rates!$L$9+Rates!$L$14)+('NEGD Large Com Win'!B504-40)*(Rates!$L$9+Rates!$L$17),'NEGD Large Com Win'!B504*(Rates!$L$9+Rates!$L$14))+Rates!$L$19+Rates!$L$22+Rates!$L$23</f>
        <v>6085.7146097816303</v>
      </c>
      <c r="E504" s="66">
        <f t="shared" si="32"/>
        <v>76.90900000000147</v>
      </c>
      <c r="F504" s="67">
        <f t="shared" si="33"/>
        <v>1.2799382272377502E-2</v>
      </c>
      <c r="G504" s="71">
        <f>'NEGD Commercial'!X502</f>
        <v>2</v>
      </c>
      <c r="H504" s="68">
        <f t="shared" si="30"/>
        <v>2.8280542986425342E-4</v>
      </c>
      <c r="I504" s="68">
        <f t="shared" si="31"/>
        <v>0.96450791855203466</v>
      </c>
    </row>
    <row r="505" spans="2:9" x14ac:dyDescent="0.2">
      <c r="B505" s="71">
        <f>'NEGD Commercial'!V503</f>
        <v>10659</v>
      </c>
      <c r="C505" s="65">
        <f>IF('NEGD Large Com Win'!B505&gt;80,80*(Rates!$K$9+Rates!$K$14)+('NEGD Large Com Win'!B505-80)*(Rates!$K$9+Rates!$K$17),'NEGD Large Com Win'!B505*(Rates!$K$9+Rates!$K$14))+Rates!$K$19+SUM(Rates!$K$21:$K$27)</f>
        <v>6075.6656110316335</v>
      </c>
      <c r="D505" s="65">
        <f>IF('NEGD Large Com Win'!B505&gt;40,40*(Rates!$L$9+Rates!$L$14)+('NEGD Large Com Win'!B505-40)*(Rates!$L$9+Rates!$L$17),'NEGD Large Com Win'!B505*(Rates!$L$9+Rates!$L$14))+Rates!$L$19+Rates!$L$22+Rates!$L$23</f>
        <v>6154.5186110316345</v>
      </c>
      <c r="E505" s="66">
        <f t="shared" si="32"/>
        <v>78.853000000000975</v>
      </c>
      <c r="F505" s="67">
        <f t="shared" si="33"/>
        <v>1.2978495698780224E-2</v>
      </c>
      <c r="G505" s="71">
        <f>'NEGD Commercial'!X503</f>
        <v>2</v>
      </c>
      <c r="H505" s="68">
        <f t="shared" si="30"/>
        <v>2.8280542986425342E-4</v>
      </c>
      <c r="I505" s="68">
        <f t="shared" si="31"/>
        <v>0.96479072398189891</v>
      </c>
    </row>
    <row r="506" spans="2:9" x14ac:dyDescent="0.2">
      <c r="B506" s="71">
        <f>'NEGD Commercial'!V504</f>
        <v>10699</v>
      </c>
      <c r="C506" s="65">
        <f>IF('NEGD Large Com Win'!B506&gt;80,80*(Rates!$K$9+Rates!$K$14)+('NEGD Large Com Win'!B506-80)*(Rates!$K$9+Rates!$K$17),'NEGD Large Com Win'!B506*(Rates!$K$9+Rates!$K$14))+Rates!$K$19+SUM(Rates!$K$21:$K$27)</f>
        <v>6097.9522781149681</v>
      </c>
      <c r="D506" s="65">
        <f>IF('NEGD Large Com Win'!B506&gt;40,40*(Rates!$L$9+Rates!$L$14)+('NEGD Large Com Win'!B506-40)*(Rates!$L$9+Rates!$L$17),'NEGD Large Com Win'!B506*(Rates!$L$9+Rates!$L$14))+Rates!$L$19+Rates!$L$22+Rates!$L$23</f>
        <v>6177.4532781149692</v>
      </c>
      <c r="E506" s="66">
        <f t="shared" si="32"/>
        <v>79.501000000001113</v>
      </c>
      <c r="F506" s="67">
        <f t="shared" si="33"/>
        <v>1.3037327347628389E-2</v>
      </c>
      <c r="G506" s="71">
        <f>'NEGD Commercial'!X504</f>
        <v>2</v>
      </c>
      <c r="H506" s="68">
        <f t="shared" si="30"/>
        <v>2.8280542986425342E-4</v>
      </c>
      <c r="I506" s="68">
        <f t="shared" si="31"/>
        <v>0.96507352941176316</v>
      </c>
    </row>
    <row r="507" spans="2:9" x14ac:dyDescent="0.2">
      <c r="B507" s="71">
        <f>'NEGD Commercial'!V505</f>
        <v>10719</v>
      </c>
      <c r="C507" s="65">
        <f>IF('NEGD Large Com Win'!B507&gt;80,80*(Rates!$K$9+Rates!$K$14)+('NEGD Large Com Win'!B507-80)*(Rates!$K$9+Rates!$K$17),'NEGD Large Com Win'!B507*(Rates!$K$9+Rates!$K$14))+Rates!$K$19+SUM(Rates!$K$21:$K$27)</f>
        <v>6109.0956116566349</v>
      </c>
      <c r="D507" s="65">
        <f>IF('NEGD Large Com Win'!B507&gt;40,40*(Rates!$L$9+Rates!$L$14)+('NEGD Large Com Win'!B507-40)*(Rates!$L$9+Rates!$L$17),'NEGD Large Com Win'!B507*(Rates!$L$9+Rates!$L$14))+Rates!$L$19+Rates!$L$22+Rates!$L$23</f>
        <v>6188.9206116566365</v>
      </c>
      <c r="E507" s="66">
        <f t="shared" si="32"/>
        <v>79.825000000001637</v>
      </c>
      <c r="F507" s="67">
        <f t="shared" si="33"/>
        <v>1.3066582203704467E-2</v>
      </c>
      <c r="G507" s="71">
        <f>'NEGD Commercial'!X505</f>
        <v>1</v>
      </c>
      <c r="H507" s="68">
        <f t="shared" si="30"/>
        <v>1.4140271493212671E-4</v>
      </c>
      <c r="I507" s="68">
        <f t="shared" si="31"/>
        <v>0.96521493212669529</v>
      </c>
    </row>
    <row r="508" spans="2:9" x14ac:dyDescent="0.2">
      <c r="B508" s="71">
        <f>'NEGD Commercial'!V506</f>
        <v>10759</v>
      </c>
      <c r="C508" s="65">
        <f>IF('NEGD Large Com Win'!B508&gt;80,80*(Rates!$K$9+Rates!$K$14)+('NEGD Large Com Win'!B508-80)*(Rates!$K$9+Rates!$K$17),'NEGD Large Com Win'!B508*(Rates!$K$9+Rates!$K$14))+Rates!$K$19+SUM(Rates!$K$21:$K$27)</f>
        <v>6131.3822787399704</v>
      </c>
      <c r="D508" s="65">
        <f>IF('NEGD Large Com Win'!B508&gt;40,40*(Rates!$L$9+Rates!$L$14)+('NEGD Large Com Win'!B508-40)*(Rates!$L$9+Rates!$L$17),'NEGD Large Com Win'!B508*(Rates!$L$9+Rates!$L$14))+Rates!$L$19+Rates!$L$22+Rates!$L$23</f>
        <v>6211.8552787399713</v>
      </c>
      <c r="E508" s="66">
        <f t="shared" si="32"/>
        <v>80.473000000000866</v>
      </c>
      <c r="F508" s="67">
        <f t="shared" si="33"/>
        <v>1.3124772904640758E-2</v>
      </c>
      <c r="G508" s="71">
        <f>'NEGD Commercial'!X506</f>
        <v>1</v>
      </c>
      <c r="H508" s="68">
        <f t="shared" si="30"/>
        <v>1.4140271493212671E-4</v>
      </c>
      <c r="I508" s="68">
        <f t="shared" si="31"/>
        <v>0.96535633484162742</v>
      </c>
    </row>
    <row r="509" spans="2:9" x14ac:dyDescent="0.2">
      <c r="B509" s="71">
        <f>'NEGD Commercial'!V507</f>
        <v>10779</v>
      </c>
      <c r="C509" s="65">
        <f>IF('NEGD Large Com Win'!B509&gt;80,80*(Rates!$K$9+Rates!$K$14)+('NEGD Large Com Win'!B509-80)*(Rates!$K$9+Rates!$K$17),'NEGD Large Com Win'!B509*(Rates!$K$9+Rates!$K$14))+Rates!$K$19+SUM(Rates!$K$21:$K$27)</f>
        <v>6142.5256122816372</v>
      </c>
      <c r="D509" s="65">
        <f>IF('NEGD Large Com Win'!B509&gt;40,40*(Rates!$L$9+Rates!$L$14)+('NEGD Large Com Win'!B509-40)*(Rates!$L$9+Rates!$L$17),'NEGD Large Com Win'!B509*(Rates!$L$9+Rates!$L$14))+Rates!$L$19+Rates!$L$22+Rates!$L$23</f>
        <v>6223.3226122816386</v>
      </c>
      <c r="E509" s="66">
        <f t="shared" si="32"/>
        <v>80.79700000000139</v>
      </c>
      <c r="F509" s="67">
        <f t="shared" si="33"/>
        <v>1.3153709906956235E-2</v>
      </c>
      <c r="G509" s="71">
        <f>'NEGD Commercial'!X507</f>
        <v>2</v>
      </c>
      <c r="H509" s="68">
        <f t="shared" si="30"/>
        <v>2.8280542986425342E-4</v>
      </c>
      <c r="I509" s="68">
        <f t="shared" si="31"/>
        <v>0.96563914027149167</v>
      </c>
    </row>
    <row r="510" spans="2:9" x14ac:dyDescent="0.2">
      <c r="B510" s="71">
        <f>'NEGD Commercial'!V508</f>
        <v>10819</v>
      </c>
      <c r="C510" s="65">
        <f>IF('NEGD Large Com Win'!B510&gt;80,80*(Rates!$K$9+Rates!$K$14)+('NEGD Large Com Win'!B510-80)*(Rates!$K$9+Rates!$K$17),'NEGD Large Com Win'!B510*(Rates!$K$9+Rates!$K$14))+Rates!$K$19+SUM(Rates!$K$21:$K$27)</f>
        <v>6164.8122793649718</v>
      </c>
      <c r="D510" s="65">
        <f>IF('NEGD Large Com Win'!B510&gt;40,40*(Rates!$L$9+Rates!$L$14)+('NEGD Large Com Win'!B510-40)*(Rates!$L$9+Rates!$L$17),'NEGD Large Com Win'!B510*(Rates!$L$9+Rates!$L$14))+Rates!$L$19+Rates!$L$22+Rates!$L$23</f>
        <v>6246.2572793649733</v>
      </c>
      <c r="E510" s="66">
        <f t="shared" si="32"/>
        <v>81.445000000001528</v>
      </c>
      <c r="F510" s="67">
        <f t="shared" si="33"/>
        <v>1.3211270077536093E-2</v>
      </c>
      <c r="G510" s="71">
        <f>'NEGD Commercial'!X508</f>
        <v>4</v>
      </c>
      <c r="H510" s="68">
        <f t="shared" si="30"/>
        <v>5.6561085972850684E-4</v>
      </c>
      <c r="I510" s="68">
        <f t="shared" si="31"/>
        <v>0.96620475113122017</v>
      </c>
    </row>
    <row r="511" spans="2:9" x14ac:dyDescent="0.2">
      <c r="B511" s="71">
        <f>'NEGD Commercial'!V509</f>
        <v>10839</v>
      </c>
      <c r="C511" s="65">
        <f>IF('NEGD Large Com Win'!B511&gt;80,80*(Rates!$K$9+Rates!$K$14)+('NEGD Large Com Win'!B511-80)*(Rates!$K$9+Rates!$K$17),'NEGD Large Com Win'!B511*(Rates!$K$9+Rates!$K$14))+Rates!$K$19+SUM(Rates!$K$21:$K$27)</f>
        <v>6175.9556129066395</v>
      </c>
      <c r="D511" s="65">
        <f>IF('NEGD Large Com Win'!B511&gt;40,40*(Rates!$L$9+Rates!$L$14)+('NEGD Large Com Win'!B511-40)*(Rates!$L$9+Rates!$L$17),'NEGD Large Com Win'!B511*(Rates!$L$9+Rates!$L$14))+Rates!$L$19+Rates!$L$22+Rates!$L$23</f>
        <v>6257.7246129066407</v>
      </c>
      <c r="E511" s="66">
        <f t="shared" si="32"/>
        <v>81.769000000001142</v>
      </c>
      <c r="F511" s="67">
        <f t="shared" si="33"/>
        <v>1.3239894378307804E-2</v>
      </c>
      <c r="G511" s="71">
        <f>'NEGD Commercial'!X509</f>
        <v>1</v>
      </c>
      <c r="H511" s="68">
        <f t="shared" si="30"/>
        <v>1.4140271493212671E-4</v>
      </c>
      <c r="I511" s="68">
        <f t="shared" si="31"/>
        <v>0.9663461538461523</v>
      </c>
    </row>
    <row r="512" spans="2:9" x14ac:dyDescent="0.2">
      <c r="B512" s="71">
        <f>'NEGD Commercial'!V510</f>
        <v>10859</v>
      </c>
      <c r="C512" s="65">
        <f>IF('NEGD Large Com Win'!B512&gt;80,80*(Rates!$K$9+Rates!$K$14)+('NEGD Large Com Win'!B512-80)*(Rates!$K$9+Rates!$K$17),'NEGD Large Com Win'!B512*(Rates!$K$9+Rates!$K$14))+Rates!$K$19+SUM(Rates!$K$21:$K$27)</f>
        <v>6187.0989464483073</v>
      </c>
      <c r="D512" s="65">
        <f>IF('NEGD Large Com Win'!B512&gt;40,40*(Rates!$L$9+Rates!$L$14)+('NEGD Large Com Win'!B512-40)*(Rates!$L$9+Rates!$L$17),'NEGD Large Com Win'!B512*(Rates!$L$9+Rates!$L$14))+Rates!$L$19+Rates!$L$22+Rates!$L$23</f>
        <v>6269.191946448308</v>
      </c>
      <c r="E512" s="66">
        <f t="shared" si="32"/>
        <v>82.093000000000757</v>
      </c>
      <c r="F512" s="67">
        <f t="shared" si="33"/>
        <v>1.3268415570939929E-2</v>
      </c>
      <c r="G512" s="71">
        <f>'NEGD Commercial'!X510</f>
        <v>1</v>
      </c>
      <c r="H512" s="68">
        <f t="shared" si="30"/>
        <v>1.4140271493212671E-4</v>
      </c>
      <c r="I512" s="68">
        <f t="shared" si="31"/>
        <v>0.96648755656108443</v>
      </c>
    </row>
    <row r="513" spans="2:9" x14ac:dyDescent="0.2">
      <c r="B513" s="71">
        <f>'NEGD Commercial'!V511</f>
        <v>10879</v>
      </c>
      <c r="C513" s="65">
        <f>IF('NEGD Large Com Win'!B513&gt;80,80*(Rates!$K$9+Rates!$K$14)+('NEGD Large Com Win'!B513-80)*(Rates!$K$9+Rates!$K$17),'NEGD Large Com Win'!B513*(Rates!$K$9+Rates!$K$14))+Rates!$K$19+SUM(Rates!$K$21:$K$27)</f>
        <v>6198.2422799899741</v>
      </c>
      <c r="D513" s="65">
        <f>IF('NEGD Large Com Win'!B513&gt;40,40*(Rates!$L$9+Rates!$L$14)+('NEGD Large Com Win'!B513-40)*(Rates!$L$9+Rates!$L$17),'NEGD Large Com Win'!B513*(Rates!$L$9+Rates!$L$14))+Rates!$L$19+Rates!$L$22+Rates!$L$23</f>
        <v>6280.6592799899754</v>
      </c>
      <c r="E513" s="66">
        <f t="shared" si="32"/>
        <v>82.417000000001281</v>
      </c>
      <c r="F513" s="67">
        <f t="shared" si="33"/>
        <v>1.3296834211542726E-2</v>
      </c>
      <c r="G513" s="71">
        <f>'NEGD Commercial'!X511</f>
        <v>3</v>
      </c>
      <c r="H513" s="68">
        <f t="shared" si="30"/>
        <v>4.242081447963801E-4</v>
      </c>
      <c r="I513" s="68">
        <f t="shared" si="31"/>
        <v>0.96691176470588081</v>
      </c>
    </row>
    <row r="514" spans="2:9" x14ac:dyDescent="0.2">
      <c r="B514" s="71">
        <f>'NEGD Commercial'!V512</f>
        <v>10899</v>
      </c>
      <c r="C514" s="65">
        <f>IF('NEGD Large Com Win'!B514&gt;80,80*(Rates!$K$9+Rates!$K$14)+('NEGD Large Com Win'!B514-80)*(Rates!$K$9+Rates!$K$17),'NEGD Large Com Win'!B514*(Rates!$K$9+Rates!$K$14))+Rates!$K$19+SUM(Rates!$K$21:$K$27)</f>
        <v>6209.3856135316419</v>
      </c>
      <c r="D514" s="65">
        <f>IF('NEGD Large Com Win'!B514&gt;40,40*(Rates!$L$9+Rates!$L$14)+('NEGD Large Com Win'!B514-40)*(Rates!$L$9+Rates!$L$17),'NEGD Large Com Win'!B514*(Rates!$L$9+Rates!$L$14))+Rates!$L$19+Rates!$L$22+Rates!$L$23</f>
        <v>6292.1266135316428</v>
      </c>
      <c r="E514" s="66">
        <f t="shared" si="32"/>
        <v>82.741000000000895</v>
      </c>
      <c r="F514" s="67">
        <f t="shared" si="33"/>
        <v>1.3325150852234032E-2</v>
      </c>
      <c r="G514" s="71">
        <f>'NEGD Commercial'!X512</f>
        <v>2</v>
      </c>
      <c r="H514" s="68">
        <f t="shared" si="30"/>
        <v>2.8280542986425342E-4</v>
      </c>
      <c r="I514" s="68">
        <f t="shared" si="31"/>
        <v>0.96719457013574506</v>
      </c>
    </row>
    <row r="515" spans="2:9" x14ac:dyDescent="0.2">
      <c r="B515" s="71">
        <f>'NEGD Commercial'!V513</f>
        <v>10959</v>
      </c>
      <c r="C515" s="65">
        <f>IF('NEGD Large Com Win'!B515&gt;80,80*(Rates!$K$9+Rates!$K$14)+('NEGD Large Com Win'!B515-80)*(Rates!$K$9+Rates!$K$17),'NEGD Large Com Win'!B515*(Rates!$K$9+Rates!$K$14))+Rates!$K$19+SUM(Rates!$K$21:$K$27)</f>
        <v>6242.8156141566442</v>
      </c>
      <c r="D515" s="65">
        <f>IF('NEGD Large Com Win'!B515&gt;40,40*(Rates!$L$9+Rates!$L$14)+('NEGD Large Com Win'!B515-40)*(Rates!$L$9+Rates!$L$17),'NEGD Large Com Win'!B515*(Rates!$L$9+Rates!$L$14))+Rates!$L$19+Rates!$L$22+Rates!$L$23</f>
        <v>6326.5286141566448</v>
      </c>
      <c r="E515" s="66">
        <f t="shared" si="32"/>
        <v>83.713000000000648</v>
      </c>
      <c r="F515" s="67">
        <f t="shared" si="33"/>
        <v>1.3409494236890036E-2</v>
      </c>
      <c r="G515" s="71">
        <f>'NEGD Commercial'!X513</f>
        <v>2</v>
      </c>
      <c r="H515" s="68">
        <f t="shared" si="30"/>
        <v>2.8280542986425342E-4</v>
      </c>
      <c r="I515" s="68">
        <f t="shared" si="31"/>
        <v>0.96747737556560931</v>
      </c>
    </row>
    <row r="516" spans="2:9" x14ac:dyDescent="0.2">
      <c r="B516" s="71">
        <f>'NEGD Commercial'!V514</f>
        <v>10979</v>
      </c>
      <c r="C516" s="65">
        <f>IF('NEGD Large Com Win'!B516&gt;80,80*(Rates!$K$9+Rates!$K$14)+('NEGD Large Com Win'!B516-80)*(Rates!$K$9+Rates!$K$17),'NEGD Large Com Win'!B516*(Rates!$K$9+Rates!$K$14))+Rates!$K$19+SUM(Rates!$K$21:$K$27)</f>
        <v>6253.958947698311</v>
      </c>
      <c r="D516" s="65">
        <f>IF('NEGD Large Com Win'!B516&gt;40,40*(Rates!$L$9+Rates!$L$14)+('NEGD Large Com Win'!B516-40)*(Rates!$L$9+Rates!$L$17),'NEGD Large Com Win'!B516*(Rates!$L$9+Rates!$L$14))+Rates!$L$19+Rates!$L$22+Rates!$L$23</f>
        <v>6337.9959476983122</v>
      </c>
      <c r="E516" s="66">
        <f t="shared" si="32"/>
        <v>84.037000000001171</v>
      </c>
      <c r="F516" s="67">
        <f t="shared" si="33"/>
        <v>1.34374083205215E-2</v>
      </c>
      <c r="G516" s="71">
        <f>'NEGD Commercial'!X514</f>
        <v>1</v>
      </c>
      <c r="H516" s="68">
        <f t="shared" si="30"/>
        <v>1.4140271493212671E-4</v>
      </c>
      <c r="I516" s="68">
        <f t="shared" si="31"/>
        <v>0.96761877828054144</v>
      </c>
    </row>
    <row r="517" spans="2:9" x14ac:dyDescent="0.2">
      <c r="B517" s="71">
        <f>'NEGD Commercial'!V515</f>
        <v>10999</v>
      </c>
      <c r="C517" s="65">
        <f>IF('NEGD Large Com Win'!B517&gt;80,80*(Rates!$K$9+Rates!$K$14)+('NEGD Large Com Win'!B517-80)*(Rates!$K$9+Rates!$K$17),'NEGD Large Com Win'!B517*(Rates!$K$9+Rates!$K$14))+Rates!$K$19+SUM(Rates!$K$21:$K$27)</f>
        <v>6265.1022812399788</v>
      </c>
      <c r="D517" s="65">
        <f>IF('NEGD Large Com Win'!B517&gt;40,40*(Rates!$L$9+Rates!$L$14)+('NEGD Large Com Win'!B517-40)*(Rates!$L$9+Rates!$L$17),'NEGD Large Com Win'!B517*(Rates!$L$9+Rates!$L$14))+Rates!$L$19+Rates!$L$22+Rates!$L$23</f>
        <v>6349.4632812399796</v>
      </c>
      <c r="E517" s="66">
        <f t="shared" si="32"/>
        <v>84.361000000000786</v>
      </c>
      <c r="F517" s="67">
        <f t="shared" si="33"/>
        <v>1.3465223106190725E-2</v>
      </c>
      <c r="G517" s="71">
        <f>'NEGD Commercial'!X515</f>
        <v>2</v>
      </c>
      <c r="H517" s="68">
        <f t="shared" si="30"/>
        <v>2.8280542986425342E-4</v>
      </c>
      <c r="I517" s="68">
        <f t="shared" si="31"/>
        <v>0.96790158371040569</v>
      </c>
    </row>
    <row r="518" spans="2:9" x14ac:dyDescent="0.2">
      <c r="B518" s="71">
        <f>'NEGD Commercial'!V516</f>
        <v>11039</v>
      </c>
      <c r="C518" s="65">
        <f>IF('NEGD Large Com Win'!B518&gt;80,80*(Rates!$K$9+Rates!$K$14)+('NEGD Large Com Win'!B518-80)*(Rates!$K$9+Rates!$K$17),'NEGD Large Com Win'!B518*(Rates!$K$9+Rates!$K$14))+Rates!$K$19+SUM(Rates!$K$21:$K$27)</f>
        <v>6287.3889483233133</v>
      </c>
      <c r="D518" s="65">
        <f>IF('NEGD Large Com Win'!B518&gt;40,40*(Rates!$L$9+Rates!$L$14)+('NEGD Large Com Win'!B518-40)*(Rates!$L$9+Rates!$L$17),'NEGD Large Com Win'!B518*(Rates!$L$9+Rates!$L$14))+Rates!$L$19+Rates!$L$22+Rates!$L$23</f>
        <v>6372.3979483233143</v>
      </c>
      <c r="E518" s="66">
        <f t="shared" si="32"/>
        <v>85.009000000000924</v>
      </c>
      <c r="F518" s="67">
        <f t="shared" si="33"/>
        <v>1.352055689550917E-2</v>
      </c>
      <c r="G518" s="71">
        <f>'NEGD Commercial'!X516</f>
        <v>2</v>
      </c>
      <c r="H518" s="68">
        <f t="shared" si="30"/>
        <v>2.8280542986425342E-4</v>
      </c>
      <c r="I518" s="68">
        <f t="shared" si="31"/>
        <v>0.96818438914026994</v>
      </c>
    </row>
    <row r="519" spans="2:9" x14ac:dyDescent="0.2">
      <c r="B519" s="71">
        <f>'NEGD Commercial'!V517</f>
        <v>11059</v>
      </c>
      <c r="C519" s="65">
        <f>IF('NEGD Large Com Win'!B519&gt;80,80*(Rates!$K$9+Rates!$K$14)+('NEGD Large Com Win'!B519-80)*(Rates!$K$9+Rates!$K$17),'NEGD Large Com Win'!B519*(Rates!$K$9+Rates!$K$14))+Rates!$K$19+SUM(Rates!$K$21:$K$27)</f>
        <v>6298.5322818649811</v>
      </c>
      <c r="D519" s="65">
        <f>IF('NEGD Large Com Win'!B519&gt;40,40*(Rates!$L$9+Rates!$L$14)+('NEGD Large Com Win'!B519-40)*(Rates!$L$9+Rates!$L$17),'NEGD Large Com Win'!B519*(Rates!$L$9+Rates!$L$14))+Rates!$L$19+Rates!$L$22+Rates!$L$23</f>
        <v>6383.8652818649816</v>
      </c>
      <c r="E519" s="66">
        <f t="shared" si="32"/>
        <v>85.333000000000538</v>
      </c>
      <c r="F519" s="67">
        <f t="shared" si="33"/>
        <v>1.3548076945750546E-2</v>
      </c>
      <c r="G519" s="71">
        <f>'NEGD Commercial'!X517</f>
        <v>2</v>
      </c>
      <c r="H519" s="68">
        <f t="shared" si="30"/>
        <v>2.8280542986425342E-4</v>
      </c>
      <c r="I519" s="68">
        <f t="shared" si="31"/>
        <v>0.96846719457013419</v>
      </c>
    </row>
    <row r="520" spans="2:9" x14ac:dyDescent="0.2">
      <c r="B520" s="71">
        <f>'NEGD Commercial'!V518</f>
        <v>11099</v>
      </c>
      <c r="C520" s="65">
        <f>IF('NEGD Large Com Win'!B520&gt;80,80*(Rates!$K$9+Rates!$K$14)+('NEGD Large Com Win'!B520-80)*(Rates!$K$9+Rates!$K$17),'NEGD Large Com Win'!B520*(Rates!$K$9+Rates!$K$14))+Rates!$K$19+SUM(Rates!$K$21:$K$27)</f>
        <v>6320.8189489483157</v>
      </c>
      <c r="D520" s="65">
        <f>IF('NEGD Large Com Win'!B520&gt;40,40*(Rates!$L$9+Rates!$L$14)+('NEGD Large Com Win'!B520-40)*(Rates!$L$9+Rates!$L$17),'NEGD Large Com Win'!B520*(Rates!$L$9+Rates!$L$14))+Rates!$L$19+Rates!$L$22+Rates!$L$23</f>
        <v>6406.7999489483173</v>
      </c>
      <c r="E520" s="66">
        <f t="shared" si="32"/>
        <v>85.981000000001586</v>
      </c>
      <c r="F520" s="67">
        <f t="shared" si="33"/>
        <v>1.3602825946202345E-2</v>
      </c>
      <c r="G520" s="71">
        <f>'NEGD Commercial'!X518</f>
        <v>1</v>
      </c>
      <c r="H520" s="68">
        <f t="shared" ref="H520:H583" si="34">G520/SUM($G$6:$G$714)</f>
        <v>1.4140271493212671E-4</v>
      </c>
      <c r="I520" s="68">
        <f t="shared" ref="I520:I583" si="35">H520+I519</f>
        <v>0.96860859728506632</v>
      </c>
    </row>
    <row r="521" spans="2:9" x14ac:dyDescent="0.2">
      <c r="B521" s="71">
        <f>'NEGD Commercial'!V519</f>
        <v>11119</v>
      </c>
      <c r="C521" s="65">
        <f>IF('NEGD Large Com Win'!B521&gt;80,80*(Rates!$K$9+Rates!$K$14)+('NEGD Large Com Win'!B521-80)*(Rates!$K$9+Rates!$K$17),'NEGD Large Com Win'!B521*(Rates!$K$9+Rates!$K$14))+Rates!$K$19+SUM(Rates!$K$21:$K$27)</f>
        <v>6331.9622824899834</v>
      </c>
      <c r="D521" s="65">
        <f>IF('NEGD Large Com Win'!B521&gt;40,40*(Rates!$L$9+Rates!$L$14)+('NEGD Large Com Win'!B521-40)*(Rates!$L$9+Rates!$L$17),'NEGD Large Com Win'!B521*(Rates!$L$9+Rates!$L$14))+Rates!$L$19+Rates!$L$22+Rates!$L$23</f>
        <v>6418.2672824899846</v>
      </c>
      <c r="E521" s="66">
        <f t="shared" si="32"/>
        <v>86.305000000001201</v>
      </c>
      <c r="F521" s="67">
        <f t="shared" si="33"/>
        <v>1.3630055920999988E-2</v>
      </c>
      <c r="G521" s="71">
        <f>'NEGD Commercial'!X519</f>
        <v>1</v>
      </c>
      <c r="H521" s="68">
        <f t="shared" si="34"/>
        <v>1.4140271493212671E-4</v>
      </c>
      <c r="I521" s="68">
        <f t="shared" si="35"/>
        <v>0.96874999999999845</v>
      </c>
    </row>
    <row r="522" spans="2:9" x14ac:dyDescent="0.2">
      <c r="B522" s="71">
        <f>'NEGD Commercial'!V520</f>
        <v>11139</v>
      </c>
      <c r="C522" s="65">
        <f>IF('NEGD Large Com Win'!B522&gt;80,80*(Rates!$K$9+Rates!$K$14)+('NEGD Large Com Win'!B522-80)*(Rates!$K$9+Rates!$K$17),'NEGD Large Com Win'!B522*(Rates!$K$9+Rates!$K$14))+Rates!$K$19+SUM(Rates!$K$21:$K$27)</f>
        <v>6343.1056160316502</v>
      </c>
      <c r="D522" s="65">
        <f>IF('NEGD Large Com Win'!B522&gt;40,40*(Rates!$L$9+Rates!$L$14)+('NEGD Large Com Win'!B522-40)*(Rates!$L$9+Rates!$L$17),'NEGD Large Com Win'!B522*(Rates!$L$9+Rates!$L$14))+Rates!$L$19+Rates!$L$22+Rates!$L$23</f>
        <v>6429.734616031652</v>
      </c>
      <c r="E522" s="66">
        <f t="shared" ref="E522:E524" si="36">D522-C522</f>
        <v>86.629000000001724</v>
      </c>
      <c r="F522" s="67">
        <f t="shared" ref="F522:F524" si="37">E522/C522</f>
        <v>1.3657190222570854E-2</v>
      </c>
      <c r="G522" s="71">
        <f>'NEGD Commercial'!X520</f>
        <v>1</v>
      </c>
      <c r="H522" s="68">
        <f t="shared" si="34"/>
        <v>1.4140271493212671E-4</v>
      </c>
      <c r="I522" s="68">
        <f t="shared" si="35"/>
        <v>0.96889140271493057</v>
      </c>
    </row>
    <row r="523" spans="2:9" x14ac:dyDescent="0.2">
      <c r="B523" s="71">
        <f>'NEGD Commercial'!V521</f>
        <v>11159</v>
      </c>
      <c r="C523" s="65">
        <f>IF('NEGD Large Com Win'!B523&gt;80,80*(Rates!$K$9+Rates!$K$14)+('NEGD Large Com Win'!B523-80)*(Rates!$K$9+Rates!$K$17),'NEGD Large Com Win'!B523*(Rates!$K$9+Rates!$K$14))+Rates!$K$19+SUM(Rates!$K$21:$K$27)</f>
        <v>6354.248949573318</v>
      </c>
      <c r="D523" s="65">
        <f>IF('NEGD Large Com Win'!B523&gt;40,40*(Rates!$L$9+Rates!$L$14)+('NEGD Large Com Win'!B523-40)*(Rates!$L$9+Rates!$L$17),'NEGD Large Com Win'!B523*(Rates!$L$9+Rates!$L$14))+Rates!$L$19+Rates!$L$22+Rates!$L$23</f>
        <v>6441.2019495733193</v>
      </c>
      <c r="E523" s="66">
        <f t="shared" si="36"/>
        <v>86.953000000001339</v>
      </c>
      <c r="F523" s="67">
        <f t="shared" si="37"/>
        <v>1.3684229354255966E-2</v>
      </c>
      <c r="G523" s="71">
        <f>'NEGD Commercial'!X521</f>
        <v>2</v>
      </c>
      <c r="H523" s="68">
        <f t="shared" si="34"/>
        <v>2.8280542986425342E-4</v>
      </c>
      <c r="I523" s="68">
        <f t="shared" si="35"/>
        <v>0.96917420814479482</v>
      </c>
    </row>
    <row r="524" spans="2:9" x14ac:dyDescent="0.2">
      <c r="B524" s="71">
        <f>'NEGD Commercial'!V522</f>
        <v>11199</v>
      </c>
      <c r="C524" s="65">
        <f>IF('NEGD Large Com Win'!B524&gt;80,80*(Rates!$K$9+Rates!$K$14)+('NEGD Large Com Win'!B524-80)*(Rates!$K$9+Rates!$K$17),'NEGD Large Com Win'!B524*(Rates!$K$9+Rates!$K$14))+Rates!$K$19+SUM(Rates!$K$21:$K$27)</f>
        <v>6376.5356166566526</v>
      </c>
      <c r="D524" s="65">
        <f>IF('NEGD Large Com Win'!B524&gt;40,40*(Rates!$L$9+Rates!$L$14)+('NEGD Large Com Win'!B524-40)*(Rates!$L$9+Rates!$L$17),'NEGD Large Com Win'!B524*(Rates!$L$9+Rates!$L$14))+Rates!$L$19+Rates!$L$22+Rates!$L$23</f>
        <v>6464.136616656654</v>
      </c>
      <c r="E524" s="66">
        <f t="shared" si="36"/>
        <v>87.601000000001477</v>
      </c>
      <c r="F524" s="67">
        <f t="shared" si="37"/>
        <v>1.3738024103742474E-2</v>
      </c>
      <c r="G524" s="71">
        <f>'NEGD Commercial'!X522</f>
        <v>1</v>
      </c>
      <c r="H524" s="68">
        <f t="shared" si="34"/>
        <v>1.4140271493212671E-4</v>
      </c>
      <c r="I524" s="68">
        <f t="shared" si="35"/>
        <v>0.96931561085972695</v>
      </c>
    </row>
    <row r="525" spans="2:9" x14ac:dyDescent="0.2">
      <c r="B525" s="71">
        <f>'NEGD Commercial'!V523</f>
        <v>11259</v>
      </c>
      <c r="C525" s="65">
        <f>IF('NEGD Large Com Win'!B525&gt;80,80*(Rates!$K$9+Rates!$K$14)+('NEGD Large Com Win'!B525-80)*(Rates!$K$9+Rates!$K$17),'NEGD Large Com Win'!B525*(Rates!$K$9+Rates!$K$14))+Rates!$K$19+SUM(Rates!$K$21:$K$27)</f>
        <v>6409.9656172816549</v>
      </c>
      <c r="D525" s="65">
        <f>IF('NEGD Large Com Win'!B525&gt;40,40*(Rates!$L$9+Rates!$L$14)+('NEGD Large Com Win'!B525-40)*(Rates!$L$9+Rates!$L$17),'NEGD Large Com Win'!B525*(Rates!$L$9+Rates!$L$14))+Rates!$L$19+Rates!$L$22+Rates!$L$23</f>
        <v>6498.5386172816561</v>
      </c>
      <c r="E525" s="66">
        <f>D525-C525</f>
        <v>88.57300000000123</v>
      </c>
      <c r="F525" s="67">
        <f>E525/C525</f>
        <v>1.381801483633595E-2</v>
      </c>
      <c r="G525" s="71">
        <f>'NEGD Commercial'!X523</f>
        <v>1</v>
      </c>
      <c r="H525" s="68">
        <f t="shared" si="34"/>
        <v>1.4140271493212671E-4</v>
      </c>
      <c r="I525" s="68">
        <f t="shared" si="35"/>
        <v>0.96945701357465908</v>
      </c>
    </row>
    <row r="526" spans="2:9" x14ac:dyDescent="0.2">
      <c r="B526" s="71">
        <f>'NEGD Commercial'!V524</f>
        <v>11299</v>
      </c>
      <c r="C526" s="65">
        <f>IF('NEGD Large Com Win'!B526&gt;80,80*(Rates!$K$9+Rates!$K$14)+('NEGD Large Com Win'!B526-80)*(Rates!$K$9+Rates!$K$17),'NEGD Large Com Win'!B526*(Rates!$K$9+Rates!$K$14))+Rates!$K$19+SUM(Rates!$K$21:$K$27)</f>
        <v>6432.2522843649895</v>
      </c>
      <c r="D526" s="65">
        <f>IF('NEGD Large Com Win'!B526&gt;40,40*(Rates!$L$9+Rates!$L$14)+('NEGD Large Com Win'!B526-40)*(Rates!$L$9+Rates!$L$17),'NEGD Large Com Win'!B526*(Rates!$L$9+Rates!$L$14))+Rates!$L$19+Rates!$L$22+Rates!$L$23</f>
        <v>6521.4732843649908</v>
      </c>
      <c r="E526" s="66">
        <f t="shared" ref="E526:E589" si="38">D526-C526</f>
        <v>89.221000000001368</v>
      </c>
      <c r="F526" s="67">
        <f t="shared" ref="F526:F589" si="39">E526/C526</f>
        <v>1.387088006744896E-2</v>
      </c>
      <c r="G526" s="71">
        <f>'NEGD Commercial'!X524</f>
        <v>1</v>
      </c>
      <c r="H526" s="68">
        <f t="shared" si="34"/>
        <v>1.4140271493212671E-4</v>
      </c>
      <c r="I526" s="68">
        <f t="shared" si="35"/>
        <v>0.9695984162895912</v>
      </c>
    </row>
    <row r="527" spans="2:9" x14ac:dyDescent="0.2">
      <c r="B527" s="71">
        <f>'NEGD Commercial'!V525</f>
        <v>11319</v>
      </c>
      <c r="C527" s="65">
        <f>IF('NEGD Large Com Win'!B527&gt;80,80*(Rates!$K$9+Rates!$K$14)+('NEGD Large Com Win'!B527-80)*(Rates!$K$9+Rates!$K$17),'NEGD Large Com Win'!B527*(Rates!$K$9+Rates!$K$14))+Rates!$K$19+SUM(Rates!$K$21:$K$27)</f>
        <v>6443.3956179066572</v>
      </c>
      <c r="D527" s="65">
        <f>IF('NEGD Large Com Win'!B527&gt;40,40*(Rates!$L$9+Rates!$L$14)+('NEGD Large Com Win'!B527-40)*(Rates!$L$9+Rates!$L$17),'NEGD Large Com Win'!B527*(Rates!$L$9+Rates!$L$14))+Rates!$L$19+Rates!$L$22+Rates!$L$23</f>
        <v>6532.9406179066582</v>
      </c>
      <c r="E527" s="66">
        <f t="shared" si="38"/>
        <v>89.545000000000982</v>
      </c>
      <c r="F527" s="67">
        <f t="shared" si="39"/>
        <v>1.3897175543769038E-2</v>
      </c>
      <c r="G527" s="71">
        <f>'NEGD Commercial'!X525</f>
        <v>1</v>
      </c>
      <c r="H527" s="68">
        <f t="shared" si="34"/>
        <v>1.4140271493212671E-4</v>
      </c>
      <c r="I527" s="68">
        <f t="shared" si="35"/>
        <v>0.96973981900452333</v>
      </c>
    </row>
    <row r="528" spans="2:9" x14ac:dyDescent="0.2">
      <c r="B528" s="71">
        <f>'NEGD Commercial'!V526</f>
        <v>11339</v>
      </c>
      <c r="C528" s="65">
        <f>IF('NEGD Large Com Win'!B528&gt;80,80*(Rates!$K$9+Rates!$K$14)+('NEGD Large Com Win'!B528-80)*(Rates!$K$9+Rates!$K$17),'NEGD Large Com Win'!B528*(Rates!$K$9+Rates!$K$14))+Rates!$K$19+SUM(Rates!$K$21:$K$27)</f>
        <v>6454.538951448324</v>
      </c>
      <c r="D528" s="65">
        <f>IF('NEGD Large Com Win'!B528&gt;40,40*(Rates!$L$9+Rates!$L$14)+('NEGD Large Com Win'!B528-40)*(Rates!$L$9+Rates!$L$17),'NEGD Large Com Win'!B528*(Rates!$L$9+Rates!$L$14))+Rates!$L$19+Rates!$L$22+Rates!$L$23</f>
        <v>6544.4079514483255</v>
      </c>
      <c r="E528" s="66">
        <f t="shared" si="38"/>
        <v>89.869000000001506</v>
      </c>
      <c r="F528" s="67">
        <f t="shared" si="39"/>
        <v>1.3923380225296485E-2</v>
      </c>
      <c r="G528" s="71">
        <f>'NEGD Commercial'!X526</f>
        <v>1</v>
      </c>
      <c r="H528" s="68">
        <f t="shared" si="34"/>
        <v>1.4140271493212671E-4</v>
      </c>
      <c r="I528" s="68">
        <f t="shared" si="35"/>
        <v>0.96988122171945546</v>
      </c>
    </row>
    <row r="529" spans="2:9" x14ac:dyDescent="0.2">
      <c r="B529" s="71">
        <f>'NEGD Commercial'!V527</f>
        <v>11399</v>
      </c>
      <c r="C529" s="65">
        <f>IF('NEGD Large Com Win'!B529&gt;80,80*(Rates!$K$9+Rates!$K$14)+('NEGD Large Com Win'!B529-80)*(Rates!$K$9+Rates!$K$17),'NEGD Large Com Win'!B529*(Rates!$K$9+Rates!$K$14))+Rates!$K$19+SUM(Rates!$K$21:$K$27)</f>
        <v>6487.9689520733264</v>
      </c>
      <c r="D529" s="65">
        <f>IF('NEGD Large Com Win'!B529&gt;40,40*(Rates!$L$9+Rates!$L$14)+('NEGD Large Com Win'!B529-40)*(Rates!$L$9+Rates!$L$17),'NEGD Large Com Win'!B529*(Rates!$L$9+Rates!$L$14))+Rates!$L$19+Rates!$L$22+Rates!$L$23</f>
        <v>6578.8099520733276</v>
      </c>
      <c r="E529" s="66">
        <f t="shared" si="38"/>
        <v>90.841000000001259</v>
      </c>
      <c r="F529" s="67">
        <f t="shared" si="39"/>
        <v>1.4001454179427242E-2</v>
      </c>
      <c r="G529" s="71">
        <f>'NEGD Commercial'!X527</f>
        <v>1</v>
      </c>
      <c r="H529" s="68">
        <f t="shared" si="34"/>
        <v>1.4140271493212671E-4</v>
      </c>
      <c r="I529" s="68">
        <f t="shared" si="35"/>
        <v>0.97002262443438758</v>
      </c>
    </row>
    <row r="530" spans="2:9" x14ac:dyDescent="0.2">
      <c r="B530" s="71">
        <f>'NEGD Commercial'!V528</f>
        <v>11419</v>
      </c>
      <c r="C530" s="65">
        <f>IF('NEGD Large Com Win'!B530&gt;80,80*(Rates!$K$9+Rates!$K$14)+('NEGD Large Com Win'!B530-80)*(Rates!$K$9+Rates!$K$17),'NEGD Large Com Win'!B530*(Rates!$K$9+Rates!$K$14))+Rates!$K$19+SUM(Rates!$K$21:$K$27)</f>
        <v>6499.1122856149941</v>
      </c>
      <c r="D530" s="65">
        <f>IF('NEGD Large Com Win'!B530&gt;40,40*(Rates!$L$9+Rates!$L$14)+('NEGD Large Com Win'!B530-40)*(Rates!$L$9+Rates!$L$17),'NEGD Large Com Win'!B530*(Rates!$L$9+Rates!$L$14))+Rates!$L$19+Rates!$L$22+Rates!$L$23</f>
        <v>6590.277285614995</v>
      </c>
      <c r="E530" s="66">
        <f t="shared" si="38"/>
        <v>91.165000000000873</v>
      </c>
      <c r="F530" s="67">
        <f t="shared" si="39"/>
        <v>1.4027300344046012E-2</v>
      </c>
      <c r="G530" s="71">
        <f>'NEGD Commercial'!X528</f>
        <v>2</v>
      </c>
      <c r="H530" s="68">
        <f t="shared" si="34"/>
        <v>2.8280542986425342E-4</v>
      </c>
      <c r="I530" s="68">
        <f t="shared" si="35"/>
        <v>0.97030542986425183</v>
      </c>
    </row>
    <row r="531" spans="2:9" x14ac:dyDescent="0.2">
      <c r="B531" s="71">
        <f>'NEGD Commercial'!V529</f>
        <v>11439</v>
      </c>
      <c r="C531" s="65">
        <f>IF('NEGD Large Com Win'!B531&gt;80,80*(Rates!$K$9+Rates!$K$14)+('NEGD Large Com Win'!B531-80)*(Rates!$K$9+Rates!$K$17),'NEGD Large Com Win'!B531*(Rates!$K$9+Rates!$K$14))+Rates!$K$19+SUM(Rates!$K$21:$K$27)</f>
        <v>6510.2556191566609</v>
      </c>
      <c r="D531" s="65">
        <f>IF('NEGD Large Com Win'!B531&gt;40,40*(Rates!$L$9+Rates!$L$14)+('NEGD Large Com Win'!B531-40)*(Rates!$L$9+Rates!$L$17),'NEGD Large Com Win'!B531*(Rates!$L$9+Rates!$L$14))+Rates!$L$19+Rates!$L$22+Rates!$L$23</f>
        <v>6601.7446191566623</v>
      </c>
      <c r="E531" s="66">
        <f t="shared" si="38"/>
        <v>91.489000000001397</v>
      </c>
      <c r="F531" s="67">
        <f t="shared" si="39"/>
        <v>1.4053058029056759E-2</v>
      </c>
      <c r="G531" s="71">
        <f>'NEGD Commercial'!X529</f>
        <v>1</v>
      </c>
      <c r="H531" s="68">
        <f t="shared" si="34"/>
        <v>1.4140271493212671E-4</v>
      </c>
      <c r="I531" s="68">
        <f t="shared" si="35"/>
        <v>0.97044683257918396</v>
      </c>
    </row>
    <row r="532" spans="2:9" x14ac:dyDescent="0.2">
      <c r="B532" s="71">
        <f>'NEGD Commercial'!V530</f>
        <v>11459</v>
      </c>
      <c r="C532" s="65">
        <f>IF('NEGD Large Com Win'!B532&gt;80,80*(Rates!$K$9+Rates!$K$14)+('NEGD Large Com Win'!B532-80)*(Rates!$K$9+Rates!$K$17),'NEGD Large Com Win'!B532*(Rates!$K$9+Rates!$K$14))+Rates!$K$19+SUM(Rates!$K$21:$K$27)</f>
        <v>6521.3989526983287</v>
      </c>
      <c r="D532" s="65">
        <f>IF('NEGD Large Com Win'!B532&gt;40,40*(Rates!$L$9+Rates!$L$14)+('NEGD Large Com Win'!B532-40)*(Rates!$L$9+Rates!$L$17),'NEGD Large Com Win'!B532*(Rates!$L$9+Rates!$L$14))+Rates!$L$19+Rates!$L$22+Rates!$L$23</f>
        <v>6613.2119526983297</v>
      </c>
      <c r="E532" s="66">
        <f t="shared" si="38"/>
        <v>91.813000000001011</v>
      </c>
      <c r="F532" s="67">
        <f t="shared" si="39"/>
        <v>1.4078727688023438E-2</v>
      </c>
      <c r="G532" s="71">
        <f>'NEGD Commercial'!X530</f>
        <v>1</v>
      </c>
      <c r="H532" s="68">
        <f t="shared" si="34"/>
        <v>1.4140271493212671E-4</v>
      </c>
      <c r="I532" s="68">
        <f t="shared" si="35"/>
        <v>0.97058823529411609</v>
      </c>
    </row>
    <row r="533" spans="2:9" x14ac:dyDescent="0.2">
      <c r="B533" s="71">
        <f>'NEGD Commercial'!V531</f>
        <v>11499</v>
      </c>
      <c r="C533" s="65">
        <f>IF('NEGD Large Com Win'!B533&gt;80,80*(Rates!$K$9+Rates!$K$14)+('NEGD Large Com Win'!B533-80)*(Rates!$K$9+Rates!$K$17),'NEGD Large Com Win'!B533*(Rates!$K$9+Rates!$K$14))+Rates!$K$19+SUM(Rates!$K$21:$K$27)</f>
        <v>6543.6856197816633</v>
      </c>
      <c r="D533" s="65">
        <f>IF('NEGD Large Com Win'!B533&gt;40,40*(Rates!$L$9+Rates!$L$14)+('NEGD Large Com Win'!B533-40)*(Rates!$L$9+Rates!$L$17),'NEGD Large Com Win'!B533*(Rates!$L$9+Rates!$L$14))+Rates!$L$19+Rates!$L$22+Rates!$L$23</f>
        <v>6636.1466197816644</v>
      </c>
      <c r="E533" s="66">
        <f t="shared" si="38"/>
        <v>92.46100000000115</v>
      </c>
      <c r="F533" s="67">
        <f t="shared" si="39"/>
        <v>1.41298047266345E-2</v>
      </c>
      <c r="G533" s="71">
        <f>'NEGD Commercial'!X531</f>
        <v>2</v>
      </c>
      <c r="H533" s="68">
        <f t="shared" si="34"/>
        <v>2.8280542986425342E-4</v>
      </c>
      <c r="I533" s="68">
        <f t="shared" si="35"/>
        <v>0.97087104072398034</v>
      </c>
    </row>
    <row r="534" spans="2:9" x14ac:dyDescent="0.2">
      <c r="B534" s="71">
        <f>'NEGD Commercial'!V532</f>
        <v>11519</v>
      </c>
      <c r="C534" s="65">
        <f>IF('NEGD Large Com Win'!B534&gt;80,80*(Rates!$K$9+Rates!$K$14)+('NEGD Large Com Win'!B534-80)*(Rates!$K$9+Rates!$K$17),'NEGD Large Com Win'!B534*(Rates!$K$9+Rates!$K$14))+Rates!$K$19+SUM(Rates!$K$21:$K$27)</f>
        <v>6554.828953323331</v>
      </c>
      <c r="D534" s="65">
        <f>IF('NEGD Large Com Win'!B534&gt;40,40*(Rates!$L$9+Rates!$L$14)+('NEGD Large Com Win'!B534-40)*(Rates!$L$9+Rates!$L$17),'NEGD Large Com Win'!B534*(Rates!$L$9+Rates!$L$14))+Rates!$L$19+Rates!$L$22+Rates!$L$23</f>
        <v>6647.6139533233318</v>
      </c>
      <c r="E534" s="66">
        <f t="shared" si="38"/>
        <v>92.785000000000764</v>
      </c>
      <c r="F534" s="67">
        <f t="shared" si="39"/>
        <v>1.4155212998038387E-2</v>
      </c>
      <c r="G534" s="71">
        <f>'NEGD Commercial'!X532</f>
        <v>1</v>
      </c>
      <c r="H534" s="68">
        <f t="shared" si="34"/>
        <v>1.4140271493212671E-4</v>
      </c>
      <c r="I534" s="68">
        <f t="shared" si="35"/>
        <v>0.97101244343891246</v>
      </c>
    </row>
    <row r="535" spans="2:9" x14ac:dyDescent="0.2">
      <c r="B535" s="71">
        <f>'NEGD Commercial'!V533</f>
        <v>11559</v>
      </c>
      <c r="C535" s="65">
        <f>IF('NEGD Large Com Win'!B535&gt;80,80*(Rates!$K$9+Rates!$K$14)+('NEGD Large Com Win'!B535-80)*(Rates!$K$9+Rates!$K$17),'NEGD Large Com Win'!B535*(Rates!$K$9+Rates!$K$14))+Rates!$K$19+SUM(Rates!$K$21:$K$27)</f>
        <v>6577.1156204066656</v>
      </c>
      <c r="D535" s="65">
        <f>IF('NEGD Large Com Win'!B535&gt;40,40*(Rates!$L$9+Rates!$L$14)+('NEGD Large Com Win'!B535-40)*(Rates!$L$9+Rates!$L$17),'NEGD Large Com Win'!B535*(Rates!$L$9+Rates!$L$14))+Rates!$L$19+Rates!$L$22+Rates!$L$23</f>
        <v>6670.5486204066665</v>
      </c>
      <c r="E535" s="66">
        <f t="shared" si="38"/>
        <v>93.433000000000902</v>
      </c>
      <c r="F535" s="67">
        <f t="shared" si="39"/>
        <v>1.4205771251779195E-2</v>
      </c>
      <c r="G535" s="71">
        <f>'NEGD Commercial'!X533</f>
        <v>1</v>
      </c>
      <c r="H535" s="68">
        <f t="shared" si="34"/>
        <v>1.4140271493212671E-4</v>
      </c>
      <c r="I535" s="68">
        <f t="shared" si="35"/>
        <v>0.97115384615384459</v>
      </c>
    </row>
    <row r="536" spans="2:9" x14ac:dyDescent="0.2">
      <c r="B536" s="71">
        <f>'NEGD Commercial'!V534</f>
        <v>11579</v>
      </c>
      <c r="C536" s="65">
        <f>IF('NEGD Large Com Win'!B536&gt;80,80*(Rates!$K$9+Rates!$K$14)+('NEGD Large Com Win'!B536-80)*(Rates!$K$9+Rates!$K$17),'NEGD Large Com Win'!B536*(Rates!$K$9+Rates!$K$14))+Rates!$K$19+SUM(Rates!$K$21:$K$27)</f>
        <v>6588.2589539483333</v>
      </c>
      <c r="D536" s="65">
        <f>IF('NEGD Large Com Win'!B536&gt;40,40*(Rates!$L$9+Rates!$L$14)+('NEGD Large Com Win'!B536-40)*(Rates!$L$9+Rates!$L$17),'NEGD Large Com Win'!B536*(Rates!$L$9+Rates!$L$14))+Rates!$L$19+Rates!$L$22+Rates!$L$23</f>
        <v>6682.0159539483338</v>
      </c>
      <c r="E536" s="66">
        <f t="shared" si="38"/>
        <v>93.757000000000517</v>
      </c>
      <c r="F536" s="67">
        <f t="shared" si="39"/>
        <v>1.42309221078525E-2</v>
      </c>
      <c r="G536" s="71">
        <f>'NEGD Commercial'!X534</f>
        <v>1</v>
      </c>
      <c r="H536" s="68">
        <f t="shared" si="34"/>
        <v>1.4140271493212671E-4</v>
      </c>
      <c r="I536" s="68">
        <f t="shared" si="35"/>
        <v>0.97129524886877672</v>
      </c>
    </row>
    <row r="537" spans="2:9" x14ac:dyDescent="0.2">
      <c r="B537" s="71">
        <f>'NEGD Commercial'!V535</f>
        <v>11639</v>
      </c>
      <c r="C537" s="65">
        <f>IF('NEGD Large Com Win'!B537&gt;80,80*(Rates!$K$9+Rates!$K$14)+('NEGD Large Com Win'!B537-80)*(Rates!$K$9+Rates!$K$17),'NEGD Large Com Win'!B537*(Rates!$K$9+Rates!$K$14))+Rates!$K$19+SUM(Rates!$K$21:$K$27)</f>
        <v>6621.6889545733347</v>
      </c>
      <c r="D537" s="65">
        <f>IF('NEGD Large Com Win'!B537&gt;40,40*(Rates!$L$9+Rates!$L$14)+('NEGD Large Com Win'!B537-40)*(Rates!$L$9+Rates!$L$17),'NEGD Large Com Win'!B537*(Rates!$L$9+Rates!$L$14))+Rates!$L$19+Rates!$L$22+Rates!$L$23</f>
        <v>6716.4179545733359</v>
      </c>
      <c r="E537" s="66">
        <f t="shared" si="38"/>
        <v>94.729000000001179</v>
      </c>
      <c r="F537" s="67">
        <f t="shared" si="39"/>
        <v>1.4305866773548108E-2</v>
      </c>
      <c r="G537" s="71">
        <f>'NEGD Commercial'!X535</f>
        <v>1</v>
      </c>
      <c r="H537" s="68">
        <f t="shared" si="34"/>
        <v>1.4140271493212671E-4</v>
      </c>
      <c r="I537" s="68">
        <f t="shared" si="35"/>
        <v>0.97143665158370884</v>
      </c>
    </row>
    <row r="538" spans="2:9" x14ac:dyDescent="0.2">
      <c r="B538" s="71">
        <f>'NEGD Commercial'!V536</f>
        <v>11659</v>
      </c>
      <c r="C538" s="65">
        <f>IF('NEGD Large Com Win'!B538&gt;80,80*(Rates!$K$9+Rates!$K$14)+('NEGD Large Com Win'!B538-80)*(Rates!$K$9+Rates!$K$17),'NEGD Large Com Win'!B538*(Rates!$K$9+Rates!$K$14))+Rates!$K$19+SUM(Rates!$K$21:$K$27)</f>
        <v>6632.8322881150025</v>
      </c>
      <c r="D538" s="65">
        <f>IF('NEGD Large Com Win'!B538&gt;40,40*(Rates!$L$9+Rates!$L$14)+('NEGD Large Com Win'!B538-40)*(Rates!$L$9+Rates!$L$17),'NEGD Large Com Win'!B538*(Rates!$L$9+Rates!$L$14))+Rates!$L$19+Rates!$L$22+Rates!$L$23</f>
        <v>6727.8852881150033</v>
      </c>
      <c r="E538" s="66">
        <f t="shared" si="38"/>
        <v>95.053000000000793</v>
      </c>
      <c r="F538" s="67">
        <f t="shared" si="39"/>
        <v>1.4330680450087799E-2</v>
      </c>
      <c r="G538" s="71">
        <f>'NEGD Commercial'!X536</f>
        <v>2</v>
      </c>
      <c r="H538" s="68">
        <f t="shared" si="34"/>
        <v>2.8280542986425342E-4</v>
      </c>
      <c r="I538" s="68">
        <f t="shared" si="35"/>
        <v>0.9717194570135731</v>
      </c>
    </row>
    <row r="539" spans="2:9" x14ac:dyDescent="0.2">
      <c r="B539" s="71">
        <f>'NEGD Commercial'!V537</f>
        <v>11699</v>
      </c>
      <c r="C539" s="65">
        <f>IF('NEGD Large Com Win'!B539&gt;80,80*(Rates!$K$9+Rates!$K$14)+('NEGD Large Com Win'!B539-80)*(Rates!$K$9+Rates!$K$17),'NEGD Large Com Win'!B539*(Rates!$K$9+Rates!$K$14))+Rates!$K$19+SUM(Rates!$K$21:$K$27)</f>
        <v>6655.1189551983371</v>
      </c>
      <c r="D539" s="65">
        <f>IF('NEGD Large Com Win'!B539&gt;40,40*(Rates!$L$9+Rates!$L$14)+('NEGD Large Com Win'!B539-40)*(Rates!$L$9+Rates!$L$17),'NEGD Large Com Win'!B539*(Rates!$L$9+Rates!$L$14))+Rates!$L$19+Rates!$L$22+Rates!$L$23</f>
        <v>6750.819955198338</v>
      </c>
      <c r="E539" s="66">
        <f t="shared" si="38"/>
        <v>95.701000000000931</v>
      </c>
      <c r="F539" s="67">
        <f t="shared" si="39"/>
        <v>1.4380058514994468E-2</v>
      </c>
      <c r="G539" s="71">
        <f>'NEGD Commercial'!X537</f>
        <v>1</v>
      </c>
      <c r="H539" s="68">
        <f t="shared" si="34"/>
        <v>1.4140271493212671E-4</v>
      </c>
      <c r="I539" s="68">
        <f t="shared" si="35"/>
        <v>0.97186085972850522</v>
      </c>
    </row>
    <row r="540" spans="2:9" x14ac:dyDescent="0.2">
      <c r="B540" s="71">
        <f>'NEGD Commercial'!V538</f>
        <v>11739</v>
      </c>
      <c r="C540" s="65">
        <f>IF('NEGD Large Com Win'!B540&gt;80,80*(Rates!$K$9+Rates!$K$14)+('NEGD Large Com Win'!B540-80)*(Rates!$K$9+Rates!$K$17),'NEGD Large Com Win'!B540*(Rates!$K$9+Rates!$K$14))+Rates!$K$19+SUM(Rates!$K$21:$K$27)</f>
        <v>6677.4056222816716</v>
      </c>
      <c r="D540" s="65">
        <f>IF('NEGD Large Com Win'!B540&gt;40,40*(Rates!$L$9+Rates!$L$14)+('NEGD Large Com Win'!B540-40)*(Rates!$L$9+Rates!$L$17),'NEGD Large Com Win'!B540*(Rates!$L$9+Rates!$L$14))+Rates!$L$19+Rates!$L$22+Rates!$L$23</f>
        <v>6773.7546222816736</v>
      </c>
      <c r="E540" s="66">
        <f t="shared" si="38"/>
        <v>96.349000000001979</v>
      </c>
      <c r="F540" s="67">
        <f t="shared" si="39"/>
        <v>1.4429106969104492E-2</v>
      </c>
      <c r="G540" s="71">
        <f>'NEGD Commercial'!X538</f>
        <v>2</v>
      </c>
      <c r="H540" s="68">
        <f t="shared" si="34"/>
        <v>2.8280542986425342E-4</v>
      </c>
      <c r="I540" s="68">
        <f t="shared" si="35"/>
        <v>0.97214366515836947</v>
      </c>
    </row>
    <row r="541" spans="2:9" x14ac:dyDescent="0.2">
      <c r="B541" s="71">
        <f>'NEGD Commercial'!V539</f>
        <v>11759</v>
      </c>
      <c r="C541" s="65">
        <f>IF('NEGD Large Com Win'!B541&gt;80,80*(Rates!$K$9+Rates!$K$14)+('NEGD Large Com Win'!B541-80)*(Rates!$K$9+Rates!$K$17),'NEGD Large Com Win'!B541*(Rates!$K$9+Rates!$K$14))+Rates!$K$19+SUM(Rates!$K$21:$K$27)</f>
        <v>6688.5489558233394</v>
      </c>
      <c r="D541" s="65">
        <f>IF('NEGD Large Com Win'!B541&gt;40,40*(Rates!$L$9+Rates!$L$14)+('NEGD Large Com Win'!B541-40)*(Rates!$L$9+Rates!$L$17),'NEGD Large Com Win'!B541*(Rates!$L$9+Rates!$L$14))+Rates!$L$19+Rates!$L$22+Rates!$L$23</f>
        <v>6785.221955823341</v>
      </c>
      <c r="E541" s="66">
        <f t="shared" si="38"/>
        <v>96.673000000001593</v>
      </c>
      <c r="F541" s="67">
        <f t="shared" si="39"/>
        <v>1.4453508621751794E-2</v>
      </c>
      <c r="G541" s="71">
        <f>'NEGD Commercial'!X539</f>
        <v>1</v>
      </c>
      <c r="H541" s="68">
        <f t="shared" si="34"/>
        <v>1.4140271493212671E-4</v>
      </c>
      <c r="I541" s="68">
        <f t="shared" si="35"/>
        <v>0.9722850678733016</v>
      </c>
    </row>
    <row r="542" spans="2:9" x14ac:dyDescent="0.2">
      <c r="B542" s="71">
        <f>'NEGD Commercial'!V540</f>
        <v>11799</v>
      </c>
      <c r="C542" s="65">
        <f>IF('NEGD Large Com Win'!B542&gt;80,80*(Rates!$K$9+Rates!$K$14)+('NEGD Large Com Win'!B542-80)*(Rates!$K$9+Rates!$K$17),'NEGD Large Com Win'!B542*(Rates!$K$9+Rates!$K$14))+Rates!$K$19+SUM(Rates!$K$21:$K$27)</f>
        <v>6710.835622906674</v>
      </c>
      <c r="D542" s="65">
        <f>IF('NEGD Large Com Win'!B542&gt;40,40*(Rates!$L$9+Rates!$L$14)+('NEGD Large Com Win'!B542-40)*(Rates!$L$9+Rates!$L$17),'NEGD Large Com Win'!B542*(Rates!$L$9+Rates!$L$14))+Rates!$L$19+Rates!$L$22+Rates!$L$23</f>
        <v>6808.1566229066757</v>
      </c>
      <c r="E542" s="66">
        <f t="shared" si="38"/>
        <v>97.321000000001732</v>
      </c>
      <c r="F542" s="67">
        <f t="shared" si="39"/>
        <v>1.4502068813577787E-2</v>
      </c>
      <c r="G542" s="71">
        <f>'NEGD Commercial'!X540</f>
        <v>1</v>
      </c>
      <c r="H542" s="68">
        <f t="shared" si="34"/>
        <v>1.4140271493212671E-4</v>
      </c>
      <c r="I542" s="68">
        <f t="shared" si="35"/>
        <v>0.97242647058823373</v>
      </c>
    </row>
    <row r="543" spans="2:9" x14ac:dyDescent="0.2">
      <c r="B543" s="71">
        <f>'NEGD Commercial'!V541</f>
        <v>11839</v>
      </c>
      <c r="C543" s="65">
        <f>IF('NEGD Large Com Win'!B543&gt;80,80*(Rates!$K$9+Rates!$K$14)+('NEGD Large Com Win'!B543-80)*(Rates!$K$9+Rates!$K$17),'NEGD Large Com Win'!B543*(Rates!$K$9+Rates!$K$14))+Rates!$K$19+SUM(Rates!$K$21:$K$27)</f>
        <v>6733.1222899900085</v>
      </c>
      <c r="D543" s="65">
        <f>IF('NEGD Large Com Win'!B543&gt;40,40*(Rates!$L$9+Rates!$L$14)+('NEGD Large Com Win'!B543-40)*(Rates!$L$9+Rates!$L$17),'NEGD Large Com Win'!B543*(Rates!$L$9+Rates!$L$14))+Rates!$L$19+Rates!$L$22+Rates!$L$23</f>
        <v>6831.0912899900104</v>
      </c>
      <c r="E543" s="66">
        <f t="shared" si="38"/>
        <v>97.96900000000187</v>
      </c>
      <c r="F543" s="67">
        <f t="shared" si="39"/>
        <v>1.4550307536467936E-2</v>
      </c>
      <c r="G543" s="71">
        <f>'NEGD Commercial'!X541</f>
        <v>1</v>
      </c>
      <c r="H543" s="68">
        <f t="shared" si="34"/>
        <v>1.4140271493212671E-4</v>
      </c>
      <c r="I543" s="68">
        <f t="shared" si="35"/>
        <v>0.97256787330316585</v>
      </c>
    </row>
    <row r="544" spans="2:9" x14ac:dyDescent="0.2">
      <c r="B544" s="71">
        <f>'NEGD Commercial'!V542</f>
        <v>11859</v>
      </c>
      <c r="C544" s="65">
        <f>IF('NEGD Large Com Win'!B544&gt;80,80*(Rates!$K$9+Rates!$K$14)+('NEGD Large Com Win'!B544-80)*(Rates!$K$9+Rates!$K$17),'NEGD Large Com Win'!B544*(Rates!$K$9+Rates!$K$14))+Rates!$K$19+SUM(Rates!$K$21:$K$27)</f>
        <v>6744.2656235316763</v>
      </c>
      <c r="D544" s="65">
        <f>IF('NEGD Large Com Win'!B544&gt;40,40*(Rates!$L$9+Rates!$L$14)+('NEGD Large Com Win'!B544-40)*(Rates!$L$9+Rates!$L$17),'NEGD Large Com Win'!B544*(Rates!$L$9+Rates!$L$14))+Rates!$L$19+Rates!$L$22+Rates!$L$23</f>
        <v>6842.5586235316778</v>
      </c>
      <c r="E544" s="66">
        <f t="shared" si="38"/>
        <v>98.293000000001484</v>
      </c>
      <c r="F544" s="67">
        <f t="shared" si="39"/>
        <v>1.4574307342973504E-2</v>
      </c>
      <c r="G544" s="71">
        <f>'NEGD Commercial'!X542</f>
        <v>1</v>
      </c>
      <c r="H544" s="68">
        <f t="shared" si="34"/>
        <v>1.4140271493212671E-4</v>
      </c>
      <c r="I544" s="68">
        <f t="shared" si="35"/>
        <v>0.97270927601809798</v>
      </c>
    </row>
    <row r="545" spans="2:9" x14ac:dyDescent="0.2">
      <c r="B545" s="71">
        <f>'NEGD Commercial'!V543</f>
        <v>11919</v>
      </c>
      <c r="C545" s="65">
        <f>IF('NEGD Large Com Win'!B545&gt;80,80*(Rates!$K$9+Rates!$K$14)+('NEGD Large Com Win'!B545-80)*(Rates!$K$9+Rates!$K$17),'NEGD Large Com Win'!B545*(Rates!$K$9+Rates!$K$14))+Rates!$K$19+SUM(Rates!$K$21:$K$27)</f>
        <v>6777.6956241566786</v>
      </c>
      <c r="D545" s="65">
        <f>IF('NEGD Large Com Win'!B545&gt;40,40*(Rates!$L$9+Rates!$L$14)+('NEGD Large Com Win'!B545-40)*(Rates!$L$9+Rates!$L$17),'NEGD Large Com Win'!B545*(Rates!$L$9+Rates!$L$14))+Rates!$L$19+Rates!$L$22+Rates!$L$23</f>
        <v>6876.9606241566798</v>
      </c>
      <c r="E545" s="66">
        <f t="shared" si="38"/>
        <v>99.265000000001237</v>
      </c>
      <c r="F545" s="67">
        <f t="shared" si="39"/>
        <v>1.4645833260231774E-2</v>
      </c>
      <c r="G545" s="71">
        <f>'NEGD Commercial'!X543</f>
        <v>1</v>
      </c>
      <c r="H545" s="68">
        <f t="shared" si="34"/>
        <v>1.4140271493212671E-4</v>
      </c>
      <c r="I545" s="68">
        <f t="shared" si="35"/>
        <v>0.97285067873303011</v>
      </c>
    </row>
    <row r="546" spans="2:9" x14ac:dyDescent="0.2">
      <c r="B546" s="71">
        <f>'NEGD Commercial'!V544</f>
        <v>11939</v>
      </c>
      <c r="C546" s="65">
        <f>IF('NEGD Large Com Win'!B546&gt;80,80*(Rates!$K$9+Rates!$K$14)+('NEGD Large Com Win'!B546-80)*(Rates!$K$9+Rates!$K$17),'NEGD Large Com Win'!B546*(Rates!$K$9+Rates!$K$14))+Rates!$K$19+SUM(Rates!$K$21:$K$27)</f>
        <v>6788.8389576983454</v>
      </c>
      <c r="D546" s="65">
        <f>IF('NEGD Large Com Win'!B546&gt;40,40*(Rates!$L$9+Rates!$L$14)+('NEGD Large Com Win'!B546-40)*(Rates!$L$9+Rates!$L$17),'NEGD Large Com Win'!B546*(Rates!$L$9+Rates!$L$14))+Rates!$L$19+Rates!$L$22+Rates!$L$23</f>
        <v>6888.4279576983472</v>
      </c>
      <c r="E546" s="66">
        <f t="shared" si="38"/>
        <v>99.589000000001761</v>
      </c>
      <c r="F546" s="67">
        <f t="shared" si="39"/>
        <v>1.4669518693924936E-2</v>
      </c>
      <c r="G546" s="71">
        <f>'NEGD Commercial'!X544</f>
        <v>2</v>
      </c>
      <c r="H546" s="68">
        <f t="shared" si="34"/>
        <v>2.8280542986425342E-4</v>
      </c>
      <c r="I546" s="68">
        <f t="shared" si="35"/>
        <v>0.97313348416289436</v>
      </c>
    </row>
    <row r="547" spans="2:9" x14ac:dyDescent="0.2">
      <c r="B547" s="71">
        <f>'NEGD Commercial'!V545</f>
        <v>12059</v>
      </c>
      <c r="C547" s="65">
        <f>IF('NEGD Large Com Win'!B547&gt;80,80*(Rates!$K$9+Rates!$K$14)+('NEGD Large Com Win'!B547-80)*(Rates!$K$9+Rates!$K$17),'NEGD Large Com Win'!B547*(Rates!$K$9+Rates!$K$14))+Rates!$K$19+SUM(Rates!$K$21:$K$27)</f>
        <v>6855.6989589483501</v>
      </c>
      <c r="D547" s="65">
        <f>IF('NEGD Large Com Win'!B547&gt;40,40*(Rates!$L$9+Rates!$L$14)+('NEGD Large Com Win'!B547-40)*(Rates!$L$9+Rates!$L$17),'NEGD Large Com Win'!B547*(Rates!$L$9+Rates!$L$14))+Rates!$L$19+Rates!$L$22+Rates!$L$23</f>
        <v>6957.2319589483513</v>
      </c>
      <c r="E547" s="66">
        <f t="shared" si="38"/>
        <v>101.53300000000127</v>
      </c>
      <c r="F547" s="67">
        <f t="shared" si="39"/>
        <v>1.4810014355644375E-2</v>
      </c>
      <c r="G547" s="71">
        <f>'NEGD Commercial'!X545</f>
        <v>3</v>
      </c>
      <c r="H547" s="68">
        <f t="shared" si="34"/>
        <v>4.242081447963801E-4</v>
      </c>
      <c r="I547" s="68">
        <f t="shared" si="35"/>
        <v>0.97355769230769074</v>
      </c>
    </row>
    <row r="548" spans="2:9" x14ac:dyDescent="0.2">
      <c r="B548" s="71">
        <f>'NEGD Commercial'!V546</f>
        <v>12099</v>
      </c>
      <c r="C548" s="65">
        <f>IF('NEGD Large Com Win'!B548&gt;80,80*(Rates!$K$9+Rates!$K$14)+('NEGD Large Com Win'!B548-80)*(Rates!$K$9+Rates!$K$17),'NEGD Large Com Win'!B548*(Rates!$K$9+Rates!$K$14))+Rates!$K$19+SUM(Rates!$K$21:$K$27)</f>
        <v>6877.9856260316847</v>
      </c>
      <c r="D548" s="65">
        <f>IF('NEGD Large Com Win'!B548&gt;40,40*(Rates!$L$9+Rates!$L$14)+('NEGD Large Com Win'!B548-40)*(Rates!$L$9+Rates!$L$17),'NEGD Large Com Win'!B548*(Rates!$L$9+Rates!$L$14))+Rates!$L$19+Rates!$L$22+Rates!$L$23</f>
        <v>6980.1666260316861</v>
      </c>
      <c r="E548" s="66">
        <f t="shared" si="38"/>
        <v>102.1810000000014</v>
      </c>
      <c r="F548" s="67">
        <f t="shared" si="39"/>
        <v>1.4856239247326786E-2</v>
      </c>
      <c r="G548" s="71">
        <f>'NEGD Commercial'!X546</f>
        <v>1</v>
      </c>
      <c r="H548" s="68">
        <f t="shared" si="34"/>
        <v>1.4140271493212671E-4</v>
      </c>
      <c r="I548" s="68">
        <f t="shared" si="35"/>
        <v>0.97369909502262286</v>
      </c>
    </row>
    <row r="549" spans="2:9" x14ac:dyDescent="0.2">
      <c r="B549" s="71">
        <f>'NEGD Commercial'!V547</f>
        <v>12119</v>
      </c>
      <c r="C549" s="65">
        <f>IF('NEGD Large Com Win'!B549&gt;80,80*(Rates!$K$9+Rates!$K$14)+('NEGD Large Com Win'!B549-80)*(Rates!$K$9+Rates!$K$17),'NEGD Large Com Win'!B549*(Rates!$K$9+Rates!$K$14))+Rates!$K$19+SUM(Rates!$K$21:$K$27)</f>
        <v>6889.1289595733524</v>
      </c>
      <c r="D549" s="65">
        <f>IF('NEGD Large Com Win'!B549&gt;40,40*(Rates!$L$9+Rates!$L$14)+('NEGD Large Com Win'!B549-40)*(Rates!$L$9+Rates!$L$17),'NEGD Large Com Win'!B549*(Rates!$L$9+Rates!$L$14))+Rates!$L$19+Rates!$L$22+Rates!$L$23</f>
        <v>6991.6339595733534</v>
      </c>
      <c r="E549" s="66">
        <f t="shared" si="38"/>
        <v>102.50500000000102</v>
      </c>
      <c r="F549" s="67">
        <f t="shared" si="39"/>
        <v>1.4879239538339141E-2</v>
      </c>
      <c r="G549" s="71">
        <f>'NEGD Commercial'!X547</f>
        <v>1</v>
      </c>
      <c r="H549" s="68">
        <f t="shared" si="34"/>
        <v>1.4140271493212671E-4</v>
      </c>
      <c r="I549" s="68">
        <f t="shared" si="35"/>
        <v>0.97384049773755499</v>
      </c>
    </row>
    <row r="550" spans="2:9" x14ac:dyDescent="0.2">
      <c r="B550" s="71">
        <f>'NEGD Commercial'!V548</f>
        <v>12179</v>
      </c>
      <c r="C550" s="65">
        <f>IF('NEGD Large Com Win'!B550&gt;80,80*(Rates!$K$9+Rates!$K$14)+('NEGD Large Com Win'!B550-80)*(Rates!$K$9+Rates!$K$17),'NEGD Large Com Win'!B550*(Rates!$K$9+Rates!$K$14))+Rates!$K$19+SUM(Rates!$K$21:$K$27)</f>
        <v>6922.5589601983547</v>
      </c>
      <c r="D550" s="65">
        <f>IF('NEGD Large Com Win'!B550&gt;40,40*(Rates!$L$9+Rates!$L$14)+('NEGD Large Com Win'!B550-40)*(Rates!$L$9+Rates!$L$17),'NEGD Large Com Win'!B550*(Rates!$L$9+Rates!$L$14))+Rates!$L$19+Rates!$L$22+Rates!$L$23</f>
        <v>7026.0359601983555</v>
      </c>
      <c r="E550" s="66">
        <f t="shared" si="38"/>
        <v>103.47700000000077</v>
      </c>
      <c r="F550" s="67">
        <f t="shared" si="39"/>
        <v>1.494779612495143E-2</v>
      </c>
      <c r="G550" s="71">
        <f>'NEGD Commercial'!X548</f>
        <v>2</v>
      </c>
      <c r="H550" s="68">
        <f t="shared" si="34"/>
        <v>2.8280542986425342E-4</v>
      </c>
      <c r="I550" s="68">
        <f t="shared" si="35"/>
        <v>0.97412330316741924</v>
      </c>
    </row>
    <row r="551" spans="2:9" x14ac:dyDescent="0.2">
      <c r="B551" s="71">
        <f>'NEGD Commercial'!V549</f>
        <v>12199</v>
      </c>
      <c r="C551" s="65">
        <f>IF('NEGD Large Com Win'!B551&gt;80,80*(Rates!$K$9+Rates!$K$14)+('NEGD Large Com Win'!B551-80)*(Rates!$K$9+Rates!$K$17),'NEGD Large Com Win'!B551*(Rates!$K$9+Rates!$K$14))+Rates!$K$19+SUM(Rates!$K$21:$K$27)</f>
        <v>6933.7022937400216</v>
      </c>
      <c r="D551" s="65">
        <f>IF('NEGD Large Com Win'!B551&gt;40,40*(Rates!$L$9+Rates!$L$14)+('NEGD Large Com Win'!B551-40)*(Rates!$L$9+Rates!$L$17),'NEGD Large Com Win'!B551*(Rates!$L$9+Rates!$L$14))+Rates!$L$19+Rates!$L$22+Rates!$L$23</f>
        <v>7037.5032937400229</v>
      </c>
      <c r="E551" s="66">
        <f t="shared" si="38"/>
        <v>103.8010000000013</v>
      </c>
      <c r="F551" s="67">
        <f t="shared" si="39"/>
        <v>1.4970501415054453E-2</v>
      </c>
      <c r="G551" s="71">
        <f>'NEGD Commercial'!X549</f>
        <v>1</v>
      </c>
      <c r="H551" s="68">
        <f t="shared" si="34"/>
        <v>1.4140271493212671E-4</v>
      </c>
      <c r="I551" s="68">
        <f t="shared" si="35"/>
        <v>0.97426470588235137</v>
      </c>
    </row>
    <row r="552" spans="2:9" x14ac:dyDescent="0.2">
      <c r="B552" s="71">
        <f>'NEGD Commercial'!V550</f>
        <v>12219</v>
      </c>
      <c r="C552" s="65">
        <f>IF('NEGD Large Com Win'!B552&gt;80,80*(Rates!$K$9+Rates!$K$14)+('NEGD Large Com Win'!B552-80)*(Rates!$K$9+Rates!$K$17),'NEGD Large Com Win'!B552*(Rates!$K$9+Rates!$K$14))+Rates!$K$19+SUM(Rates!$K$21:$K$27)</f>
        <v>6944.8456272816893</v>
      </c>
      <c r="D552" s="65">
        <f>IF('NEGD Large Com Win'!B552&gt;40,40*(Rates!$L$9+Rates!$L$14)+('NEGD Large Com Win'!B552-40)*(Rates!$L$9+Rates!$L$17),'NEGD Large Com Win'!B552*(Rates!$L$9+Rates!$L$14))+Rates!$L$19+Rates!$L$22+Rates!$L$23</f>
        <v>7048.9706272816902</v>
      </c>
      <c r="E552" s="66">
        <f t="shared" si="38"/>
        <v>104.12500000000091</v>
      </c>
      <c r="F552" s="67">
        <f t="shared" si="39"/>
        <v>1.4993133841731902E-2</v>
      </c>
      <c r="G552" s="71">
        <f>'NEGD Commercial'!X550</f>
        <v>1</v>
      </c>
      <c r="H552" s="68">
        <f t="shared" si="34"/>
        <v>1.4140271493212671E-4</v>
      </c>
      <c r="I552" s="68">
        <f t="shared" si="35"/>
        <v>0.97440610859728349</v>
      </c>
    </row>
    <row r="553" spans="2:9" x14ac:dyDescent="0.2">
      <c r="B553" s="71">
        <f>'NEGD Commercial'!V551</f>
        <v>12239</v>
      </c>
      <c r="C553" s="65">
        <f>IF('NEGD Large Com Win'!B553&gt;80,80*(Rates!$K$9+Rates!$K$14)+('NEGD Large Com Win'!B553-80)*(Rates!$K$9+Rates!$K$17),'NEGD Large Com Win'!B553*(Rates!$K$9+Rates!$K$14))+Rates!$K$19+SUM(Rates!$K$21:$K$27)</f>
        <v>6955.988960823357</v>
      </c>
      <c r="D553" s="65">
        <f>IF('NEGD Large Com Win'!B553&gt;40,40*(Rates!$L$9+Rates!$L$14)+('NEGD Large Com Win'!B553-40)*(Rates!$L$9+Rates!$L$17),'NEGD Large Com Win'!B553*(Rates!$L$9+Rates!$L$14))+Rates!$L$19+Rates!$L$22+Rates!$L$23</f>
        <v>7060.4379608233576</v>
      </c>
      <c r="E553" s="66">
        <f t="shared" si="38"/>
        <v>104.44900000000052</v>
      </c>
      <c r="F553" s="67">
        <f t="shared" si="39"/>
        <v>1.5015693755160481E-2</v>
      </c>
      <c r="G553" s="71">
        <f>'NEGD Commercial'!X551</f>
        <v>1</v>
      </c>
      <c r="H553" s="68">
        <f t="shared" si="34"/>
        <v>1.4140271493212671E-4</v>
      </c>
      <c r="I553" s="68">
        <f t="shared" si="35"/>
        <v>0.97454751131221562</v>
      </c>
    </row>
    <row r="554" spans="2:9" x14ac:dyDescent="0.2">
      <c r="B554" s="71">
        <f>'NEGD Commercial'!V552</f>
        <v>12259</v>
      </c>
      <c r="C554" s="65">
        <f>IF('NEGD Large Com Win'!B554&gt;80,80*(Rates!$K$9+Rates!$K$14)+('NEGD Large Com Win'!B554-80)*(Rates!$K$9+Rates!$K$17),'NEGD Large Com Win'!B554*(Rates!$K$9+Rates!$K$14))+Rates!$K$19+SUM(Rates!$K$21:$K$27)</f>
        <v>6967.1322943650239</v>
      </c>
      <c r="D554" s="65">
        <f>IF('NEGD Large Com Win'!B554&gt;40,40*(Rates!$L$9+Rates!$L$14)+('NEGD Large Com Win'!B554-40)*(Rates!$L$9+Rates!$L$17),'NEGD Large Com Win'!B554*(Rates!$L$9+Rates!$L$14))+Rates!$L$19+Rates!$L$22+Rates!$L$23</f>
        <v>7071.9052943650249</v>
      </c>
      <c r="E554" s="66">
        <f t="shared" si="38"/>
        <v>104.77300000000105</v>
      </c>
      <c r="F554" s="67">
        <f t="shared" si="39"/>
        <v>1.5038181503276583E-2</v>
      </c>
      <c r="G554" s="71">
        <f>'NEGD Commercial'!X552</f>
        <v>1</v>
      </c>
      <c r="H554" s="68">
        <f t="shared" si="34"/>
        <v>1.4140271493212671E-4</v>
      </c>
      <c r="I554" s="68">
        <f t="shared" si="35"/>
        <v>0.97468891402714775</v>
      </c>
    </row>
    <row r="555" spans="2:9" x14ac:dyDescent="0.2">
      <c r="B555" s="71">
        <f>'NEGD Commercial'!V553</f>
        <v>12319</v>
      </c>
      <c r="C555" s="65">
        <f>IF('NEGD Large Com Win'!B555&gt;80,80*(Rates!$K$9+Rates!$K$14)+('NEGD Large Com Win'!B555-80)*(Rates!$K$9+Rates!$K$17),'NEGD Large Com Win'!B555*(Rates!$K$9+Rates!$K$14))+Rates!$K$19+SUM(Rates!$K$21:$K$27)</f>
        <v>7000.5622949900262</v>
      </c>
      <c r="D555" s="65">
        <f>IF('NEGD Large Com Win'!B555&gt;40,40*(Rates!$L$9+Rates!$L$14)+('NEGD Large Com Win'!B555-40)*(Rates!$L$9+Rates!$L$17),'NEGD Large Com Win'!B555*(Rates!$L$9+Rates!$L$14))+Rates!$L$19+Rates!$L$22+Rates!$L$23</f>
        <v>7106.307294990027</v>
      </c>
      <c r="E555" s="66">
        <f t="shared" si="38"/>
        <v>105.7450000000008</v>
      </c>
      <c r="F555" s="67">
        <f t="shared" si="39"/>
        <v>1.5105215201881359E-2</v>
      </c>
      <c r="G555" s="71">
        <f>'NEGD Commercial'!X553</f>
        <v>1</v>
      </c>
      <c r="H555" s="68">
        <f t="shared" si="34"/>
        <v>1.4140271493212671E-4</v>
      </c>
      <c r="I555" s="68">
        <f t="shared" si="35"/>
        <v>0.97483031674207987</v>
      </c>
    </row>
    <row r="556" spans="2:9" x14ac:dyDescent="0.2">
      <c r="B556" s="71">
        <f>'NEGD Commercial'!V554</f>
        <v>12339</v>
      </c>
      <c r="C556" s="65">
        <f>IF('NEGD Large Com Win'!B556&gt;80,80*(Rates!$K$9+Rates!$K$14)+('NEGD Large Com Win'!B556-80)*(Rates!$K$9+Rates!$K$17),'NEGD Large Com Win'!B556*(Rates!$K$9+Rates!$K$14))+Rates!$K$19+SUM(Rates!$K$21:$K$27)</f>
        <v>7011.7056285316939</v>
      </c>
      <c r="D556" s="65">
        <f>IF('NEGD Large Com Win'!B556&gt;40,40*(Rates!$L$9+Rates!$L$14)+('NEGD Large Com Win'!B556-40)*(Rates!$L$9+Rates!$L$17),'NEGD Large Com Win'!B556*(Rates!$L$9+Rates!$L$14))+Rates!$L$19+Rates!$L$22+Rates!$L$23</f>
        <v>7117.7746285316944</v>
      </c>
      <c r="E556" s="66">
        <f t="shared" si="38"/>
        <v>106.06900000000041</v>
      </c>
      <c r="F556" s="67">
        <f t="shared" si="39"/>
        <v>1.5127417723925769E-2</v>
      </c>
      <c r="G556" s="71">
        <f>'NEGD Commercial'!X554</f>
        <v>2</v>
      </c>
      <c r="H556" s="68">
        <f t="shared" si="34"/>
        <v>2.8280542986425342E-4</v>
      </c>
      <c r="I556" s="68">
        <f t="shared" si="35"/>
        <v>0.97511312217194412</v>
      </c>
    </row>
    <row r="557" spans="2:9" x14ac:dyDescent="0.2">
      <c r="B557" s="71">
        <f>'NEGD Commercial'!V555</f>
        <v>12379</v>
      </c>
      <c r="C557" s="65">
        <f>IF('NEGD Large Com Win'!B557&gt;80,80*(Rates!$K$9+Rates!$K$14)+('NEGD Large Com Win'!B557-80)*(Rates!$K$9+Rates!$K$17),'NEGD Large Com Win'!B557*(Rates!$K$9+Rates!$K$14))+Rates!$K$19+SUM(Rates!$K$21:$K$27)</f>
        <v>7033.9922956150285</v>
      </c>
      <c r="D557" s="65">
        <f>IF('NEGD Large Com Win'!B557&gt;40,40*(Rates!$L$9+Rates!$L$14)+('NEGD Large Com Win'!B557-40)*(Rates!$L$9+Rates!$L$17),'NEGD Large Com Win'!B557*(Rates!$L$9+Rates!$L$14))+Rates!$L$19+Rates!$L$22+Rates!$L$23</f>
        <v>7140.70929561503</v>
      </c>
      <c r="E557" s="66">
        <f t="shared" si="38"/>
        <v>106.71700000000146</v>
      </c>
      <c r="F557" s="67">
        <f t="shared" si="39"/>
        <v>1.5171611727031397E-2</v>
      </c>
      <c r="G557" s="71">
        <f>'NEGD Commercial'!X555</f>
        <v>1</v>
      </c>
      <c r="H557" s="68">
        <f t="shared" si="34"/>
        <v>1.4140271493212671E-4</v>
      </c>
      <c r="I557" s="68">
        <f t="shared" si="35"/>
        <v>0.97525452488687625</v>
      </c>
    </row>
    <row r="558" spans="2:9" x14ac:dyDescent="0.2">
      <c r="B558" s="71">
        <f>'NEGD Commercial'!V556</f>
        <v>12419</v>
      </c>
      <c r="C558" s="65">
        <f>IF('NEGD Large Com Win'!B558&gt;80,80*(Rates!$K$9+Rates!$K$14)+('NEGD Large Com Win'!B558-80)*(Rates!$K$9+Rates!$K$17),'NEGD Large Com Win'!B558*(Rates!$K$9+Rates!$K$14))+Rates!$K$19+SUM(Rates!$K$21:$K$27)</f>
        <v>7056.2789626983631</v>
      </c>
      <c r="D558" s="65">
        <f>IF('NEGD Large Com Win'!B558&gt;40,40*(Rates!$L$9+Rates!$L$14)+('NEGD Large Com Win'!B558-40)*(Rates!$L$9+Rates!$L$17),'NEGD Large Com Win'!B558*(Rates!$L$9+Rates!$L$14))+Rates!$L$19+Rates!$L$22+Rates!$L$23</f>
        <v>7163.6439626983647</v>
      </c>
      <c r="E558" s="66">
        <f t="shared" si="38"/>
        <v>107.3650000000016</v>
      </c>
      <c r="F558" s="67">
        <f t="shared" si="39"/>
        <v>1.5215526564009962E-2</v>
      </c>
      <c r="G558" s="71">
        <f>'NEGD Commercial'!X556</f>
        <v>1</v>
      </c>
      <c r="H558" s="68">
        <f t="shared" si="34"/>
        <v>1.4140271493212671E-4</v>
      </c>
      <c r="I558" s="68">
        <f t="shared" si="35"/>
        <v>0.97539592760180838</v>
      </c>
    </row>
    <row r="559" spans="2:9" x14ac:dyDescent="0.2">
      <c r="B559" s="71">
        <f>'NEGD Commercial'!V557</f>
        <v>12539</v>
      </c>
      <c r="C559" s="65">
        <f>IF('NEGD Large Com Win'!B559&gt;80,80*(Rates!$K$9+Rates!$K$14)+('NEGD Large Com Win'!B559-80)*(Rates!$K$9+Rates!$K$17),'NEGD Large Com Win'!B559*(Rates!$K$9+Rates!$K$14))+Rates!$K$19+SUM(Rates!$K$21:$K$27)</f>
        <v>7123.1389639483677</v>
      </c>
      <c r="D559" s="65">
        <f>IF('NEGD Large Com Win'!B559&gt;40,40*(Rates!$L$9+Rates!$L$14)+('NEGD Large Com Win'!B559-40)*(Rates!$L$9+Rates!$L$17),'NEGD Large Com Win'!B559*(Rates!$L$9+Rates!$L$14))+Rates!$L$19+Rates!$L$22+Rates!$L$23</f>
        <v>7232.4479639483689</v>
      </c>
      <c r="E559" s="66">
        <f t="shared" si="38"/>
        <v>109.30900000000111</v>
      </c>
      <c r="F559" s="67">
        <f t="shared" si="39"/>
        <v>1.5345622281586228E-2</v>
      </c>
      <c r="G559" s="71">
        <f>'NEGD Commercial'!X557</f>
        <v>1</v>
      </c>
      <c r="H559" s="68">
        <f t="shared" si="34"/>
        <v>1.4140271493212671E-4</v>
      </c>
      <c r="I559" s="68">
        <f t="shared" si="35"/>
        <v>0.9755373303167405</v>
      </c>
    </row>
    <row r="560" spans="2:9" x14ac:dyDescent="0.2">
      <c r="B560" s="71">
        <f>'NEGD Commercial'!V558</f>
        <v>12579</v>
      </c>
      <c r="C560" s="65">
        <f>IF('NEGD Large Com Win'!B560&gt;80,80*(Rates!$K$9+Rates!$K$14)+('NEGD Large Com Win'!B560-80)*(Rates!$K$9+Rates!$K$17),'NEGD Large Com Win'!B560*(Rates!$K$9+Rates!$K$14))+Rates!$K$19+SUM(Rates!$K$21:$K$27)</f>
        <v>7145.4256310317023</v>
      </c>
      <c r="D560" s="65">
        <f>IF('NEGD Large Com Win'!B560&gt;40,40*(Rates!$L$9+Rates!$L$14)+('NEGD Large Com Win'!B560-40)*(Rates!$L$9+Rates!$L$17),'NEGD Large Com Win'!B560*(Rates!$L$9+Rates!$L$14))+Rates!$L$19+Rates!$L$22+Rates!$L$23</f>
        <v>7255.3826310317036</v>
      </c>
      <c r="E560" s="66">
        <f t="shared" si="38"/>
        <v>109.95700000000124</v>
      </c>
      <c r="F560" s="67">
        <f t="shared" si="39"/>
        <v>1.5388446494001918E-2</v>
      </c>
      <c r="G560" s="71">
        <f>'NEGD Commercial'!X558</f>
        <v>1</v>
      </c>
      <c r="H560" s="68">
        <f t="shared" si="34"/>
        <v>1.4140271493212671E-4</v>
      </c>
      <c r="I560" s="68">
        <f t="shared" si="35"/>
        <v>0.97567873303167263</v>
      </c>
    </row>
    <row r="561" spans="2:9" x14ac:dyDescent="0.2">
      <c r="B561" s="71">
        <f>'NEGD Commercial'!V559</f>
        <v>12599</v>
      </c>
      <c r="C561" s="65">
        <f>IF('NEGD Large Com Win'!B561&gt;80,80*(Rates!$K$9+Rates!$K$14)+('NEGD Large Com Win'!B561-80)*(Rates!$K$9+Rates!$K$17),'NEGD Large Com Win'!B561*(Rates!$K$9+Rates!$K$14))+Rates!$K$19+SUM(Rates!$K$21:$K$27)</f>
        <v>7156.5689645733692</v>
      </c>
      <c r="D561" s="65">
        <f>IF('NEGD Large Com Win'!B561&gt;40,40*(Rates!$L$9+Rates!$L$14)+('NEGD Large Com Win'!B561-40)*(Rates!$L$9+Rates!$L$17),'NEGD Large Com Win'!B561*(Rates!$L$9+Rates!$L$14))+Rates!$L$19+Rates!$L$22+Rates!$L$23</f>
        <v>7266.8499645733709</v>
      </c>
      <c r="E561" s="66">
        <f t="shared" si="38"/>
        <v>110.28100000000177</v>
      </c>
      <c r="F561" s="67">
        <f t="shared" si="39"/>
        <v>1.5409758579274175E-2</v>
      </c>
      <c r="G561" s="71">
        <f>'NEGD Commercial'!X559</f>
        <v>1</v>
      </c>
      <c r="H561" s="68">
        <f t="shared" si="34"/>
        <v>1.4140271493212671E-4</v>
      </c>
      <c r="I561" s="68">
        <f t="shared" si="35"/>
        <v>0.97582013574660476</v>
      </c>
    </row>
    <row r="562" spans="2:9" x14ac:dyDescent="0.2">
      <c r="B562" s="71">
        <f>'NEGD Commercial'!V560</f>
        <v>12639</v>
      </c>
      <c r="C562" s="65">
        <f>IF('NEGD Large Com Win'!B562&gt;80,80*(Rates!$K$9+Rates!$K$14)+('NEGD Large Com Win'!B562-80)*(Rates!$K$9+Rates!$K$17),'NEGD Large Com Win'!B562*(Rates!$K$9+Rates!$K$14))+Rates!$K$19+SUM(Rates!$K$21:$K$27)</f>
        <v>7178.8556316567046</v>
      </c>
      <c r="D562" s="65">
        <f>IF('NEGD Large Com Win'!B562&gt;40,40*(Rates!$L$9+Rates!$L$14)+('NEGD Large Com Win'!B562-40)*(Rates!$L$9+Rates!$L$17),'NEGD Large Com Win'!B562*(Rates!$L$9+Rates!$L$14))+Rates!$L$19+Rates!$L$22+Rates!$L$23</f>
        <v>7289.7846316567056</v>
      </c>
      <c r="E562" s="66">
        <f t="shared" si="38"/>
        <v>110.929000000001</v>
      </c>
      <c r="F562" s="67">
        <f t="shared" si="39"/>
        <v>1.5452184260515808E-2</v>
      </c>
      <c r="G562" s="71">
        <f>'NEGD Commercial'!X560</f>
        <v>2</v>
      </c>
      <c r="H562" s="68">
        <f t="shared" si="34"/>
        <v>2.8280542986425342E-4</v>
      </c>
      <c r="I562" s="68">
        <f t="shared" si="35"/>
        <v>0.97610294117646901</v>
      </c>
    </row>
    <row r="563" spans="2:9" x14ac:dyDescent="0.2">
      <c r="B563" s="71">
        <f>'NEGD Commercial'!V561</f>
        <v>12719</v>
      </c>
      <c r="C563" s="65">
        <f>IF('NEGD Large Com Win'!B563&gt;80,80*(Rates!$K$9+Rates!$K$14)+('NEGD Large Com Win'!B563-80)*(Rates!$K$9+Rates!$K$17),'NEGD Large Com Win'!B563*(Rates!$K$9+Rates!$K$14))+Rates!$K$19+SUM(Rates!$K$21:$K$27)</f>
        <v>7223.4289658233738</v>
      </c>
      <c r="D563" s="65">
        <f>IF('NEGD Large Com Win'!B563&gt;40,40*(Rates!$L$9+Rates!$L$14)+('NEGD Large Com Win'!B563-40)*(Rates!$L$9+Rates!$L$17),'NEGD Large Com Win'!B563*(Rates!$L$9+Rates!$L$14))+Rates!$L$19+Rates!$L$22+Rates!$L$23</f>
        <v>7335.6539658233751</v>
      </c>
      <c r="E563" s="66">
        <f t="shared" si="38"/>
        <v>112.22500000000127</v>
      </c>
      <c r="F563" s="67">
        <f t="shared" si="39"/>
        <v>1.5536250239460772E-2</v>
      </c>
      <c r="G563" s="71">
        <f>'NEGD Commercial'!X561</f>
        <v>1</v>
      </c>
      <c r="H563" s="68">
        <f t="shared" si="34"/>
        <v>1.4140271493212671E-4</v>
      </c>
      <c r="I563" s="68">
        <f t="shared" si="35"/>
        <v>0.97624434389140113</v>
      </c>
    </row>
    <row r="564" spans="2:9" x14ac:dyDescent="0.2">
      <c r="B564" s="71">
        <f>'NEGD Commercial'!V562</f>
        <v>12739</v>
      </c>
      <c r="C564" s="65">
        <f>IF('NEGD Large Com Win'!B564&gt;80,80*(Rates!$K$9+Rates!$K$14)+('NEGD Large Com Win'!B564-80)*(Rates!$K$9+Rates!$K$17),'NEGD Large Com Win'!B564*(Rates!$K$9+Rates!$K$14))+Rates!$K$19+SUM(Rates!$K$21:$K$27)</f>
        <v>7234.5722993650415</v>
      </c>
      <c r="D564" s="65">
        <f>IF('NEGD Large Com Win'!B564&gt;40,40*(Rates!$L$9+Rates!$L$14)+('NEGD Large Com Win'!B564-40)*(Rates!$L$9+Rates!$L$17),'NEGD Large Com Win'!B564*(Rates!$L$9+Rates!$L$14))+Rates!$L$19+Rates!$L$22+Rates!$L$23</f>
        <v>7347.1212993650424</v>
      </c>
      <c r="E564" s="66">
        <f t="shared" si="38"/>
        <v>112.54900000000089</v>
      </c>
      <c r="F564" s="67">
        <f t="shared" si="39"/>
        <v>1.5557104876798176E-2</v>
      </c>
      <c r="G564" s="71">
        <f>'NEGD Commercial'!X562</f>
        <v>1</v>
      </c>
      <c r="H564" s="68">
        <f t="shared" si="34"/>
        <v>1.4140271493212671E-4</v>
      </c>
      <c r="I564" s="68">
        <f t="shared" si="35"/>
        <v>0.97638574660633326</v>
      </c>
    </row>
    <row r="565" spans="2:9" x14ac:dyDescent="0.2">
      <c r="B565" s="71">
        <f>'NEGD Commercial'!V563</f>
        <v>12759</v>
      </c>
      <c r="C565" s="65">
        <f>IF('NEGD Large Com Win'!B565&gt;80,80*(Rates!$K$9+Rates!$K$14)+('NEGD Large Com Win'!B565-80)*(Rates!$K$9+Rates!$K$17),'NEGD Large Com Win'!B565*(Rates!$K$9+Rates!$K$14))+Rates!$K$19+SUM(Rates!$K$21:$K$27)</f>
        <v>7245.7156329067084</v>
      </c>
      <c r="D565" s="65">
        <f>IF('NEGD Large Com Win'!B565&gt;40,40*(Rates!$L$9+Rates!$L$14)+('NEGD Large Com Win'!B565-40)*(Rates!$L$9+Rates!$L$17),'NEGD Large Com Win'!B565*(Rates!$L$9+Rates!$L$14))+Rates!$L$19+Rates!$L$22+Rates!$L$23</f>
        <v>7358.5886329067098</v>
      </c>
      <c r="E565" s="66">
        <f t="shared" si="38"/>
        <v>112.87300000000141</v>
      </c>
      <c r="F565" s="67">
        <f t="shared" si="39"/>
        <v>1.5577895368593289E-2</v>
      </c>
      <c r="G565" s="71">
        <f>'NEGD Commercial'!X563</f>
        <v>1</v>
      </c>
      <c r="H565" s="68">
        <f t="shared" si="34"/>
        <v>1.4140271493212671E-4</v>
      </c>
      <c r="I565" s="68">
        <f t="shared" si="35"/>
        <v>0.97652714932126539</v>
      </c>
    </row>
    <row r="566" spans="2:9" x14ac:dyDescent="0.2">
      <c r="B566" s="71">
        <f>'NEGD Commercial'!V564</f>
        <v>12939</v>
      </c>
      <c r="C566" s="65">
        <f>IF('NEGD Large Com Win'!B566&gt;80,80*(Rates!$K$9+Rates!$K$14)+('NEGD Large Com Win'!B566-80)*(Rates!$K$9+Rates!$K$17),'NEGD Large Com Win'!B566*(Rates!$K$9+Rates!$K$14))+Rates!$K$19+SUM(Rates!$K$21:$K$27)</f>
        <v>7346.0056347817153</v>
      </c>
      <c r="D566" s="65">
        <f>IF('NEGD Large Com Win'!B566&gt;40,40*(Rates!$L$9+Rates!$L$14)+('NEGD Large Com Win'!B566-40)*(Rates!$L$9+Rates!$L$17),'NEGD Large Com Win'!B566*(Rates!$L$9+Rates!$L$14))+Rates!$L$19+Rates!$L$22+Rates!$L$23</f>
        <v>7461.794634781716</v>
      </c>
      <c r="E566" s="66">
        <f t="shared" si="38"/>
        <v>115.78900000000067</v>
      </c>
      <c r="F566" s="67">
        <f t="shared" si="39"/>
        <v>1.5762171410782115E-2</v>
      </c>
      <c r="G566" s="71">
        <f>'NEGD Commercial'!X564</f>
        <v>1</v>
      </c>
      <c r="H566" s="68">
        <f t="shared" si="34"/>
        <v>1.4140271493212671E-4</v>
      </c>
      <c r="I566" s="68">
        <f t="shared" si="35"/>
        <v>0.97666855203619751</v>
      </c>
    </row>
    <row r="567" spans="2:9" x14ac:dyDescent="0.2">
      <c r="B567" s="71">
        <f>'NEGD Commercial'!V565</f>
        <v>12959</v>
      </c>
      <c r="C567" s="65">
        <f>IF('NEGD Large Com Win'!B567&gt;80,80*(Rates!$K$9+Rates!$K$14)+('NEGD Large Com Win'!B567-80)*(Rates!$K$9+Rates!$K$17),'NEGD Large Com Win'!B567*(Rates!$K$9+Rates!$K$14))+Rates!$K$19+SUM(Rates!$K$21:$K$27)</f>
        <v>7357.1489683233822</v>
      </c>
      <c r="D567" s="65">
        <f>IF('NEGD Large Com Win'!B567&gt;40,40*(Rates!$L$9+Rates!$L$14)+('NEGD Large Com Win'!B567-40)*(Rates!$L$9+Rates!$L$17),'NEGD Large Com Win'!B567*(Rates!$L$9+Rates!$L$14))+Rates!$L$19+Rates!$L$22+Rates!$L$23</f>
        <v>7473.2619683233834</v>
      </c>
      <c r="E567" s="66">
        <f t="shared" si="38"/>
        <v>116.11300000000119</v>
      </c>
      <c r="F567" s="67">
        <f t="shared" si="39"/>
        <v>1.5782336405030295E-2</v>
      </c>
      <c r="G567" s="71">
        <f>'NEGD Commercial'!X565</f>
        <v>1</v>
      </c>
      <c r="H567" s="68">
        <f t="shared" si="34"/>
        <v>1.4140271493212671E-4</v>
      </c>
      <c r="I567" s="68">
        <f t="shared" si="35"/>
        <v>0.97680995475112964</v>
      </c>
    </row>
    <row r="568" spans="2:9" x14ac:dyDescent="0.2">
      <c r="B568" s="71">
        <f>'NEGD Commercial'!V566</f>
        <v>12979</v>
      </c>
      <c r="C568" s="65">
        <f>IF('NEGD Large Com Win'!B568&gt;80,80*(Rates!$K$9+Rates!$K$14)+('NEGD Large Com Win'!B568-80)*(Rates!$K$9+Rates!$K$17),'NEGD Large Com Win'!B568*(Rates!$K$9+Rates!$K$14))+Rates!$K$19+SUM(Rates!$K$21:$K$27)</f>
        <v>7368.2923018650499</v>
      </c>
      <c r="D568" s="65">
        <f>IF('NEGD Large Com Win'!B568&gt;40,40*(Rates!$L$9+Rates!$L$14)+('NEGD Large Com Win'!B568-40)*(Rates!$L$9+Rates!$L$17),'NEGD Large Com Win'!B568*(Rates!$L$9+Rates!$L$14))+Rates!$L$19+Rates!$L$22+Rates!$L$23</f>
        <v>7484.7293018650507</v>
      </c>
      <c r="E568" s="66">
        <f t="shared" si="38"/>
        <v>116.43700000000081</v>
      </c>
      <c r="F568" s="67">
        <f t="shared" si="39"/>
        <v>1.5802440406785773E-2</v>
      </c>
      <c r="G568" s="71">
        <f>'NEGD Commercial'!X566</f>
        <v>1</v>
      </c>
      <c r="H568" s="68">
        <f t="shared" si="34"/>
        <v>1.4140271493212671E-4</v>
      </c>
      <c r="I568" s="68">
        <f t="shared" si="35"/>
        <v>0.97695135746606176</v>
      </c>
    </row>
    <row r="569" spans="2:9" x14ac:dyDescent="0.2">
      <c r="B569" s="71">
        <f>'NEGD Commercial'!V567</f>
        <v>13059</v>
      </c>
      <c r="C569" s="65">
        <f>IF('NEGD Large Com Win'!B569&gt;80,80*(Rates!$K$9+Rates!$K$14)+('NEGD Large Com Win'!B569-80)*(Rates!$K$9+Rates!$K$17),'NEGD Large Com Win'!B569*(Rates!$K$9+Rates!$K$14))+Rates!$K$19+SUM(Rates!$K$21:$K$27)</f>
        <v>7412.8656360317191</v>
      </c>
      <c r="D569" s="65">
        <f>IF('NEGD Large Com Win'!B569&gt;40,40*(Rates!$L$9+Rates!$L$14)+('NEGD Large Com Win'!B569-40)*(Rates!$L$9+Rates!$L$17),'NEGD Large Com Win'!B569*(Rates!$L$9+Rates!$L$14))+Rates!$L$19+Rates!$L$22+Rates!$L$23</f>
        <v>7530.5986360317211</v>
      </c>
      <c r="E569" s="66">
        <f t="shared" si="38"/>
        <v>117.73300000000199</v>
      </c>
      <c r="F569" s="67">
        <f t="shared" si="39"/>
        <v>1.5882251990072118E-2</v>
      </c>
      <c r="G569" s="71">
        <f>'NEGD Commercial'!X567</f>
        <v>1</v>
      </c>
      <c r="H569" s="68">
        <f t="shared" si="34"/>
        <v>1.4140271493212671E-4</v>
      </c>
      <c r="I569" s="68">
        <f t="shared" si="35"/>
        <v>0.97709276018099389</v>
      </c>
    </row>
    <row r="570" spans="2:9" x14ac:dyDescent="0.2">
      <c r="B570" s="71">
        <f>'NEGD Commercial'!V568</f>
        <v>13079</v>
      </c>
      <c r="C570" s="65">
        <f>IF('NEGD Large Com Win'!B570&gt;80,80*(Rates!$K$9+Rates!$K$14)+('NEGD Large Com Win'!B570-80)*(Rates!$K$9+Rates!$K$17),'NEGD Large Com Win'!B570*(Rates!$K$9+Rates!$K$14))+Rates!$K$19+SUM(Rates!$K$21:$K$27)</f>
        <v>7424.0089695733868</v>
      </c>
      <c r="D570" s="65">
        <f>IF('NEGD Large Com Win'!B570&gt;40,40*(Rates!$L$9+Rates!$L$14)+('NEGD Large Com Win'!B570-40)*(Rates!$L$9+Rates!$L$17),'NEGD Large Com Win'!B570*(Rates!$L$9+Rates!$L$14))+Rates!$L$19+Rates!$L$22+Rates!$L$23</f>
        <v>7542.0659695733884</v>
      </c>
      <c r="E570" s="66">
        <f t="shared" si="38"/>
        <v>118.05700000000161</v>
      </c>
      <c r="F570" s="67">
        <f t="shared" si="39"/>
        <v>1.5902055140806979E-2</v>
      </c>
      <c r="G570" s="71">
        <f>'NEGD Commercial'!X568</f>
        <v>2</v>
      </c>
      <c r="H570" s="68">
        <f t="shared" si="34"/>
        <v>2.8280542986425342E-4</v>
      </c>
      <c r="I570" s="68">
        <f t="shared" si="35"/>
        <v>0.97737556561085814</v>
      </c>
    </row>
    <row r="571" spans="2:9" x14ac:dyDescent="0.2">
      <c r="B571" s="71">
        <f>'NEGD Commercial'!V569</f>
        <v>13139</v>
      </c>
      <c r="C571" s="65">
        <f>IF('NEGD Large Com Win'!B571&gt;80,80*(Rates!$K$9+Rates!$K$14)+('NEGD Large Com Win'!B571-80)*(Rates!$K$9+Rates!$K$17),'NEGD Large Com Win'!B571*(Rates!$K$9+Rates!$K$14))+Rates!$K$19+SUM(Rates!$K$21:$K$27)</f>
        <v>7457.4389701983891</v>
      </c>
      <c r="D571" s="65">
        <f>IF('NEGD Large Com Win'!B571&gt;40,40*(Rates!$L$9+Rates!$L$14)+('NEGD Large Com Win'!B571-40)*(Rates!$L$9+Rates!$L$17),'NEGD Large Com Win'!B571*(Rates!$L$9+Rates!$L$14))+Rates!$L$19+Rates!$L$22+Rates!$L$23</f>
        <v>7576.4679701983905</v>
      </c>
      <c r="E571" s="66">
        <f t="shared" si="38"/>
        <v>119.02900000000136</v>
      </c>
      <c r="F571" s="67">
        <f t="shared" si="39"/>
        <v>1.5961109500951753E-2</v>
      </c>
      <c r="G571" s="71">
        <f>'NEGD Commercial'!X569</f>
        <v>2</v>
      </c>
      <c r="H571" s="68">
        <f t="shared" si="34"/>
        <v>2.8280542986425342E-4</v>
      </c>
      <c r="I571" s="68">
        <f t="shared" si="35"/>
        <v>0.9776583710407224</v>
      </c>
    </row>
    <row r="572" spans="2:9" x14ac:dyDescent="0.2">
      <c r="B572" s="71">
        <f>'NEGD Commercial'!V570</f>
        <v>13159</v>
      </c>
      <c r="C572" s="65">
        <f>IF('NEGD Large Com Win'!B572&gt;80,80*(Rates!$K$9+Rates!$K$14)+('NEGD Large Com Win'!B572-80)*(Rates!$K$9+Rates!$K$17),'NEGD Large Com Win'!B572*(Rates!$K$9+Rates!$K$14))+Rates!$K$19+SUM(Rates!$K$21:$K$27)</f>
        <v>7468.582303740056</v>
      </c>
      <c r="D572" s="65">
        <f>IF('NEGD Large Com Win'!B572&gt;40,40*(Rates!$L$9+Rates!$L$14)+('NEGD Large Com Win'!B572-40)*(Rates!$L$9+Rates!$L$17),'NEGD Large Com Win'!B572*(Rates!$L$9+Rates!$L$14))+Rates!$L$19+Rates!$L$22+Rates!$L$23</f>
        <v>7587.9353037400579</v>
      </c>
      <c r="E572" s="66">
        <f t="shared" si="38"/>
        <v>119.35300000000188</v>
      </c>
      <c r="F572" s="67">
        <f t="shared" si="39"/>
        <v>1.5980676806658909E-2</v>
      </c>
      <c r="G572" s="71">
        <f>'NEGD Commercial'!X570</f>
        <v>1</v>
      </c>
      <c r="H572" s="68">
        <f t="shared" si="34"/>
        <v>1.4140271493212671E-4</v>
      </c>
      <c r="I572" s="68">
        <f t="shared" si="35"/>
        <v>0.97779977375565452</v>
      </c>
    </row>
    <row r="573" spans="2:9" x14ac:dyDescent="0.2">
      <c r="B573" s="71">
        <f>'NEGD Commercial'!V571</f>
        <v>13179</v>
      </c>
      <c r="C573" s="65">
        <f>IF('NEGD Large Com Win'!B573&gt;80,80*(Rates!$K$9+Rates!$K$14)+('NEGD Large Com Win'!B573-80)*(Rates!$K$9+Rates!$K$17),'NEGD Large Com Win'!B573*(Rates!$K$9+Rates!$K$14))+Rates!$K$19+SUM(Rates!$K$21:$K$27)</f>
        <v>7479.7256372817237</v>
      </c>
      <c r="D573" s="65">
        <f>IF('NEGD Large Com Win'!B573&gt;40,40*(Rates!$L$9+Rates!$L$14)+('NEGD Large Com Win'!B573-40)*(Rates!$L$9+Rates!$L$17),'NEGD Large Com Win'!B573*(Rates!$L$9+Rates!$L$14))+Rates!$L$19+Rates!$L$22+Rates!$L$23</f>
        <v>7599.4026372817252</v>
      </c>
      <c r="E573" s="66">
        <f t="shared" si="38"/>
        <v>119.6770000000015</v>
      </c>
      <c r="F573" s="67">
        <f t="shared" si="39"/>
        <v>1.6000185809421537E-2</v>
      </c>
      <c r="G573" s="71">
        <f>'NEGD Commercial'!X571</f>
        <v>2</v>
      </c>
      <c r="H573" s="68">
        <f t="shared" si="34"/>
        <v>2.8280542986425342E-4</v>
      </c>
      <c r="I573" s="68">
        <f t="shared" si="35"/>
        <v>0.97808257918551877</v>
      </c>
    </row>
    <row r="574" spans="2:9" x14ac:dyDescent="0.2">
      <c r="B574" s="71">
        <f>'NEGD Commercial'!V572</f>
        <v>13259</v>
      </c>
      <c r="C574" s="65">
        <f>IF('NEGD Large Com Win'!B574&gt;80,80*(Rates!$K$9+Rates!$K$14)+('NEGD Large Com Win'!B574-80)*(Rates!$K$9+Rates!$K$17),'NEGD Large Com Win'!B574*(Rates!$K$9+Rates!$K$14))+Rates!$K$19+SUM(Rates!$K$21:$K$27)</f>
        <v>7524.2989714483929</v>
      </c>
      <c r="D574" s="65">
        <f>IF('NEGD Large Com Win'!B574&gt;40,40*(Rates!$L$9+Rates!$L$14)+('NEGD Large Com Win'!B574-40)*(Rates!$L$9+Rates!$L$17),'NEGD Large Com Win'!B574*(Rates!$L$9+Rates!$L$14))+Rates!$L$19+Rates!$L$22+Rates!$L$23</f>
        <v>7645.2719714483947</v>
      </c>
      <c r="E574" s="66">
        <f t="shared" si="38"/>
        <v>120.97300000000178</v>
      </c>
      <c r="F574" s="67">
        <f t="shared" si="39"/>
        <v>1.6077643971756619E-2</v>
      </c>
      <c r="G574" s="71">
        <f>'NEGD Commercial'!X572</f>
        <v>1</v>
      </c>
      <c r="H574" s="68">
        <f t="shared" si="34"/>
        <v>1.4140271493212671E-4</v>
      </c>
      <c r="I574" s="68">
        <f t="shared" si="35"/>
        <v>0.9782239819004509</v>
      </c>
    </row>
    <row r="575" spans="2:9" x14ac:dyDescent="0.2">
      <c r="B575" s="71">
        <f>'NEGD Commercial'!V573</f>
        <v>13359</v>
      </c>
      <c r="C575" s="65">
        <f>IF('NEGD Large Com Win'!B575&gt;80,80*(Rates!$K$9+Rates!$K$14)+('NEGD Large Com Win'!B575-80)*(Rates!$K$9+Rates!$K$17),'NEGD Large Com Win'!B575*(Rates!$K$9+Rates!$K$14))+Rates!$K$19+SUM(Rates!$K$21:$K$27)</f>
        <v>7580.0156391567307</v>
      </c>
      <c r="D575" s="65">
        <f>IF('NEGD Large Com Win'!B575&gt;40,40*(Rates!$L$9+Rates!$L$14)+('NEGD Large Com Win'!B575-40)*(Rates!$L$9+Rates!$L$17),'NEGD Large Com Win'!B575*(Rates!$L$9+Rates!$L$14))+Rates!$L$19+Rates!$L$22+Rates!$L$23</f>
        <v>7702.6086391567314</v>
      </c>
      <c r="E575" s="66">
        <f t="shared" si="38"/>
        <v>122.59300000000076</v>
      </c>
      <c r="F575" s="67">
        <f t="shared" si="39"/>
        <v>1.6173185628630064E-2</v>
      </c>
      <c r="G575" s="71">
        <f>'NEGD Commercial'!X573</f>
        <v>1</v>
      </c>
      <c r="H575" s="68">
        <f t="shared" si="34"/>
        <v>1.4140271493212671E-4</v>
      </c>
      <c r="I575" s="68">
        <f t="shared" si="35"/>
        <v>0.97836538461538303</v>
      </c>
    </row>
    <row r="576" spans="2:9" x14ac:dyDescent="0.2">
      <c r="B576" s="71">
        <f>'NEGD Commercial'!V574</f>
        <v>13379</v>
      </c>
      <c r="C576" s="65">
        <f>IF('NEGD Large Com Win'!B576&gt;80,80*(Rates!$K$9+Rates!$K$14)+('NEGD Large Com Win'!B576-80)*(Rates!$K$9+Rates!$K$17),'NEGD Large Com Win'!B576*(Rates!$K$9+Rates!$K$14))+Rates!$K$19+SUM(Rates!$K$21:$K$27)</f>
        <v>7591.1589726983975</v>
      </c>
      <c r="D576" s="65">
        <f>IF('NEGD Large Com Win'!B576&gt;40,40*(Rates!$L$9+Rates!$L$14)+('NEGD Large Com Win'!B576-40)*(Rates!$L$9+Rates!$L$17),'NEGD Large Com Win'!B576*(Rates!$L$9+Rates!$L$14))+Rates!$L$19+Rates!$L$22+Rates!$L$23</f>
        <v>7714.0759726983988</v>
      </c>
      <c r="E576" s="66">
        <f t="shared" si="38"/>
        <v>122.91700000000128</v>
      </c>
      <c r="F576" s="67">
        <f t="shared" si="39"/>
        <v>1.6192125661189848E-2</v>
      </c>
      <c r="G576" s="71">
        <f>'NEGD Commercial'!X574</f>
        <v>1</v>
      </c>
      <c r="H576" s="68">
        <f t="shared" si="34"/>
        <v>1.4140271493212671E-4</v>
      </c>
      <c r="I576" s="68">
        <f t="shared" si="35"/>
        <v>0.97850678733031515</v>
      </c>
    </row>
    <row r="577" spans="2:9" x14ac:dyDescent="0.2">
      <c r="B577" s="71">
        <f>'NEGD Commercial'!V575</f>
        <v>13419</v>
      </c>
      <c r="C577" s="65">
        <f>IF('NEGD Large Com Win'!B577&gt;80,80*(Rates!$K$9+Rates!$K$14)+('NEGD Large Com Win'!B577-80)*(Rates!$K$9+Rates!$K$17),'NEGD Large Com Win'!B577*(Rates!$K$9+Rates!$K$14))+Rates!$K$19+SUM(Rates!$K$21:$K$27)</f>
        <v>7613.4456397817321</v>
      </c>
      <c r="D577" s="65">
        <f>IF('NEGD Large Com Win'!B577&gt;40,40*(Rates!$L$9+Rates!$L$14)+('NEGD Large Com Win'!B577-40)*(Rates!$L$9+Rates!$L$17),'NEGD Large Com Win'!B577*(Rates!$L$9+Rates!$L$14))+Rates!$L$19+Rates!$L$22+Rates!$L$23</f>
        <v>7737.0106397817335</v>
      </c>
      <c r="E577" s="66">
        <f t="shared" si="38"/>
        <v>123.56500000000142</v>
      </c>
      <c r="F577" s="67">
        <f t="shared" si="39"/>
        <v>1.6229839398123537E-2</v>
      </c>
      <c r="G577" s="71">
        <f>'NEGD Commercial'!X575</f>
        <v>1</v>
      </c>
      <c r="H577" s="68">
        <f t="shared" si="34"/>
        <v>1.4140271493212671E-4</v>
      </c>
      <c r="I577" s="68">
        <f t="shared" si="35"/>
        <v>0.97864819004524728</v>
      </c>
    </row>
    <row r="578" spans="2:9" x14ac:dyDescent="0.2">
      <c r="B578" s="71">
        <f>'NEGD Commercial'!V576</f>
        <v>13539</v>
      </c>
      <c r="C578" s="65">
        <f>IF('NEGD Large Com Win'!B578&gt;80,80*(Rates!$K$9+Rates!$K$14)+('NEGD Large Com Win'!B578-80)*(Rates!$K$9+Rates!$K$17),'NEGD Large Com Win'!B578*(Rates!$K$9+Rates!$K$14))+Rates!$K$19+SUM(Rates!$K$21:$K$27)</f>
        <v>7680.3056410317367</v>
      </c>
      <c r="D578" s="65">
        <f>IF('NEGD Large Com Win'!B578&gt;40,40*(Rates!$L$9+Rates!$L$14)+('NEGD Large Com Win'!B578-40)*(Rates!$L$9+Rates!$L$17),'NEGD Large Com Win'!B578*(Rates!$L$9+Rates!$L$14))+Rates!$L$19+Rates!$L$22+Rates!$L$23</f>
        <v>7805.8146410317377</v>
      </c>
      <c r="E578" s="66">
        <f t="shared" si="38"/>
        <v>125.50900000000092</v>
      </c>
      <c r="F578" s="67">
        <f t="shared" si="39"/>
        <v>1.634166735884493E-2</v>
      </c>
      <c r="G578" s="71">
        <f>'NEGD Commercial'!X576</f>
        <v>1</v>
      </c>
      <c r="H578" s="68">
        <f t="shared" si="34"/>
        <v>1.4140271493212671E-4</v>
      </c>
      <c r="I578" s="68">
        <f t="shared" si="35"/>
        <v>0.97878959276017941</v>
      </c>
    </row>
    <row r="579" spans="2:9" x14ac:dyDescent="0.2">
      <c r="B579" s="71">
        <f>'NEGD Commercial'!V577</f>
        <v>13579</v>
      </c>
      <c r="C579" s="65">
        <f>IF('NEGD Large Com Win'!B579&gt;80,80*(Rates!$K$9+Rates!$K$14)+('NEGD Large Com Win'!B579-80)*(Rates!$K$9+Rates!$K$17),'NEGD Large Com Win'!B579*(Rates!$K$9+Rates!$K$14))+Rates!$K$19+SUM(Rates!$K$21:$K$27)</f>
        <v>7702.5923081150713</v>
      </c>
      <c r="D579" s="65">
        <f>IF('NEGD Large Com Win'!B579&gt;40,40*(Rates!$L$9+Rates!$L$14)+('NEGD Large Com Win'!B579-40)*(Rates!$L$9+Rates!$L$17),'NEGD Large Com Win'!B579*(Rates!$L$9+Rates!$L$14))+Rates!$L$19+Rates!$L$22+Rates!$L$23</f>
        <v>7828.7493081150724</v>
      </c>
      <c r="E579" s="66">
        <f t="shared" si="38"/>
        <v>126.15700000000106</v>
      </c>
      <c r="F579" s="67">
        <f t="shared" si="39"/>
        <v>1.637851192865138E-2</v>
      </c>
      <c r="G579" s="71">
        <f>'NEGD Commercial'!X577</f>
        <v>1</v>
      </c>
      <c r="H579" s="68">
        <f t="shared" si="34"/>
        <v>1.4140271493212671E-4</v>
      </c>
      <c r="I579" s="68">
        <f t="shared" si="35"/>
        <v>0.97893099547511153</v>
      </c>
    </row>
    <row r="580" spans="2:9" x14ac:dyDescent="0.2">
      <c r="B580" s="71">
        <f>'NEGD Commercial'!V578</f>
        <v>13599</v>
      </c>
      <c r="C580" s="65">
        <f>IF('NEGD Large Com Win'!B580&gt;80,80*(Rates!$K$9+Rates!$K$14)+('NEGD Large Com Win'!B580-80)*(Rates!$K$9+Rates!$K$17),'NEGD Large Com Win'!B580*(Rates!$K$9+Rates!$K$14))+Rates!$K$19+SUM(Rates!$K$21:$K$27)</f>
        <v>7713.7356416567391</v>
      </c>
      <c r="D580" s="65">
        <f>IF('NEGD Large Com Win'!B580&gt;40,40*(Rates!$L$9+Rates!$L$14)+('NEGD Large Com Win'!B580-40)*(Rates!$L$9+Rates!$L$17),'NEGD Large Com Win'!B580*(Rates!$L$9+Rates!$L$14))+Rates!$L$19+Rates!$L$22+Rates!$L$23</f>
        <v>7840.2166416567397</v>
      </c>
      <c r="E580" s="66">
        <f t="shared" si="38"/>
        <v>126.48100000000068</v>
      </c>
      <c r="F580" s="67">
        <f t="shared" si="39"/>
        <v>1.6396854374547295E-2</v>
      </c>
      <c r="G580" s="71">
        <f>'NEGD Commercial'!X578</f>
        <v>2</v>
      </c>
      <c r="H580" s="68">
        <f t="shared" si="34"/>
        <v>2.8280542986425342E-4</v>
      </c>
      <c r="I580" s="68">
        <f t="shared" si="35"/>
        <v>0.97921380090497578</v>
      </c>
    </row>
    <row r="581" spans="2:9" x14ac:dyDescent="0.2">
      <c r="B581" s="71">
        <f>'NEGD Commercial'!V579</f>
        <v>13619</v>
      </c>
      <c r="C581" s="65">
        <f>IF('NEGD Large Com Win'!B581&gt;80,80*(Rates!$K$9+Rates!$K$14)+('NEGD Large Com Win'!B581-80)*(Rates!$K$9+Rates!$K$17),'NEGD Large Com Win'!B581*(Rates!$K$9+Rates!$K$14))+Rates!$K$19+SUM(Rates!$K$21:$K$27)</f>
        <v>7724.8789751984059</v>
      </c>
      <c r="D581" s="65">
        <f>IF('NEGD Large Com Win'!B581&gt;40,40*(Rates!$L$9+Rates!$L$14)+('NEGD Large Com Win'!B581-40)*(Rates!$L$9+Rates!$L$17),'NEGD Large Com Win'!B581*(Rates!$L$9+Rates!$L$14))+Rates!$L$19+Rates!$L$22+Rates!$L$23</f>
        <v>7851.6839751984071</v>
      </c>
      <c r="E581" s="66">
        <f t="shared" si="38"/>
        <v>126.8050000000012</v>
      </c>
      <c r="F581" s="67">
        <f t="shared" si="39"/>
        <v>1.6415143901557933E-2</v>
      </c>
      <c r="G581" s="71">
        <f>'NEGD Commercial'!X579</f>
        <v>3</v>
      </c>
      <c r="H581" s="68">
        <f t="shared" si="34"/>
        <v>4.242081447963801E-4</v>
      </c>
      <c r="I581" s="68">
        <f t="shared" si="35"/>
        <v>0.97963800904977216</v>
      </c>
    </row>
    <row r="582" spans="2:9" x14ac:dyDescent="0.2">
      <c r="B582" s="71">
        <f>'NEGD Commercial'!V580</f>
        <v>13779</v>
      </c>
      <c r="C582" s="65">
        <f>IF('NEGD Large Com Win'!B582&gt;80,80*(Rates!$K$9+Rates!$K$14)+('NEGD Large Com Win'!B582-80)*(Rates!$K$9+Rates!$K$17),'NEGD Large Com Win'!B582*(Rates!$K$9+Rates!$K$14))+Rates!$K$19+SUM(Rates!$K$21:$K$27)</f>
        <v>7814.0256435317451</v>
      </c>
      <c r="D582" s="65">
        <f>IF('NEGD Large Com Win'!B582&gt;40,40*(Rates!$L$9+Rates!$L$14)+('NEGD Large Com Win'!B582-40)*(Rates!$L$9+Rates!$L$17),'NEGD Large Com Win'!B582*(Rates!$L$9+Rates!$L$14))+Rates!$L$19+Rates!$L$22+Rates!$L$23</f>
        <v>7943.4226435317469</v>
      </c>
      <c r="E582" s="66">
        <f t="shared" si="38"/>
        <v>129.39700000000175</v>
      </c>
      <c r="F582" s="67">
        <f t="shared" si="39"/>
        <v>1.6559582205506754E-2</v>
      </c>
      <c r="G582" s="71">
        <f>'NEGD Commercial'!X580</f>
        <v>1</v>
      </c>
      <c r="H582" s="68">
        <f t="shared" si="34"/>
        <v>1.4140271493212671E-4</v>
      </c>
      <c r="I582" s="68">
        <f t="shared" si="35"/>
        <v>0.97977941176470429</v>
      </c>
    </row>
    <row r="583" spans="2:9" x14ac:dyDescent="0.2">
      <c r="B583" s="71">
        <f>'NEGD Commercial'!V581</f>
        <v>13799</v>
      </c>
      <c r="C583" s="65">
        <f>IF('NEGD Large Com Win'!B583&gt;80,80*(Rates!$K$9+Rates!$K$14)+('NEGD Large Com Win'!B583-80)*(Rates!$K$9+Rates!$K$17),'NEGD Large Com Win'!B583*(Rates!$K$9+Rates!$K$14))+Rates!$K$19+SUM(Rates!$K$21:$K$27)</f>
        <v>7825.1689770734129</v>
      </c>
      <c r="D583" s="65">
        <f>IF('NEGD Large Com Win'!B583&gt;40,40*(Rates!$L$9+Rates!$L$14)+('NEGD Large Com Win'!B583-40)*(Rates!$L$9+Rates!$L$17),'NEGD Large Com Win'!B583*(Rates!$L$9+Rates!$L$14))+Rates!$L$19+Rates!$L$22+Rates!$L$23</f>
        <v>7954.8899770734142</v>
      </c>
      <c r="E583" s="66">
        <f t="shared" si="38"/>
        <v>129.72100000000137</v>
      </c>
      <c r="F583" s="67">
        <f t="shared" si="39"/>
        <v>1.6577405597254794E-2</v>
      </c>
      <c r="G583" s="71">
        <f>'NEGD Commercial'!X581</f>
        <v>2</v>
      </c>
      <c r="H583" s="68">
        <f t="shared" si="34"/>
        <v>2.8280542986425342E-4</v>
      </c>
      <c r="I583" s="68">
        <f t="shared" si="35"/>
        <v>0.98006221719456854</v>
      </c>
    </row>
    <row r="584" spans="2:9" x14ac:dyDescent="0.2">
      <c r="B584" s="71">
        <f>'NEGD Commercial'!V582</f>
        <v>13839</v>
      </c>
      <c r="C584" s="65">
        <f>IF('NEGD Large Com Win'!B584&gt;80,80*(Rates!$K$9+Rates!$K$14)+('NEGD Large Com Win'!B584-80)*(Rates!$K$9+Rates!$K$17),'NEGD Large Com Win'!B584*(Rates!$K$9+Rates!$K$14))+Rates!$K$19+SUM(Rates!$K$21:$K$27)</f>
        <v>7847.4556441567474</v>
      </c>
      <c r="D584" s="65">
        <f>IF('NEGD Large Com Win'!B584&gt;40,40*(Rates!$L$9+Rates!$L$14)+('NEGD Large Com Win'!B584-40)*(Rates!$L$9+Rates!$L$17),'NEGD Large Com Win'!B584*(Rates!$L$9+Rates!$L$14))+Rates!$L$19+Rates!$L$22+Rates!$L$23</f>
        <v>7977.8246441567489</v>
      </c>
      <c r="E584" s="66">
        <f t="shared" si="38"/>
        <v>130.36900000000151</v>
      </c>
      <c r="F584" s="67">
        <f t="shared" si="39"/>
        <v>1.6612900526181997E-2</v>
      </c>
      <c r="G584" s="71">
        <f>'NEGD Commercial'!X582</f>
        <v>1</v>
      </c>
      <c r="H584" s="68">
        <f t="shared" ref="H584:H647" si="40">G584/SUM($G$6:$G$714)</f>
        <v>1.4140271493212671E-4</v>
      </c>
      <c r="I584" s="68">
        <f t="shared" ref="I584:I647" si="41">H584+I583</f>
        <v>0.98020361990950067</v>
      </c>
    </row>
    <row r="585" spans="2:9" x14ac:dyDescent="0.2">
      <c r="B585" s="71">
        <f>'NEGD Commercial'!V583</f>
        <v>13859</v>
      </c>
      <c r="C585" s="65">
        <f>IF('NEGD Large Com Win'!B585&gt;80,80*(Rates!$K$9+Rates!$K$14)+('NEGD Large Com Win'!B585-80)*(Rates!$K$9+Rates!$K$17),'NEGD Large Com Win'!B585*(Rates!$K$9+Rates!$K$14))+Rates!$K$19+SUM(Rates!$K$21:$K$27)</f>
        <v>7858.5989776984152</v>
      </c>
      <c r="D585" s="65">
        <f>IF('NEGD Large Com Win'!B585&gt;40,40*(Rates!$L$9+Rates!$L$14)+('NEGD Large Com Win'!B585-40)*(Rates!$L$9+Rates!$L$17),'NEGD Large Com Win'!B585*(Rates!$L$9+Rates!$L$14))+Rates!$L$19+Rates!$L$22+Rates!$L$23</f>
        <v>7989.2919776984163</v>
      </c>
      <c r="E585" s="66">
        <f t="shared" si="38"/>
        <v>130.69300000000112</v>
      </c>
      <c r="F585" s="67">
        <f t="shared" si="39"/>
        <v>1.6630572494014423E-2</v>
      </c>
      <c r="G585" s="71">
        <f>'NEGD Commercial'!X583</f>
        <v>1</v>
      </c>
      <c r="H585" s="68">
        <f t="shared" si="40"/>
        <v>1.4140271493212671E-4</v>
      </c>
      <c r="I585" s="68">
        <f t="shared" si="41"/>
        <v>0.98034502262443279</v>
      </c>
    </row>
    <row r="586" spans="2:9" x14ac:dyDescent="0.2">
      <c r="B586" s="71">
        <f>'NEGD Commercial'!V584</f>
        <v>13899</v>
      </c>
      <c r="C586" s="65">
        <f>IF('NEGD Large Com Win'!B586&gt;80,80*(Rates!$K$9+Rates!$K$14)+('NEGD Large Com Win'!B586-80)*(Rates!$K$9+Rates!$K$17),'NEGD Large Com Win'!B586*(Rates!$K$9+Rates!$K$14))+Rates!$K$19+SUM(Rates!$K$21:$K$27)</f>
        <v>7880.8856447817498</v>
      </c>
      <c r="D586" s="65">
        <f>IF('NEGD Large Com Win'!B586&gt;40,40*(Rates!$L$9+Rates!$L$14)+('NEGD Large Com Win'!B586-40)*(Rates!$L$9+Rates!$L$17),'NEGD Large Com Win'!B586*(Rates!$L$9+Rates!$L$14))+Rates!$L$19+Rates!$L$22+Rates!$L$23</f>
        <v>8012.226644781751</v>
      </c>
      <c r="E586" s="66">
        <f t="shared" si="38"/>
        <v>131.34100000000126</v>
      </c>
      <c r="F586" s="67">
        <f t="shared" si="39"/>
        <v>1.666576650391665E-2</v>
      </c>
      <c r="G586" s="71">
        <f>'NEGD Commercial'!X584</f>
        <v>1</v>
      </c>
      <c r="H586" s="68">
        <f t="shared" si="40"/>
        <v>1.4140271493212671E-4</v>
      </c>
      <c r="I586" s="68">
        <f t="shared" si="41"/>
        <v>0.98048642533936492</v>
      </c>
    </row>
    <row r="587" spans="2:9" x14ac:dyDescent="0.2">
      <c r="B587" s="71">
        <f>'NEGD Commercial'!V585</f>
        <v>13919</v>
      </c>
      <c r="C587" s="65">
        <f>IF('NEGD Large Com Win'!B587&gt;80,80*(Rates!$K$9+Rates!$K$14)+('NEGD Large Com Win'!B587-80)*(Rates!$K$9+Rates!$K$17),'NEGD Large Com Win'!B587*(Rates!$K$9+Rates!$K$14))+Rates!$K$19+SUM(Rates!$K$21:$K$27)</f>
        <v>7892.0289783234175</v>
      </c>
      <c r="D587" s="65">
        <f>IF('NEGD Large Com Win'!B587&gt;40,40*(Rates!$L$9+Rates!$L$14)+('NEGD Large Com Win'!B587-40)*(Rates!$L$9+Rates!$L$17),'NEGD Large Com Win'!B587*(Rates!$L$9+Rates!$L$14))+Rates!$L$19+Rates!$L$22+Rates!$L$23</f>
        <v>8023.6939783234184</v>
      </c>
      <c r="E587" s="66">
        <f t="shared" si="38"/>
        <v>131.66500000000087</v>
      </c>
      <c r="F587" s="67">
        <f t="shared" si="39"/>
        <v>1.6683288969368659E-2</v>
      </c>
      <c r="G587" s="71">
        <f>'NEGD Commercial'!X585</f>
        <v>2</v>
      </c>
      <c r="H587" s="68">
        <f t="shared" si="40"/>
        <v>2.8280542986425342E-4</v>
      </c>
      <c r="I587" s="68">
        <f t="shared" si="41"/>
        <v>0.98076923076922917</v>
      </c>
    </row>
    <row r="588" spans="2:9" x14ac:dyDescent="0.2">
      <c r="B588" s="71">
        <f>'NEGD Commercial'!V586</f>
        <v>13959</v>
      </c>
      <c r="C588" s="65">
        <f>IF('NEGD Large Com Win'!B588&gt;80,80*(Rates!$K$9+Rates!$K$14)+('NEGD Large Com Win'!B588-80)*(Rates!$K$9+Rates!$K$17),'NEGD Large Com Win'!B588*(Rates!$K$9+Rates!$K$14))+Rates!$K$19+SUM(Rates!$K$21:$K$27)</f>
        <v>7914.3156454067521</v>
      </c>
      <c r="D588" s="65">
        <f>IF('NEGD Large Com Win'!B588&gt;40,40*(Rates!$L$9+Rates!$L$14)+('NEGD Large Com Win'!B588-40)*(Rates!$L$9+Rates!$L$17),'NEGD Large Com Win'!B588*(Rates!$L$9+Rates!$L$14))+Rates!$L$19+Rates!$L$22+Rates!$L$23</f>
        <v>8046.6286454067531</v>
      </c>
      <c r="E588" s="66">
        <f t="shared" si="38"/>
        <v>132.31300000000101</v>
      </c>
      <c r="F588" s="67">
        <f t="shared" si="39"/>
        <v>1.6718185870788688E-2</v>
      </c>
      <c r="G588" s="71">
        <f>'NEGD Commercial'!X586</f>
        <v>1</v>
      </c>
      <c r="H588" s="68">
        <f t="shared" si="40"/>
        <v>1.4140271493212671E-4</v>
      </c>
      <c r="I588" s="68">
        <f t="shared" si="41"/>
        <v>0.9809106334841613</v>
      </c>
    </row>
    <row r="589" spans="2:9" x14ac:dyDescent="0.2">
      <c r="B589" s="71">
        <f>'NEGD Commercial'!V587</f>
        <v>13999</v>
      </c>
      <c r="C589" s="65">
        <f>IF('NEGD Large Com Win'!B589&gt;80,80*(Rates!$K$9+Rates!$K$14)+('NEGD Large Com Win'!B589-80)*(Rates!$K$9+Rates!$K$17),'NEGD Large Com Win'!B589*(Rates!$K$9+Rates!$K$14))+Rates!$K$19+SUM(Rates!$K$21:$K$27)</f>
        <v>7936.6023124900867</v>
      </c>
      <c r="D589" s="65">
        <f>IF('NEGD Large Com Win'!B589&gt;40,40*(Rates!$L$9+Rates!$L$14)+('NEGD Large Com Win'!B589-40)*(Rates!$L$9+Rates!$L$17),'NEGD Large Com Win'!B589*(Rates!$L$9+Rates!$L$14))+Rates!$L$19+Rates!$L$22+Rates!$L$23</f>
        <v>8069.5633124900878</v>
      </c>
      <c r="E589" s="66">
        <f t="shared" si="38"/>
        <v>132.96100000000115</v>
      </c>
      <c r="F589" s="67">
        <f t="shared" si="39"/>
        <v>1.6752886785161975E-2</v>
      </c>
      <c r="G589" s="71">
        <f>'NEGD Commercial'!X587</f>
        <v>1</v>
      </c>
      <c r="H589" s="68">
        <f t="shared" si="40"/>
        <v>1.4140271493212671E-4</v>
      </c>
      <c r="I589" s="68">
        <f t="shared" si="41"/>
        <v>0.98105203619909342</v>
      </c>
    </row>
    <row r="590" spans="2:9" x14ac:dyDescent="0.2">
      <c r="B590" s="71">
        <f>'NEGD Commercial'!V588</f>
        <v>14059</v>
      </c>
      <c r="C590" s="65">
        <f>IF('NEGD Large Com Win'!B590&gt;80,80*(Rates!$K$9+Rates!$K$14)+('NEGD Large Com Win'!B590-80)*(Rates!$K$9+Rates!$K$17),'NEGD Large Com Win'!B590*(Rates!$K$9+Rates!$K$14))+Rates!$K$19+SUM(Rates!$K$21:$K$27)</f>
        <v>7970.032313115089</v>
      </c>
      <c r="D590" s="65">
        <f>IF('NEGD Large Com Win'!B590&gt;40,40*(Rates!$L$9+Rates!$L$14)+('NEGD Large Com Win'!B590-40)*(Rates!$L$9+Rates!$L$17),'NEGD Large Com Win'!B590*(Rates!$L$9+Rates!$L$14))+Rates!$L$19+Rates!$L$22+Rates!$L$23</f>
        <v>8103.9653131150899</v>
      </c>
      <c r="E590" s="66">
        <f t="shared" ref="E590:E653" si="42">D590-C590</f>
        <v>133.9330000000009</v>
      </c>
      <c r="F590" s="67">
        <f t="shared" ref="F590:F653" si="43">E590/C590</f>
        <v>1.6804574277522993E-2</v>
      </c>
      <c r="G590" s="71">
        <f>'NEGD Commercial'!X588</f>
        <v>1</v>
      </c>
      <c r="H590" s="68">
        <f t="shared" si="40"/>
        <v>1.4140271493212671E-4</v>
      </c>
      <c r="I590" s="68">
        <f t="shared" si="41"/>
        <v>0.98119343891402555</v>
      </c>
    </row>
    <row r="591" spans="2:9" x14ac:dyDescent="0.2">
      <c r="B591" s="71">
        <f>'NEGD Commercial'!V589</f>
        <v>14079</v>
      </c>
      <c r="C591" s="65">
        <f>IF('NEGD Large Com Win'!B591&gt;80,80*(Rates!$K$9+Rates!$K$14)+('NEGD Large Com Win'!B591-80)*(Rates!$K$9+Rates!$K$17),'NEGD Large Com Win'!B591*(Rates!$K$9+Rates!$K$14))+Rates!$K$19+SUM(Rates!$K$21:$K$27)</f>
        <v>7981.1756466567558</v>
      </c>
      <c r="D591" s="65">
        <f>IF('NEGD Large Com Win'!B591&gt;40,40*(Rates!$L$9+Rates!$L$14)+('NEGD Large Com Win'!B591-40)*(Rates!$L$9+Rates!$L$17),'NEGD Large Com Win'!B591*(Rates!$L$9+Rates!$L$14))+Rates!$L$19+Rates!$L$22+Rates!$L$23</f>
        <v>8115.4326466567572</v>
      </c>
      <c r="E591" s="66">
        <f t="shared" si="42"/>
        <v>134.25700000000143</v>
      </c>
      <c r="F591" s="67">
        <f t="shared" si="43"/>
        <v>1.6821707220068576E-2</v>
      </c>
      <c r="G591" s="71">
        <f>'NEGD Commercial'!X589</f>
        <v>1</v>
      </c>
      <c r="H591" s="68">
        <f t="shared" si="40"/>
        <v>1.4140271493212671E-4</v>
      </c>
      <c r="I591" s="68">
        <f t="shared" si="41"/>
        <v>0.98133484162895768</v>
      </c>
    </row>
    <row r="592" spans="2:9" x14ac:dyDescent="0.2">
      <c r="B592" s="71">
        <f>'NEGD Commercial'!V590</f>
        <v>14119</v>
      </c>
      <c r="C592" s="65">
        <f>IF('NEGD Large Com Win'!B592&gt;80,80*(Rates!$K$9+Rates!$K$14)+('NEGD Large Com Win'!B592-80)*(Rates!$K$9+Rates!$K$17),'NEGD Large Com Win'!B592*(Rates!$K$9+Rates!$K$14))+Rates!$K$19+SUM(Rates!$K$21:$K$27)</f>
        <v>8003.4623137400913</v>
      </c>
      <c r="D592" s="65">
        <f>IF('NEGD Large Com Win'!B592&gt;40,40*(Rates!$L$9+Rates!$L$14)+('NEGD Large Com Win'!B592-40)*(Rates!$L$9+Rates!$L$17),'NEGD Large Com Win'!B592*(Rates!$L$9+Rates!$L$14))+Rates!$L$19+Rates!$L$22+Rates!$L$23</f>
        <v>8138.367313740092</v>
      </c>
      <c r="E592" s="66">
        <f t="shared" si="42"/>
        <v>134.90500000000065</v>
      </c>
      <c r="F592" s="67">
        <f t="shared" si="43"/>
        <v>1.6855829978533167E-2</v>
      </c>
      <c r="G592" s="71">
        <f>'NEGD Commercial'!X590</f>
        <v>1</v>
      </c>
      <c r="H592" s="68">
        <f t="shared" si="40"/>
        <v>1.4140271493212671E-4</v>
      </c>
      <c r="I592" s="68">
        <f t="shared" si="41"/>
        <v>0.9814762443438898</v>
      </c>
    </row>
    <row r="593" spans="2:9" x14ac:dyDescent="0.2">
      <c r="B593" s="71">
        <f>'NEGD Commercial'!V591</f>
        <v>14179</v>
      </c>
      <c r="C593" s="65">
        <f>IF('NEGD Large Com Win'!B593&gt;80,80*(Rates!$K$9+Rates!$K$14)+('NEGD Large Com Win'!B593-80)*(Rates!$K$9+Rates!$K$17),'NEGD Large Com Win'!B593*(Rates!$K$9+Rates!$K$14))+Rates!$K$19+SUM(Rates!$K$21:$K$27)</f>
        <v>8036.8923143650927</v>
      </c>
      <c r="D593" s="65">
        <f>IF('NEGD Large Com Win'!B593&gt;40,40*(Rates!$L$9+Rates!$L$14)+('NEGD Large Com Win'!B593-40)*(Rates!$L$9+Rates!$L$17),'NEGD Large Com Win'!B593*(Rates!$L$9+Rates!$L$14))+Rates!$L$19+Rates!$L$22+Rates!$L$23</f>
        <v>8172.769314365094</v>
      </c>
      <c r="E593" s="66">
        <f t="shared" si="42"/>
        <v>135.87700000000132</v>
      </c>
      <c r="F593" s="67">
        <f t="shared" si="43"/>
        <v>1.6906659276389156E-2</v>
      </c>
      <c r="G593" s="71">
        <f>'NEGD Commercial'!X591</f>
        <v>1</v>
      </c>
      <c r="H593" s="68">
        <f t="shared" si="40"/>
        <v>1.4140271493212671E-4</v>
      </c>
      <c r="I593" s="68">
        <f t="shared" si="41"/>
        <v>0.98161764705882193</v>
      </c>
    </row>
    <row r="594" spans="2:9" x14ac:dyDescent="0.2">
      <c r="B594" s="71">
        <f>'NEGD Commercial'!V592</f>
        <v>14199</v>
      </c>
      <c r="C594" s="65">
        <f>IF('NEGD Large Com Win'!B594&gt;80,80*(Rates!$K$9+Rates!$K$14)+('NEGD Large Com Win'!B594-80)*(Rates!$K$9+Rates!$K$17),'NEGD Large Com Win'!B594*(Rates!$K$9+Rates!$K$14))+Rates!$K$19+SUM(Rates!$K$21:$K$27)</f>
        <v>8048.0356479067605</v>
      </c>
      <c r="D594" s="65">
        <f>IF('NEGD Large Com Win'!B594&gt;40,40*(Rates!$L$9+Rates!$L$14)+('NEGD Large Com Win'!B594-40)*(Rates!$L$9+Rates!$L$17),'NEGD Large Com Win'!B594*(Rates!$L$9+Rates!$L$14))+Rates!$L$19+Rates!$L$22+Rates!$L$23</f>
        <v>8184.2366479067614</v>
      </c>
      <c r="E594" s="66">
        <f t="shared" si="42"/>
        <v>136.20100000000093</v>
      </c>
      <c r="F594" s="67">
        <f t="shared" si="43"/>
        <v>1.6923508537816417E-2</v>
      </c>
      <c r="G594" s="71">
        <f>'NEGD Commercial'!X592</f>
        <v>1</v>
      </c>
      <c r="H594" s="68">
        <f t="shared" si="40"/>
        <v>1.4140271493212671E-4</v>
      </c>
      <c r="I594" s="68">
        <f t="shared" si="41"/>
        <v>0.98175904977375406</v>
      </c>
    </row>
    <row r="595" spans="2:9" x14ac:dyDescent="0.2">
      <c r="B595" s="71">
        <f>'NEGD Commercial'!V593</f>
        <v>14219</v>
      </c>
      <c r="C595" s="65">
        <f>IF('NEGD Large Com Win'!B595&gt;80,80*(Rates!$K$9+Rates!$K$14)+('NEGD Large Com Win'!B595-80)*(Rates!$K$9+Rates!$K$17),'NEGD Large Com Win'!B595*(Rates!$K$9+Rates!$K$14))+Rates!$K$19+SUM(Rates!$K$21:$K$27)</f>
        <v>8059.1789814484282</v>
      </c>
      <c r="D595" s="65">
        <f>IF('NEGD Large Com Win'!B595&gt;40,40*(Rates!$L$9+Rates!$L$14)+('NEGD Large Com Win'!B595-40)*(Rates!$L$9+Rates!$L$17),'NEGD Large Com Win'!B595*(Rates!$L$9+Rates!$L$14))+Rates!$L$19+Rates!$L$22+Rates!$L$23</f>
        <v>8195.7039814484269</v>
      </c>
      <c r="E595" s="66">
        <f t="shared" si="42"/>
        <v>136.52499999999873</v>
      </c>
      <c r="F595" s="67">
        <f t="shared" si="43"/>
        <v>1.6940311204685754E-2</v>
      </c>
      <c r="G595" s="71">
        <f>'NEGD Commercial'!X593</f>
        <v>1</v>
      </c>
      <c r="H595" s="68">
        <f t="shared" si="40"/>
        <v>1.4140271493212671E-4</v>
      </c>
      <c r="I595" s="68">
        <f t="shared" si="41"/>
        <v>0.98190045248868618</v>
      </c>
    </row>
    <row r="596" spans="2:9" x14ac:dyDescent="0.2">
      <c r="B596" s="71">
        <f>'NEGD Commercial'!V594</f>
        <v>14239</v>
      </c>
      <c r="C596" s="65">
        <f>IF('NEGD Large Com Win'!B596&gt;80,80*(Rates!$K$9+Rates!$K$14)+('NEGD Large Com Win'!B596-80)*(Rates!$K$9+Rates!$K$17),'NEGD Large Com Win'!B596*(Rates!$K$9+Rates!$K$14))+Rates!$K$19+SUM(Rates!$K$21:$K$27)</f>
        <v>8070.322314990095</v>
      </c>
      <c r="D596" s="65">
        <f>IF('NEGD Large Com Win'!B596&gt;40,40*(Rates!$L$9+Rates!$L$14)+('NEGD Large Com Win'!B596-40)*(Rates!$L$9+Rates!$L$17),'NEGD Large Com Win'!B596*(Rates!$L$9+Rates!$L$14))+Rates!$L$19+Rates!$L$22+Rates!$L$23</f>
        <v>8207.1713149900952</v>
      </c>
      <c r="E596" s="66">
        <f t="shared" si="42"/>
        <v>136.84900000000016</v>
      </c>
      <c r="F596" s="67">
        <f t="shared" si="43"/>
        <v>1.6957067470008243E-2</v>
      </c>
      <c r="G596" s="71">
        <f>'NEGD Commercial'!X594</f>
        <v>1</v>
      </c>
      <c r="H596" s="68">
        <f t="shared" si="40"/>
        <v>1.4140271493212671E-4</v>
      </c>
      <c r="I596" s="68">
        <f t="shared" si="41"/>
        <v>0.98204185520361831</v>
      </c>
    </row>
    <row r="597" spans="2:9" x14ac:dyDescent="0.2">
      <c r="B597" s="71">
        <f>'NEGD Commercial'!V595</f>
        <v>14279</v>
      </c>
      <c r="C597" s="65">
        <f>IF('NEGD Large Com Win'!B597&gt;80,80*(Rates!$K$9+Rates!$K$14)+('NEGD Large Com Win'!B597-80)*(Rates!$K$9+Rates!$K$17),'NEGD Large Com Win'!B597*(Rates!$K$9+Rates!$K$14))+Rates!$K$19+SUM(Rates!$K$21:$K$27)</f>
        <v>8092.6089820734296</v>
      </c>
      <c r="D597" s="65">
        <f>IF('NEGD Large Com Win'!B597&gt;40,40*(Rates!$L$9+Rates!$L$14)+('NEGD Large Com Win'!B597-40)*(Rates!$L$9+Rates!$L$17),'NEGD Large Com Win'!B597*(Rates!$L$9+Rates!$L$14))+Rates!$L$19+Rates!$L$22+Rates!$L$23</f>
        <v>8230.1059820734299</v>
      </c>
      <c r="E597" s="66">
        <f t="shared" si="42"/>
        <v>137.4970000000003</v>
      </c>
      <c r="F597" s="67">
        <f t="shared" si="43"/>
        <v>1.699044156273714E-2</v>
      </c>
      <c r="G597" s="71">
        <f>'NEGD Commercial'!X595</f>
        <v>1</v>
      </c>
      <c r="H597" s="68">
        <f t="shared" si="40"/>
        <v>1.4140271493212671E-4</v>
      </c>
      <c r="I597" s="68">
        <f t="shared" si="41"/>
        <v>0.98218325791855043</v>
      </c>
    </row>
    <row r="598" spans="2:9" x14ac:dyDescent="0.2">
      <c r="B598" s="71">
        <f>'NEGD Commercial'!V596</f>
        <v>14399</v>
      </c>
      <c r="C598" s="65">
        <f>IF('NEGD Large Com Win'!B598&gt;80,80*(Rates!$K$9+Rates!$K$14)+('NEGD Large Com Win'!B598-80)*(Rates!$K$9+Rates!$K$17),'NEGD Large Com Win'!B598*(Rates!$K$9+Rates!$K$14))+Rates!$K$19+SUM(Rates!$K$21:$K$27)</f>
        <v>8159.4689833234343</v>
      </c>
      <c r="D598" s="65">
        <f>IF('NEGD Large Com Win'!B598&gt;40,40*(Rates!$L$9+Rates!$L$14)+('NEGD Large Com Win'!B598-40)*(Rates!$L$9+Rates!$L$17),'NEGD Large Com Win'!B598*(Rates!$L$9+Rates!$L$14))+Rates!$L$19+Rates!$L$22+Rates!$L$23</f>
        <v>8298.9099833234341</v>
      </c>
      <c r="E598" s="66">
        <f t="shared" si="42"/>
        <v>139.4409999999998</v>
      </c>
      <c r="F598" s="67">
        <f t="shared" si="43"/>
        <v>1.7089469950188362E-2</v>
      </c>
      <c r="G598" s="71">
        <f>'NEGD Commercial'!X596</f>
        <v>1</v>
      </c>
      <c r="H598" s="68">
        <f t="shared" si="40"/>
        <v>1.4140271493212671E-4</v>
      </c>
      <c r="I598" s="68">
        <f t="shared" si="41"/>
        <v>0.98232466063348256</v>
      </c>
    </row>
    <row r="599" spans="2:9" x14ac:dyDescent="0.2">
      <c r="B599" s="71">
        <f>'NEGD Commercial'!V597</f>
        <v>14419</v>
      </c>
      <c r="C599" s="65">
        <f>IF('NEGD Large Com Win'!B599&gt;80,80*(Rates!$K$9+Rates!$K$14)+('NEGD Large Com Win'!B599-80)*(Rates!$K$9+Rates!$K$17),'NEGD Large Com Win'!B599*(Rates!$K$9+Rates!$K$14))+Rates!$K$19+SUM(Rates!$K$21:$K$27)</f>
        <v>8170.612316865102</v>
      </c>
      <c r="D599" s="65">
        <f>IF('NEGD Large Com Win'!B599&gt;40,40*(Rates!$L$9+Rates!$L$14)+('NEGD Large Com Win'!B599-40)*(Rates!$L$9+Rates!$L$17),'NEGD Large Com Win'!B599*(Rates!$L$9+Rates!$L$14))+Rates!$L$19+Rates!$L$22+Rates!$L$23</f>
        <v>8310.3773168651005</v>
      </c>
      <c r="E599" s="66">
        <f t="shared" si="42"/>
        <v>139.76499999999851</v>
      </c>
      <c r="F599" s="67">
        <f t="shared" si="43"/>
        <v>1.7105817113792946E-2</v>
      </c>
      <c r="G599" s="71">
        <f>'NEGD Commercial'!X597</f>
        <v>1</v>
      </c>
      <c r="H599" s="68">
        <f t="shared" si="40"/>
        <v>1.4140271493212671E-4</v>
      </c>
      <c r="I599" s="68">
        <f t="shared" si="41"/>
        <v>0.98246606334841469</v>
      </c>
    </row>
    <row r="600" spans="2:9" x14ac:dyDescent="0.2">
      <c r="B600" s="71">
        <f>'NEGD Commercial'!V598</f>
        <v>14439</v>
      </c>
      <c r="C600" s="65">
        <f>IF('NEGD Large Com Win'!B600&gt;80,80*(Rates!$K$9+Rates!$K$14)+('NEGD Large Com Win'!B600-80)*(Rates!$K$9+Rates!$K$17),'NEGD Large Com Win'!B600*(Rates!$K$9+Rates!$K$14))+Rates!$K$19+SUM(Rates!$K$21:$K$27)</f>
        <v>8181.7556504067688</v>
      </c>
      <c r="D600" s="65">
        <f>IF('NEGD Large Com Win'!B600&gt;40,40*(Rates!$L$9+Rates!$L$14)+('NEGD Large Com Win'!B600-40)*(Rates!$L$9+Rates!$L$17),'NEGD Large Com Win'!B600*(Rates!$L$9+Rates!$L$14))+Rates!$L$19+Rates!$L$22+Rates!$L$23</f>
        <v>8321.8446504067688</v>
      </c>
      <c r="E600" s="66">
        <f t="shared" si="42"/>
        <v>140.08899999999994</v>
      </c>
      <c r="F600" s="67">
        <f t="shared" si="43"/>
        <v>1.7122119748593959E-2</v>
      </c>
      <c r="G600" s="71">
        <f>'NEGD Commercial'!X598</f>
        <v>1</v>
      </c>
      <c r="H600" s="68">
        <f t="shared" si="40"/>
        <v>1.4140271493212671E-4</v>
      </c>
      <c r="I600" s="68">
        <f t="shared" si="41"/>
        <v>0.98260746606334681</v>
      </c>
    </row>
    <row r="601" spans="2:9" x14ac:dyDescent="0.2">
      <c r="B601" s="71">
        <f>'NEGD Commercial'!V599</f>
        <v>14519</v>
      </c>
      <c r="C601" s="65">
        <f>IF('NEGD Large Com Win'!B601&gt;80,80*(Rates!$K$9+Rates!$K$14)+('NEGD Large Com Win'!B601-80)*(Rates!$K$9+Rates!$K$17),'NEGD Large Com Win'!B601*(Rates!$K$9+Rates!$K$14))+Rates!$K$19+SUM(Rates!$K$21:$K$27)</f>
        <v>8226.3289845734398</v>
      </c>
      <c r="D601" s="65">
        <f>IF('NEGD Large Com Win'!B601&gt;40,40*(Rates!$L$9+Rates!$L$14)+('NEGD Large Com Win'!B601-40)*(Rates!$L$9+Rates!$L$17),'NEGD Large Com Win'!B601*(Rates!$L$9+Rates!$L$14))+Rates!$L$19+Rates!$L$22+Rates!$L$23</f>
        <v>8367.7139845734382</v>
      </c>
      <c r="E601" s="66">
        <f t="shared" si="42"/>
        <v>141.3849999999984</v>
      </c>
      <c r="F601" s="67">
        <f t="shared" si="43"/>
        <v>1.7186888618864256E-2</v>
      </c>
      <c r="G601" s="71">
        <f>'NEGD Commercial'!X599</f>
        <v>1</v>
      </c>
      <c r="H601" s="68">
        <f t="shared" si="40"/>
        <v>1.4140271493212671E-4</v>
      </c>
      <c r="I601" s="68">
        <f t="shared" si="41"/>
        <v>0.98274886877827894</v>
      </c>
    </row>
    <row r="602" spans="2:9" x14ac:dyDescent="0.2">
      <c r="B602" s="71">
        <f>'NEGD Commercial'!V600</f>
        <v>14559</v>
      </c>
      <c r="C602" s="65">
        <f>IF('NEGD Large Com Win'!B602&gt;80,80*(Rates!$K$9+Rates!$K$14)+('NEGD Large Com Win'!B602-80)*(Rates!$K$9+Rates!$K$17),'NEGD Large Com Win'!B602*(Rates!$K$9+Rates!$K$14))+Rates!$K$19+SUM(Rates!$K$21:$K$27)</f>
        <v>8248.6156516567735</v>
      </c>
      <c r="D602" s="65">
        <f>IF('NEGD Large Com Win'!B602&gt;40,40*(Rates!$L$9+Rates!$L$14)+('NEGD Large Com Win'!B602-40)*(Rates!$L$9+Rates!$L$17),'NEGD Large Com Win'!B602*(Rates!$L$9+Rates!$L$14))+Rates!$L$19+Rates!$L$22+Rates!$L$23</f>
        <v>8390.6486516567729</v>
      </c>
      <c r="E602" s="66">
        <f t="shared" si="42"/>
        <v>142.03299999999945</v>
      </c>
      <c r="F602" s="67">
        <f t="shared" si="43"/>
        <v>1.7219010558634944E-2</v>
      </c>
      <c r="G602" s="71">
        <f>'NEGD Commercial'!X600</f>
        <v>1</v>
      </c>
      <c r="H602" s="68">
        <f t="shared" si="40"/>
        <v>1.4140271493212671E-4</v>
      </c>
      <c r="I602" s="68">
        <f t="shared" si="41"/>
        <v>0.98289027149321107</v>
      </c>
    </row>
    <row r="603" spans="2:9" x14ac:dyDescent="0.2">
      <c r="B603" s="71">
        <f>'NEGD Commercial'!V601</f>
        <v>14799</v>
      </c>
      <c r="C603" s="65">
        <f>IF('NEGD Large Com Win'!B603&gt;80,80*(Rates!$K$9+Rates!$K$14)+('NEGD Large Com Win'!B603-80)*(Rates!$K$9+Rates!$K$17),'NEGD Large Com Win'!B603*(Rates!$K$9+Rates!$K$14))+Rates!$K$19+SUM(Rates!$K$21:$K$27)</f>
        <v>8382.3356541567809</v>
      </c>
      <c r="D603" s="65">
        <f>IF('NEGD Large Com Win'!B603&gt;40,40*(Rates!$L$9+Rates!$L$14)+('NEGD Large Com Win'!B603-40)*(Rates!$L$9+Rates!$L$17),'NEGD Large Com Win'!B603*(Rates!$L$9+Rates!$L$14))+Rates!$L$19+Rates!$L$22+Rates!$L$23</f>
        <v>8528.2566541567812</v>
      </c>
      <c r="E603" s="66">
        <f t="shared" si="42"/>
        <v>145.92100000000028</v>
      </c>
      <c r="F603" s="67">
        <f t="shared" si="43"/>
        <v>1.7408155199277707E-2</v>
      </c>
      <c r="G603" s="71">
        <f>'NEGD Commercial'!X601</f>
        <v>1</v>
      </c>
      <c r="H603" s="68">
        <f t="shared" si="40"/>
        <v>1.4140271493212671E-4</v>
      </c>
      <c r="I603" s="68">
        <f t="shared" si="41"/>
        <v>0.98303167420814319</v>
      </c>
    </row>
    <row r="604" spans="2:9" x14ac:dyDescent="0.2">
      <c r="B604" s="71">
        <f>'NEGD Commercial'!V602</f>
        <v>14859</v>
      </c>
      <c r="C604" s="65">
        <f>IF('NEGD Large Com Win'!B604&gt;80,80*(Rates!$K$9+Rates!$K$14)+('NEGD Large Com Win'!B604-80)*(Rates!$K$9+Rates!$K$17),'NEGD Large Com Win'!B604*(Rates!$K$9+Rates!$K$14))+Rates!$K$19+SUM(Rates!$K$21:$K$27)</f>
        <v>8415.7656547817842</v>
      </c>
      <c r="D604" s="65">
        <f>IF('NEGD Large Com Win'!B604&gt;40,40*(Rates!$L$9+Rates!$L$14)+('NEGD Large Com Win'!B604-40)*(Rates!$L$9+Rates!$L$17),'NEGD Large Com Win'!B604*(Rates!$L$9+Rates!$L$14))+Rates!$L$19+Rates!$L$22+Rates!$L$23</f>
        <v>8562.6586547817842</v>
      </c>
      <c r="E604" s="66">
        <f t="shared" si="42"/>
        <v>146.89300000000003</v>
      </c>
      <c r="F604" s="67">
        <f t="shared" si="43"/>
        <v>1.7454502183831173E-2</v>
      </c>
      <c r="G604" s="71">
        <f>'NEGD Commercial'!X602</f>
        <v>1</v>
      </c>
      <c r="H604" s="68">
        <f t="shared" si="40"/>
        <v>1.4140271493212671E-4</v>
      </c>
      <c r="I604" s="68">
        <f t="shared" si="41"/>
        <v>0.98317307692307532</v>
      </c>
    </row>
    <row r="605" spans="2:9" x14ac:dyDescent="0.2">
      <c r="B605" s="71">
        <f>'NEGD Commercial'!V603</f>
        <v>14939</v>
      </c>
      <c r="C605" s="65">
        <f>IF('NEGD Large Com Win'!B605&gt;80,80*(Rates!$K$9+Rates!$K$14)+('NEGD Large Com Win'!B605-80)*(Rates!$K$9+Rates!$K$17),'NEGD Large Com Win'!B605*(Rates!$K$9+Rates!$K$14))+Rates!$K$19+SUM(Rates!$K$21:$K$27)</f>
        <v>8460.3389889484533</v>
      </c>
      <c r="D605" s="65">
        <f>IF('NEGD Large Com Win'!B605&gt;40,40*(Rates!$L$9+Rates!$L$14)+('NEGD Large Com Win'!B605-40)*(Rates!$L$9+Rates!$L$17),'NEGD Large Com Win'!B605*(Rates!$L$9+Rates!$L$14))+Rates!$L$19+Rates!$L$22+Rates!$L$23</f>
        <v>8608.5279889484536</v>
      </c>
      <c r="E605" s="66">
        <f t="shared" si="42"/>
        <v>148.18900000000031</v>
      </c>
      <c r="F605" s="67">
        <f t="shared" si="43"/>
        <v>1.7515728411541923E-2</v>
      </c>
      <c r="G605" s="71">
        <f>'NEGD Commercial'!X603</f>
        <v>1</v>
      </c>
      <c r="H605" s="68">
        <f t="shared" si="40"/>
        <v>1.4140271493212671E-4</v>
      </c>
      <c r="I605" s="68">
        <f t="shared" si="41"/>
        <v>0.98331447963800744</v>
      </c>
    </row>
    <row r="606" spans="2:9" x14ac:dyDescent="0.2">
      <c r="B606" s="71">
        <f>'NEGD Commercial'!V604</f>
        <v>14979</v>
      </c>
      <c r="C606" s="65">
        <f>IF('NEGD Large Com Win'!B606&gt;80,80*(Rates!$K$9+Rates!$K$14)+('NEGD Large Com Win'!B606-80)*(Rates!$K$9+Rates!$K$17),'NEGD Large Com Win'!B606*(Rates!$K$9+Rates!$K$14))+Rates!$K$19+SUM(Rates!$K$21:$K$27)</f>
        <v>8482.625656031787</v>
      </c>
      <c r="D606" s="65">
        <f>IF('NEGD Large Com Win'!B606&gt;40,40*(Rates!$L$9+Rates!$L$14)+('NEGD Large Com Win'!B606-40)*(Rates!$L$9+Rates!$L$17),'NEGD Large Com Win'!B606*(Rates!$L$9+Rates!$L$14))+Rates!$L$19+Rates!$L$22+Rates!$L$23</f>
        <v>8631.4626560317884</v>
      </c>
      <c r="E606" s="66">
        <f t="shared" si="42"/>
        <v>148.83700000000135</v>
      </c>
      <c r="F606" s="67">
        <f t="shared" si="43"/>
        <v>1.75461002330295E-2</v>
      </c>
      <c r="G606" s="71">
        <f>'NEGD Commercial'!X604</f>
        <v>2</v>
      </c>
      <c r="H606" s="68">
        <f t="shared" si="40"/>
        <v>2.8280542986425342E-4</v>
      </c>
      <c r="I606" s="68">
        <f t="shared" si="41"/>
        <v>0.9835972850678717</v>
      </c>
    </row>
    <row r="607" spans="2:9" x14ac:dyDescent="0.2">
      <c r="B607" s="71">
        <f>'NEGD Commercial'!V605</f>
        <v>14999</v>
      </c>
      <c r="C607" s="65">
        <f>IF('NEGD Large Com Win'!B607&gt;80,80*(Rates!$K$9+Rates!$K$14)+('NEGD Large Com Win'!B607-80)*(Rates!$K$9+Rates!$K$17),'NEGD Large Com Win'!B607*(Rates!$K$9+Rates!$K$14))+Rates!$K$19+SUM(Rates!$K$21:$K$27)</f>
        <v>8493.7689895734547</v>
      </c>
      <c r="D607" s="65">
        <f>IF('NEGD Large Com Win'!B607&gt;40,40*(Rates!$L$9+Rates!$L$14)+('NEGD Large Com Win'!B607-40)*(Rates!$L$9+Rates!$L$17),'NEGD Large Com Win'!B607*(Rates!$L$9+Rates!$L$14))+Rates!$L$19+Rates!$L$22+Rates!$L$23</f>
        <v>8642.9299895734548</v>
      </c>
      <c r="E607" s="66">
        <f t="shared" si="42"/>
        <v>149.16100000000006</v>
      </c>
      <c r="F607" s="67">
        <f t="shared" si="43"/>
        <v>1.7561226374663941E-2</v>
      </c>
      <c r="G607" s="71">
        <f>'NEGD Commercial'!X605</f>
        <v>1</v>
      </c>
      <c r="H607" s="68">
        <f t="shared" si="40"/>
        <v>1.4140271493212671E-4</v>
      </c>
      <c r="I607" s="68">
        <f t="shared" si="41"/>
        <v>0.98373868778280382</v>
      </c>
    </row>
    <row r="608" spans="2:9" x14ac:dyDescent="0.2">
      <c r="B608" s="71">
        <f>'NEGD Commercial'!V606</f>
        <v>15079</v>
      </c>
      <c r="C608" s="65">
        <f>IF('NEGD Large Com Win'!B608&gt;80,80*(Rates!$K$9+Rates!$K$14)+('NEGD Large Com Win'!B608-80)*(Rates!$K$9+Rates!$K$17),'NEGD Large Com Win'!B608*(Rates!$K$9+Rates!$K$14))+Rates!$K$19+SUM(Rates!$K$21:$K$27)</f>
        <v>8538.3423237401239</v>
      </c>
      <c r="D608" s="65">
        <f>IF('NEGD Large Com Win'!B608&gt;40,40*(Rates!$L$9+Rates!$L$14)+('NEGD Large Com Win'!B608-40)*(Rates!$L$9+Rates!$L$17),'NEGD Large Com Win'!B608*(Rates!$L$9+Rates!$L$14))+Rates!$L$19+Rates!$L$22+Rates!$L$23</f>
        <v>8688.7993237401242</v>
      </c>
      <c r="E608" s="66">
        <f t="shared" si="42"/>
        <v>150.45700000000033</v>
      </c>
      <c r="F608" s="67">
        <f t="shared" si="43"/>
        <v>1.7621336120673872E-2</v>
      </c>
      <c r="G608" s="71">
        <f>'NEGD Commercial'!X606</f>
        <v>1</v>
      </c>
      <c r="H608" s="68">
        <f t="shared" si="40"/>
        <v>1.4140271493212671E-4</v>
      </c>
      <c r="I608" s="68">
        <f t="shared" si="41"/>
        <v>0.98388009049773595</v>
      </c>
    </row>
    <row r="609" spans="2:9" x14ac:dyDescent="0.2">
      <c r="B609" s="71">
        <f>'NEGD Commercial'!V607</f>
        <v>15259</v>
      </c>
      <c r="C609" s="65">
        <f>IF('NEGD Large Com Win'!B609&gt;80,80*(Rates!$K$9+Rates!$K$14)+('NEGD Large Com Win'!B609-80)*(Rates!$K$9+Rates!$K$17),'NEGD Large Com Win'!B609*(Rates!$K$9+Rates!$K$14))+Rates!$K$19+SUM(Rates!$K$21:$K$27)</f>
        <v>8638.6323256151318</v>
      </c>
      <c r="D609" s="65">
        <f>IF('NEGD Large Com Win'!B609&gt;40,40*(Rates!$L$9+Rates!$L$14)+('NEGD Large Com Win'!B609-40)*(Rates!$L$9+Rates!$L$17),'NEGD Large Com Win'!B609*(Rates!$L$9+Rates!$L$14))+Rates!$L$19+Rates!$L$22+Rates!$L$23</f>
        <v>8792.0053256151314</v>
      </c>
      <c r="E609" s="66">
        <f t="shared" si="42"/>
        <v>153.37299999999959</v>
      </c>
      <c r="F609" s="67">
        <f t="shared" si="43"/>
        <v>1.7754315060408404E-2</v>
      </c>
      <c r="G609" s="71">
        <f>'NEGD Commercial'!X607</f>
        <v>1</v>
      </c>
      <c r="H609" s="68">
        <f t="shared" si="40"/>
        <v>1.4140271493212671E-4</v>
      </c>
      <c r="I609" s="68">
        <f t="shared" si="41"/>
        <v>0.98402149321266807</v>
      </c>
    </row>
    <row r="610" spans="2:9" x14ac:dyDescent="0.2">
      <c r="B610" s="71">
        <f>'NEGD Commercial'!V608</f>
        <v>15299</v>
      </c>
      <c r="C610" s="65">
        <f>IF('NEGD Large Com Win'!B610&gt;80,80*(Rates!$K$9+Rates!$K$14)+('NEGD Large Com Win'!B610-80)*(Rates!$K$9+Rates!$K$17),'NEGD Large Com Win'!B610*(Rates!$K$9+Rates!$K$14))+Rates!$K$19+SUM(Rates!$K$21:$K$27)</f>
        <v>8660.9189926984654</v>
      </c>
      <c r="D610" s="65">
        <f>IF('NEGD Large Com Win'!B610&gt;40,40*(Rates!$L$9+Rates!$L$14)+('NEGD Large Com Win'!B610-40)*(Rates!$L$9+Rates!$L$17),'NEGD Large Com Win'!B610*(Rates!$L$9+Rates!$L$14))+Rates!$L$19+Rates!$L$22+Rates!$L$23</f>
        <v>8814.9399926984661</v>
      </c>
      <c r="E610" s="66">
        <f t="shared" si="42"/>
        <v>154.02100000000064</v>
      </c>
      <c r="F610" s="67">
        <f t="shared" si="43"/>
        <v>1.7783447706859641E-2</v>
      </c>
      <c r="G610" s="71">
        <f>'NEGD Commercial'!X608</f>
        <v>1</v>
      </c>
      <c r="H610" s="68">
        <f t="shared" si="40"/>
        <v>1.4140271493212671E-4</v>
      </c>
      <c r="I610" s="68">
        <f t="shared" si="41"/>
        <v>0.9841628959276002</v>
      </c>
    </row>
    <row r="611" spans="2:9" x14ac:dyDescent="0.2">
      <c r="B611" s="71">
        <f>'NEGD Commercial'!V609</f>
        <v>15319</v>
      </c>
      <c r="C611" s="65">
        <f>IF('NEGD Large Com Win'!B611&gt;80,80*(Rates!$K$9+Rates!$K$14)+('NEGD Large Com Win'!B611-80)*(Rates!$K$9+Rates!$K$17),'NEGD Large Com Win'!B611*(Rates!$K$9+Rates!$K$14))+Rates!$K$19+SUM(Rates!$K$21:$K$27)</f>
        <v>8672.0623262401332</v>
      </c>
      <c r="D611" s="65">
        <f>IF('NEGD Large Com Win'!B611&gt;40,40*(Rates!$L$9+Rates!$L$14)+('NEGD Large Com Win'!B611-40)*(Rates!$L$9+Rates!$L$17),'NEGD Large Com Win'!B611*(Rates!$L$9+Rates!$L$14))+Rates!$L$19+Rates!$L$22+Rates!$L$23</f>
        <v>8826.4073262401344</v>
      </c>
      <c r="E611" s="66">
        <f t="shared" si="42"/>
        <v>154.34500000000116</v>
      </c>
      <c r="F611" s="67">
        <f t="shared" si="43"/>
        <v>1.779795787825237E-2</v>
      </c>
      <c r="G611" s="71">
        <f>'NEGD Commercial'!X609</f>
        <v>1</v>
      </c>
      <c r="H611" s="68">
        <f t="shared" si="40"/>
        <v>1.4140271493212671E-4</v>
      </c>
      <c r="I611" s="68">
        <f t="shared" si="41"/>
        <v>0.98430429864253233</v>
      </c>
    </row>
    <row r="612" spans="2:9" x14ac:dyDescent="0.2">
      <c r="B612" s="71">
        <f>'NEGD Commercial'!V610</f>
        <v>15339</v>
      </c>
      <c r="C612" s="65">
        <f>IF('NEGD Large Com Win'!B612&gt;80,80*(Rates!$K$9+Rates!$K$14)+('NEGD Large Com Win'!B612-80)*(Rates!$K$9+Rates!$K$17),'NEGD Large Com Win'!B612*(Rates!$K$9+Rates!$K$14))+Rates!$K$19+SUM(Rates!$K$21:$K$27)</f>
        <v>8683.2056597818009</v>
      </c>
      <c r="D612" s="65">
        <f>IF('NEGD Large Com Win'!B612&gt;40,40*(Rates!$L$9+Rates!$L$14)+('NEGD Large Com Win'!B612-40)*(Rates!$L$9+Rates!$L$17),'NEGD Large Com Win'!B612*(Rates!$L$9+Rates!$L$14))+Rates!$L$19+Rates!$L$22+Rates!$L$23</f>
        <v>8837.8746597818008</v>
      </c>
      <c r="E612" s="66">
        <f t="shared" si="42"/>
        <v>154.66899999999987</v>
      </c>
      <c r="F612" s="67">
        <f t="shared" si="43"/>
        <v>1.7812430807251721E-2</v>
      </c>
      <c r="G612" s="71">
        <f>'NEGD Commercial'!X610</f>
        <v>1</v>
      </c>
      <c r="H612" s="68">
        <f t="shared" si="40"/>
        <v>1.4140271493212671E-4</v>
      </c>
      <c r="I612" s="68">
        <f t="shared" si="41"/>
        <v>0.98444570135746445</v>
      </c>
    </row>
    <row r="613" spans="2:9" x14ac:dyDescent="0.2">
      <c r="B613" s="71">
        <f>'NEGD Commercial'!V611</f>
        <v>15419</v>
      </c>
      <c r="C613" s="65">
        <f>IF('NEGD Large Com Win'!B613&gt;80,80*(Rates!$K$9+Rates!$K$14)+('NEGD Large Com Win'!B613-80)*(Rates!$K$9+Rates!$K$17),'NEGD Large Com Win'!B613*(Rates!$K$9+Rates!$K$14))+Rates!$K$19+SUM(Rates!$K$21:$K$27)</f>
        <v>8727.7789939484701</v>
      </c>
      <c r="D613" s="65">
        <f>IF('NEGD Large Com Win'!B613&gt;40,40*(Rates!$L$9+Rates!$L$14)+('NEGD Large Com Win'!B613-40)*(Rates!$L$9+Rates!$L$17),'NEGD Large Com Win'!B613*(Rates!$L$9+Rates!$L$14))+Rates!$L$19+Rates!$L$22+Rates!$L$23</f>
        <v>8883.7439939484702</v>
      </c>
      <c r="E613" s="66">
        <f t="shared" si="42"/>
        <v>155.96500000000015</v>
      </c>
      <c r="F613" s="67">
        <f t="shared" si="43"/>
        <v>1.786995295230788E-2</v>
      </c>
      <c r="G613" s="71">
        <f>'NEGD Commercial'!X611</f>
        <v>1</v>
      </c>
      <c r="H613" s="68">
        <f t="shared" si="40"/>
        <v>1.4140271493212671E-4</v>
      </c>
      <c r="I613" s="68">
        <f t="shared" si="41"/>
        <v>0.98458710407239658</v>
      </c>
    </row>
    <row r="614" spans="2:9" x14ac:dyDescent="0.2">
      <c r="B614" s="71">
        <f>'NEGD Commercial'!V612</f>
        <v>15439</v>
      </c>
      <c r="C614" s="65">
        <f>IF('NEGD Large Com Win'!B614&gt;80,80*(Rates!$K$9+Rates!$K$14)+('NEGD Large Com Win'!B614-80)*(Rates!$K$9+Rates!$K$17),'NEGD Large Com Win'!B614*(Rates!$K$9+Rates!$K$14))+Rates!$K$19+SUM(Rates!$K$21:$K$27)</f>
        <v>8738.9223274901378</v>
      </c>
      <c r="D614" s="65">
        <f>IF('NEGD Large Com Win'!B614&gt;40,40*(Rates!$L$9+Rates!$L$14)+('NEGD Large Com Win'!B614-40)*(Rates!$L$9+Rates!$L$17),'NEGD Large Com Win'!B614*(Rates!$L$9+Rates!$L$14))+Rates!$L$19+Rates!$L$22+Rates!$L$23</f>
        <v>8895.2113274901385</v>
      </c>
      <c r="E614" s="66">
        <f t="shared" si="42"/>
        <v>156.28900000000067</v>
      </c>
      <c r="F614" s="67">
        <f t="shared" si="43"/>
        <v>1.7884241802717527E-2</v>
      </c>
      <c r="G614" s="71">
        <f>'NEGD Commercial'!X612</f>
        <v>2</v>
      </c>
      <c r="H614" s="68">
        <f t="shared" si="40"/>
        <v>2.8280542986425342E-4</v>
      </c>
      <c r="I614" s="68">
        <f t="shared" si="41"/>
        <v>0.98486990950226083</v>
      </c>
    </row>
    <row r="615" spans="2:9" x14ac:dyDescent="0.2">
      <c r="B615" s="71">
        <f>'NEGD Commercial'!V613</f>
        <v>15519</v>
      </c>
      <c r="C615" s="65">
        <f>IF('NEGD Large Com Win'!B615&gt;80,80*(Rates!$K$9+Rates!$K$14)+('NEGD Large Com Win'!B615-80)*(Rates!$K$9+Rates!$K$17),'NEGD Large Com Win'!B615*(Rates!$K$9+Rates!$K$14))+Rates!$K$19+SUM(Rates!$K$21:$K$27)</f>
        <v>8783.495661656807</v>
      </c>
      <c r="D615" s="65">
        <f>IF('NEGD Large Com Win'!B615&gt;40,40*(Rates!$L$9+Rates!$L$14)+('NEGD Large Com Win'!B615-40)*(Rates!$L$9+Rates!$L$17),'NEGD Large Com Win'!B615*(Rates!$L$9+Rates!$L$14))+Rates!$L$19+Rates!$L$22+Rates!$L$23</f>
        <v>8941.0806616568079</v>
      </c>
      <c r="E615" s="66">
        <f t="shared" si="42"/>
        <v>157.58500000000095</v>
      </c>
      <c r="F615" s="67">
        <f t="shared" si="43"/>
        <v>1.794103464841652E-2</v>
      </c>
      <c r="G615" s="71">
        <f>'NEGD Commercial'!X613</f>
        <v>1</v>
      </c>
      <c r="H615" s="68">
        <f t="shared" si="40"/>
        <v>1.4140271493212671E-4</v>
      </c>
      <c r="I615" s="68">
        <f t="shared" si="41"/>
        <v>0.98501131221719296</v>
      </c>
    </row>
    <row r="616" spans="2:9" x14ac:dyDescent="0.2">
      <c r="B616" s="71">
        <f>'NEGD Commercial'!V614</f>
        <v>15559</v>
      </c>
      <c r="C616" s="65">
        <f>IF('NEGD Large Com Win'!B616&gt;80,80*(Rates!$K$9+Rates!$K$14)+('NEGD Large Com Win'!B616-80)*(Rates!$K$9+Rates!$K$17),'NEGD Large Com Win'!B616*(Rates!$K$9+Rates!$K$14))+Rates!$K$19+SUM(Rates!$K$21:$K$27)</f>
        <v>8805.7823287401425</v>
      </c>
      <c r="D616" s="65">
        <f>IF('NEGD Large Com Win'!B616&gt;40,40*(Rates!$L$9+Rates!$L$14)+('NEGD Large Com Win'!B616-40)*(Rates!$L$9+Rates!$L$17),'NEGD Large Com Win'!B616*(Rates!$L$9+Rates!$L$14))+Rates!$L$19+Rates!$L$22+Rates!$L$23</f>
        <v>8964.0153287401426</v>
      </c>
      <c r="E616" s="66">
        <f t="shared" si="42"/>
        <v>158.23300000000017</v>
      </c>
      <c r="F616" s="67">
        <f t="shared" si="43"/>
        <v>1.7969215464656942E-2</v>
      </c>
      <c r="G616" s="71">
        <f>'NEGD Commercial'!X614</f>
        <v>1</v>
      </c>
      <c r="H616" s="68">
        <f t="shared" si="40"/>
        <v>1.4140271493212671E-4</v>
      </c>
      <c r="I616" s="68">
        <f t="shared" si="41"/>
        <v>0.98515271493212508</v>
      </c>
    </row>
    <row r="617" spans="2:9" x14ac:dyDescent="0.2">
      <c r="B617" s="71">
        <f>'NEGD Commercial'!V615</f>
        <v>15599</v>
      </c>
      <c r="C617" s="65">
        <f>IF('NEGD Large Com Win'!B617&gt;80,80*(Rates!$K$9+Rates!$K$14)+('NEGD Large Com Win'!B617-80)*(Rates!$K$9+Rates!$K$17),'NEGD Large Com Win'!B617*(Rates!$K$9+Rates!$K$14))+Rates!$K$19+SUM(Rates!$K$21:$K$27)</f>
        <v>8828.0689958234761</v>
      </c>
      <c r="D617" s="65">
        <f>IF('NEGD Large Com Win'!B617&gt;40,40*(Rates!$L$9+Rates!$L$14)+('NEGD Large Com Win'!B617-40)*(Rates!$L$9+Rates!$L$17),'NEGD Large Com Win'!B617*(Rates!$L$9+Rates!$L$14))+Rates!$L$19+Rates!$L$22+Rates!$L$23</f>
        <v>8986.9499958234774</v>
      </c>
      <c r="E617" s="66">
        <f t="shared" si="42"/>
        <v>158.88100000000122</v>
      </c>
      <c r="F617" s="67">
        <f t="shared" si="43"/>
        <v>1.7997253994635427E-2</v>
      </c>
      <c r="G617" s="71">
        <f>'NEGD Commercial'!X615</f>
        <v>1</v>
      </c>
      <c r="H617" s="68">
        <f t="shared" si="40"/>
        <v>1.4140271493212671E-4</v>
      </c>
      <c r="I617" s="68">
        <f t="shared" si="41"/>
        <v>0.98529411764705721</v>
      </c>
    </row>
    <row r="618" spans="2:9" x14ac:dyDescent="0.2">
      <c r="B618" s="71">
        <f>'NEGD Commercial'!V616</f>
        <v>15759</v>
      </c>
      <c r="C618" s="65">
        <f>IF('NEGD Large Com Win'!B618&gt;80,80*(Rates!$K$9+Rates!$K$14)+('NEGD Large Com Win'!B618-80)*(Rates!$K$9+Rates!$K$17),'NEGD Large Com Win'!B618*(Rates!$K$9+Rates!$K$14))+Rates!$K$19+SUM(Rates!$K$21:$K$27)</f>
        <v>8917.2156641568163</v>
      </c>
      <c r="D618" s="65">
        <f>IF('NEGD Large Com Win'!B618&gt;40,40*(Rates!$L$9+Rates!$L$14)+('NEGD Large Com Win'!B618-40)*(Rates!$L$9+Rates!$L$17),'NEGD Large Com Win'!B618*(Rates!$L$9+Rates!$L$14))+Rates!$L$19+Rates!$L$22+Rates!$L$23</f>
        <v>9078.6886641568162</v>
      </c>
      <c r="E618" s="66">
        <f t="shared" si="42"/>
        <v>161.47299999999996</v>
      </c>
      <c r="F618" s="67">
        <f t="shared" si="43"/>
        <v>1.8108006588766105E-2</v>
      </c>
      <c r="G618" s="71">
        <f>'NEGD Commercial'!X616</f>
        <v>1</v>
      </c>
      <c r="H618" s="68">
        <f t="shared" si="40"/>
        <v>1.4140271493212671E-4</v>
      </c>
      <c r="I618" s="68">
        <f t="shared" si="41"/>
        <v>0.98543552036198934</v>
      </c>
    </row>
    <row r="619" spans="2:9" x14ac:dyDescent="0.2">
      <c r="B619" s="71">
        <f>'NEGD Commercial'!V617</f>
        <v>15779</v>
      </c>
      <c r="C619" s="65">
        <f>IF('NEGD Large Com Win'!B619&gt;80,80*(Rates!$K$9+Rates!$K$14)+('NEGD Large Com Win'!B619-80)*(Rates!$K$9+Rates!$K$17),'NEGD Large Com Win'!B619*(Rates!$K$9+Rates!$K$14))+Rates!$K$19+SUM(Rates!$K$21:$K$27)</f>
        <v>8928.3589976984822</v>
      </c>
      <c r="D619" s="65">
        <f>IF('NEGD Large Com Win'!B619&gt;40,40*(Rates!$L$9+Rates!$L$14)+('NEGD Large Com Win'!B619-40)*(Rates!$L$9+Rates!$L$17),'NEGD Large Com Win'!B619*(Rates!$L$9+Rates!$L$14))+Rates!$L$19+Rates!$L$22+Rates!$L$23</f>
        <v>9090.1559976984827</v>
      </c>
      <c r="E619" s="66">
        <f t="shared" si="42"/>
        <v>161.79700000000048</v>
      </c>
      <c r="F619" s="67">
        <f t="shared" si="43"/>
        <v>1.8121695156042436E-2</v>
      </c>
      <c r="G619" s="71">
        <f>'NEGD Commercial'!X617</f>
        <v>1</v>
      </c>
      <c r="H619" s="68">
        <f t="shared" si="40"/>
        <v>1.4140271493212671E-4</v>
      </c>
      <c r="I619" s="68">
        <f t="shared" si="41"/>
        <v>0.98557692307692146</v>
      </c>
    </row>
    <row r="620" spans="2:9" x14ac:dyDescent="0.2">
      <c r="B620" s="71">
        <f>'NEGD Commercial'!V618</f>
        <v>15939</v>
      </c>
      <c r="C620" s="65">
        <f>IF('NEGD Large Com Win'!B620&gt;80,80*(Rates!$K$9+Rates!$K$14)+('NEGD Large Com Win'!B620-80)*(Rates!$K$9+Rates!$K$17),'NEGD Large Com Win'!B620*(Rates!$K$9+Rates!$K$14))+Rates!$K$19+SUM(Rates!$K$21:$K$27)</f>
        <v>9017.5056660318223</v>
      </c>
      <c r="D620" s="65">
        <f>IF('NEGD Large Com Win'!B620&gt;40,40*(Rates!$L$9+Rates!$L$14)+('NEGD Large Com Win'!B620-40)*(Rates!$L$9+Rates!$L$17),'NEGD Large Com Win'!B620*(Rates!$L$9+Rates!$L$14))+Rates!$L$19+Rates!$L$22+Rates!$L$23</f>
        <v>9181.8946660318234</v>
      </c>
      <c r="E620" s="66">
        <f t="shared" si="42"/>
        <v>164.38900000000103</v>
      </c>
      <c r="F620" s="67">
        <f t="shared" si="43"/>
        <v>1.8229985773032607E-2</v>
      </c>
      <c r="G620" s="71">
        <f>'NEGD Commercial'!X618</f>
        <v>2</v>
      </c>
      <c r="H620" s="68">
        <f t="shared" si="40"/>
        <v>2.8280542986425342E-4</v>
      </c>
      <c r="I620" s="68">
        <f t="shared" si="41"/>
        <v>0.98585972850678572</v>
      </c>
    </row>
    <row r="621" spans="2:9" x14ac:dyDescent="0.2">
      <c r="B621" s="71">
        <f>'NEGD Commercial'!V619</f>
        <v>15979</v>
      </c>
      <c r="C621" s="65">
        <f>IF('NEGD Large Com Win'!B621&gt;80,80*(Rates!$K$9+Rates!$K$14)+('NEGD Large Com Win'!B621-80)*(Rates!$K$9+Rates!$K$17),'NEGD Large Com Win'!B621*(Rates!$K$9+Rates!$K$14))+Rates!$K$19+SUM(Rates!$K$21:$K$27)</f>
        <v>9039.7923331151578</v>
      </c>
      <c r="D621" s="65">
        <f>IF('NEGD Large Com Win'!B621&gt;40,40*(Rates!$L$9+Rates!$L$14)+('NEGD Large Com Win'!B621-40)*(Rates!$L$9+Rates!$L$17),'NEGD Large Com Win'!B621*(Rates!$L$9+Rates!$L$14))+Rates!$L$19+Rates!$L$22+Rates!$L$23</f>
        <v>9204.8293331151581</v>
      </c>
      <c r="E621" s="66">
        <f t="shared" si="42"/>
        <v>165.03700000000026</v>
      </c>
      <c r="F621" s="67">
        <f t="shared" si="43"/>
        <v>1.8256724703224203E-2</v>
      </c>
      <c r="G621" s="71">
        <f>'NEGD Commercial'!X619</f>
        <v>1</v>
      </c>
      <c r="H621" s="68">
        <f t="shared" si="40"/>
        <v>1.4140271493212671E-4</v>
      </c>
      <c r="I621" s="68">
        <f t="shared" si="41"/>
        <v>0.98600113122171784</v>
      </c>
    </row>
    <row r="622" spans="2:9" x14ac:dyDescent="0.2">
      <c r="B622" s="71">
        <f>'NEGD Commercial'!V620</f>
        <v>16079</v>
      </c>
      <c r="C622" s="65">
        <f>IF('NEGD Large Com Win'!B622&gt;80,80*(Rates!$K$9+Rates!$K$14)+('NEGD Large Com Win'!B622-80)*(Rates!$K$9+Rates!$K$17),'NEGD Large Com Win'!B622*(Rates!$K$9+Rates!$K$14))+Rates!$K$19+SUM(Rates!$K$21:$K$27)</f>
        <v>9095.5090008234947</v>
      </c>
      <c r="D622" s="65">
        <f>IF('NEGD Large Com Win'!B622&gt;40,40*(Rates!$L$9+Rates!$L$14)+('NEGD Large Com Win'!B622-40)*(Rates!$L$9+Rates!$L$17),'NEGD Large Com Win'!B622*(Rates!$L$9+Rates!$L$14))+Rates!$L$19+Rates!$L$22+Rates!$L$23</f>
        <v>9262.166000823494</v>
      </c>
      <c r="E622" s="66">
        <f t="shared" si="42"/>
        <v>166.65699999999924</v>
      </c>
      <c r="F622" s="67">
        <f t="shared" si="43"/>
        <v>1.8322998744205558E-2</v>
      </c>
      <c r="G622" s="71">
        <f>'NEGD Commercial'!X620</f>
        <v>1</v>
      </c>
      <c r="H622" s="68">
        <f t="shared" si="40"/>
        <v>1.4140271493212671E-4</v>
      </c>
      <c r="I622" s="68">
        <f t="shared" si="41"/>
        <v>0.98614253393664997</v>
      </c>
    </row>
    <row r="623" spans="2:9" x14ac:dyDescent="0.2">
      <c r="B623" s="71">
        <f>'NEGD Commercial'!V621</f>
        <v>16099</v>
      </c>
      <c r="C623" s="65">
        <f>IF('NEGD Large Com Win'!B623&gt;80,80*(Rates!$K$9+Rates!$K$14)+('NEGD Large Com Win'!B623-80)*(Rates!$K$9+Rates!$K$17),'NEGD Large Com Win'!B623*(Rates!$K$9+Rates!$K$14))+Rates!$K$19+SUM(Rates!$K$21:$K$27)</f>
        <v>9106.6523343651606</v>
      </c>
      <c r="D623" s="65">
        <f>IF('NEGD Large Com Win'!B623&gt;40,40*(Rates!$L$9+Rates!$L$14)+('NEGD Large Com Win'!B623-40)*(Rates!$L$9+Rates!$L$17),'NEGD Large Com Win'!B623*(Rates!$L$9+Rates!$L$14))+Rates!$L$19+Rates!$L$22+Rates!$L$23</f>
        <v>9273.6333343651622</v>
      </c>
      <c r="E623" s="66">
        <f t="shared" si="42"/>
        <v>166.98100000000159</v>
      </c>
      <c r="F623" s="67">
        <f t="shared" si="43"/>
        <v>1.8336156237114338E-2</v>
      </c>
      <c r="G623" s="71">
        <f>'NEGD Commercial'!X621</f>
        <v>1</v>
      </c>
      <c r="H623" s="68">
        <f t="shared" si="40"/>
        <v>1.4140271493212671E-4</v>
      </c>
      <c r="I623" s="68">
        <f t="shared" si="41"/>
        <v>0.98628393665158209</v>
      </c>
    </row>
    <row r="624" spans="2:9" x14ac:dyDescent="0.2">
      <c r="B624" s="71">
        <f>'NEGD Commercial'!V622</f>
        <v>16139</v>
      </c>
      <c r="C624" s="65">
        <f>IF('NEGD Large Com Win'!B624&gt;80,80*(Rates!$K$9+Rates!$K$14)+('NEGD Large Com Win'!B624-80)*(Rates!$K$9+Rates!$K$17),'NEGD Large Com Win'!B624*(Rates!$K$9+Rates!$K$14))+Rates!$K$19+SUM(Rates!$K$21:$K$27)</f>
        <v>9128.9390014484961</v>
      </c>
      <c r="D624" s="65">
        <f>IF('NEGD Large Com Win'!B624&gt;40,40*(Rates!$L$9+Rates!$L$14)+('NEGD Large Com Win'!B624-40)*(Rates!$L$9+Rates!$L$17),'NEGD Large Com Win'!B624*(Rates!$L$9+Rates!$L$14))+Rates!$L$19+Rates!$L$22+Rates!$L$23</f>
        <v>9296.5680014484969</v>
      </c>
      <c r="E624" s="66">
        <f t="shared" si="42"/>
        <v>167.62900000000081</v>
      </c>
      <c r="F624" s="67">
        <f t="shared" si="43"/>
        <v>1.8362374857954795E-2</v>
      </c>
      <c r="G624" s="71">
        <f>'NEGD Commercial'!X622</f>
        <v>2</v>
      </c>
      <c r="H624" s="68">
        <f t="shared" si="40"/>
        <v>2.8280542986425342E-4</v>
      </c>
      <c r="I624" s="68">
        <f t="shared" si="41"/>
        <v>0.98656674208144635</v>
      </c>
    </row>
    <row r="625" spans="2:9" x14ac:dyDescent="0.2">
      <c r="B625" s="71">
        <f>'NEGD Commercial'!V623</f>
        <v>16159</v>
      </c>
      <c r="C625" s="65">
        <f>IF('NEGD Large Com Win'!B625&gt;80,80*(Rates!$K$9+Rates!$K$14)+('NEGD Large Com Win'!B625-80)*(Rates!$K$9+Rates!$K$17),'NEGD Large Com Win'!B625*(Rates!$K$9+Rates!$K$14))+Rates!$K$19+SUM(Rates!$K$21:$K$27)</f>
        <v>9140.0823349901639</v>
      </c>
      <c r="D625" s="65">
        <f>IF('NEGD Large Com Win'!B625&gt;40,40*(Rates!$L$9+Rates!$L$14)+('NEGD Large Com Win'!B625-40)*(Rates!$L$9+Rates!$L$17),'NEGD Large Com Win'!B625*(Rates!$L$9+Rates!$L$14))+Rates!$L$19+Rates!$L$22+Rates!$L$23</f>
        <v>9308.0353349901634</v>
      </c>
      <c r="E625" s="66">
        <f t="shared" si="42"/>
        <v>167.95299999999952</v>
      </c>
      <c r="F625" s="67">
        <f t="shared" si="43"/>
        <v>1.837543622085766E-2</v>
      </c>
      <c r="G625" s="71">
        <f>'NEGD Commercial'!X623</f>
        <v>1</v>
      </c>
      <c r="H625" s="68">
        <f t="shared" si="40"/>
        <v>1.4140271493212671E-4</v>
      </c>
      <c r="I625" s="68">
        <f t="shared" si="41"/>
        <v>0.98670814479637847</v>
      </c>
    </row>
    <row r="626" spans="2:9" x14ac:dyDescent="0.2">
      <c r="B626" s="71">
        <f>'NEGD Commercial'!V624</f>
        <v>16219</v>
      </c>
      <c r="C626" s="65">
        <f>IF('NEGD Large Com Win'!B626&gt;80,80*(Rates!$K$9+Rates!$K$14)+('NEGD Large Com Win'!B626-80)*(Rates!$K$9+Rates!$K$17),'NEGD Large Com Win'!B626*(Rates!$K$9+Rates!$K$14))+Rates!$K$19+SUM(Rates!$K$21:$K$27)</f>
        <v>9173.5123356151653</v>
      </c>
      <c r="D626" s="65">
        <f>IF('NEGD Large Com Win'!B626&gt;40,40*(Rates!$L$9+Rates!$L$14)+('NEGD Large Com Win'!B626-40)*(Rates!$L$9+Rates!$L$17),'NEGD Large Com Win'!B626*(Rates!$L$9+Rates!$L$14))+Rates!$L$19+Rates!$L$22+Rates!$L$23</f>
        <v>9342.4373356151664</v>
      </c>
      <c r="E626" s="66">
        <f t="shared" si="42"/>
        <v>168.92500000000109</v>
      </c>
      <c r="F626" s="67">
        <f t="shared" si="43"/>
        <v>1.8414429917335821E-2</v>
      </c>
      <c r="G626" s="71">
        <f>'NEGD Commercial'!X624</f>
        <v>2</v>
      </c>
      <c r="H626" s="68">
        <f t="shared" si="40"/>
        <v>2.8280542986425342E-4</v>
      </c>
      <c r="I626" s="68">
        <f t="shared" si="41"/>
        <v>0.98699095022624272</v>
      </c>
    </row>
    <row r="627" spans="2:9" x14ac:dyDescent="0.2">
      <c r="B627" s="71">
        <f>'NEGD Commercial'!V625</f>
        <v>16279</v>
      </c>
      <c r="C627" s="65">
        <f>IF('NEGD Large Com Win'!B627&gt;80,80*(Rates!$K$9+Rates!$K$14)+('NEGD Large Com Win'!B627-80)*(Rates!$K$9+Rates!$K$17),'NEGD Large Com Win'!B627*(Rates!$K$9+Rates!$K$14))+Rates!$K$19+SUM(Rates!$K$21:$K$27)</f>
        <v>9206.9423362401685</v>
      </c>
      <c r="D627" s="65">
        <f>IF('NEGD Large Com Win'!B627&gt;40,40*(Rates!$L$9+Rates!$L$14)+('NEGD Large Com Win'!B627-40)*(Rates!$L$9+Rates!$L$17),'NEGD Large Com Win'!B627*(Rates!$L$9+Rates!$L$14))+Rates!$L$19+Rates!$L$22+Rates!$L$23</f>
        <v>9376.8393362401675</v>
      </c>
      <c r="E627" s="66">
        <f t="shared" si="42"/>
        <v>169.89699999999903</v>
      </c>
      <c r="F627" s="67">
        <f t="shared" si="43"/>
        <v>1.8453140445037229E-2</v>
      </c>
      <c r="G627" s="71">
        <f>'NEGD Commercial'!X625</f>
        <v>1</v>
      </c>
      <c r="H627" s="68">
        <f t="shared" si="40"/>
        <v>1.4140271493212671E-4</v>
      </c>
      <c r="I627" s="68">
        <f t="shared" si="41"/>
        <v>0.98713235294117485</v>
      </c>
    </row>
    <row r="628" spans="2:9" x14ac:dyDescent="0.2">
      <c r="B628" s="71">
        <f>'NEGD Commercial'!V626</f>
        <v>16359</v>
      </c>
      <c r="C628" s="65">
        <f>IF('NEGD Large Com Win'!B628&gt;80,80*(Rates!$K$9+Rates!$K$14)+('NEGD Large Com Win'!B628-80)*(Rates!$K$9+Rates!$K$17),'NEGD Large Com Win'!B628*(Rates!$K$9+Rates!$K$14))+Rates!$K$19+SUM(Rates!$K$21:$K$27)</f>
        <v>9251.5156704068377</v>
      </c>
      <c r="D628" s="65">
        <f>IF('NEGD Large Com Win'!B628&gt;40,40*(Rates!$L$9+Rates!$L$14)+('NEGD Large Com Win'!B628-40)*(Rates!$L$9+Rates!$L$17),'NEGD Large Com Win'!B628*(Rates!$L$9+Rates!$L$14))+Rates!$L$19+Rates!$L$22+Rates!$L$23</f>
        <v>9422.708670406837</v>
      </c>
      <c r="E628" s="66">
        <f t="shared" si="42"/>
        <v>171.1929999999993</v>
      </c>
      <c r="F628" s="67">
        <f t="shared" si="43"/>
        <v>1.8504319302792799E-2</v>
      </c>
      <c r="G628" s="71">
        <f>'NEGD Commercial'!X626</f>
        <v>2</v>
      </c>
      <c r="H628" s="68">
        <f t="shared" si="40"/>
        <v>2.8280542986425342E-4</v>
      </c>
      <c r="I628" s="68">
        <f t="shared" si="41"/>
        <v>0.9874151583710391</v>
      </c>
    </row>
    <row r="629" spans="2:9" x14ac:dyDescent="0.2">
      <c r="B629" s="71">
        <f>'NEGD Commercial'!V627</f>
        <v>16459</v>
      </c>
      <c r="C629" s="65">
        <f>IF('NEGD Large Com Win'!B629&gt;80,80*(Rates!$K$9+Rates!$K$14)+('NEGD Large Com Win'!B629-80)*(Rates!$K$9+Rates!$K$17),'NEGD Large Com Win'!B629*(Rates!$K$9+Rates!$K$14))+Rates!$K$19+SUM(Rates!$K$21:$K$27)</f>
        <v>9307.2323381151746</v>
      </c>
      <c r="D629" s="65">
        <f>IF('NEGD Large Com Win'!B629&gt;40,40*(Rates!$L$9+Rates!$L$14)+('NEGD Large Com Win'!B629-40)*(Rates!$L$9+Rates!$L$17),'NEGD Large Com Win'!B629*(Rates!$L$9+Rates!$L$14))+Rates!$L$19+Rates!$L$22+Rates!$L$23</f>
        <v>9480.0453381151747</v>
      </c>
      <c r="E629" s="66">
        <f t="shared" si="42"/>
        <v>172.8130000000001</v>
      </c>
      <c r="F629" s="67">
        <f t="shared" si="43"/>
        <v>1.8567603528311275E-2</v>
      </c>
      <c r="G629" s="71">
        <f>'NEGD Commercial'!X627</f>
        <v>1</v>
      </c>
      <c r="H629" s="68">
        <f t="shared" si="40"/>
        <v>1.4140271493212671E-4</v>
      </c>
      <c r="I629" s="68">
        <f t="shared" si="41"/>
        <v>0.98755656108597123</v>
      </c>
    </row>
    <row r="630" spans="2:9" x14ac:dyDescent="0.2">
      <c r="B630" s="71">
        <f>'NEGD Commercial'!V628</f>
        <v>16519</v>
      </c>
      <c r="C630" s="65">
        <f>IF('NEGD Large Com Win'!B630&gt;80,80*(Rates!$K$9+Rates!$K$14)+('NEGD Large Com Win'!B630-80)*(Rates!$K$9+Rates!$K$17),'NEGD Large Com Win'!B630*(Rates!$K$9+Rates!$K$14))+Rates!$K$19+SUM(Rates!$K$21:$K$27)</f>
        <v>9340.662338740176</v>
      </c>
      <c r="D630" s="65">
        <f>IF('NEGD Large Com Win'!B630&gt;40,40*(Rates!$L$9+Rates!$L$14)+('NEGD Large Com Win'!B630-40)*(Rates!$L$9+Rates!$L$17),'NEGD Large Com Win'!B630*(Rates!$L$9+Rates!$L$14))+Rates!$L$19+Rates!$L$22+Rates!$L$23</f>
        <v>9514.4473387401758</v>
      </c>
      <c r="E630" s="66">
        <f t="shared" si="42"/>
        <v>173.78499999999985</v>
      </c>
      <c r="F630" s="67">
        <f t="shared" si="43"/>
        <v>1.8605211675325278E-2</v>
      </c>
      <c r="G630" s="71">
        <f>'NEGD Commercial'!X628</f>
        <v>1</v>
      </c>
      <c r="H630" s="68">
        <f t="shared" si="40"/>
        <v>1.4140271493212671E-4</v>
      </c>
      <c r="I630" s="68">
        <f t="shared" si="41"/>
        <v>0.98769796380090336</v>
      </c>
    </row>
    <row r="631" spans="2:9" x14ac:dyDescent="0.2">
      <c r="B631" s="71">
        <f>'NEGD Commercial'!V629</f>
        <v>16559</v>
      </c>
      <c r="C631" s="65">
        <f>IF('NEGD Large Com Win'!B631&gt;80,80*(Rates!$K$9+Rates!$K$14)+('NEGD Large Com Win'!B631-80)*(Rates!$K$9+Rates!$K$17),'NEGD Large Com Win'!B631*(Rates!$K$9+Rates!$K$14))+Rates!$K$19+SUM(Rates!$K$21:$K$27)</f>
        <v>9362.9490058235115</v>
      </c>
      <c r="D631" s="65">
        <f>IF('NEGD Large Com Win'!B631&gt;40,40*(Rates!$L$9+Rates!$L$14)+('NEGD Large Com Win'!B631-40)*(Rates!$L$9+Rates!$L$17),'NEGD Large Com Win'!B631*(Rates!$L$9+Rates!$L$14))+Rates!$L$19+Rates!$L$22+Rates!$L$23</f>
        <v>9537.3820058235106</v>
      </c>
      <c r="E631" s="66">
        <f t="shared" si="42"/>
        <v>174.43299999999908</v>
      </c>
      <c r="F631" s="67">
        <f t="shared" si="43"/>
        <v>1.8630134575282453E-2</v>
      </c>
      <c r="G631" s="71">
        <f>'NEGD Commercial'!X629</f>
        <v>1</v>
      </c>
      <c r="H631" s="68">
        <f t="shared" si="40"/>
        <v>1.4140271493212671E-4</v>
      </c>
      <c r="I631" s="68">
        <f t="shared" si="41"/>
        <v>0.98783936651583548</v>
      </c>
    </row>
    <row r="632" spans="2:9" x14ac:dyDescent="0.2">
      <c r="B632" s="71">
        <f>'NEGD Commercial'!V630</f>
        <v>16579</v>
      </c>
      <c r="C632" s="65">
        <f>IF('NEGD Large Com Win'!B632&gt;80,80*(Rates!$K$9+Rates!$K$14)+('NEGD Large Com Win'!B632-80)*(Rates!$K$9+Rates!$K$17),'NEGD Large Com Win'!B632*(Rates!$K$9+Rates!$K$14))+Rates!$K$19+SUM(Rates!$K$21:$K$27)</f>
        <v>9374.0923393651792</v>
      </c>
      <c r="D632" s="65">
        <f>IF('NEGD Large Com Win'!B632&gt;40,40*(Rates!$L$9+Rates!$L$14)+('NEGD Large Com Win'!B632-40)*(Rates!$L$9+Rates!$L$17),'NEGD Large Com Win'!B632*(Rates!$L$9+Rates!$L$14))+Rates!$L$19+Rates!$L$22+Rates!$L$23</f>
        <v>9548.8493393651788</v>
      </c>
      <c r="E632" s="66">
        <f t="shared" si="42"/>
        <v>174.75699999999961</v>
      </c>
      <c r="F632" s="67">
        <f t="shared" si="43"/>
        <v>1.8642551585088641E-2</v>
      </c>
      <c r="G632" s="71">
        <f>'NEGD Commercial'!X630</f>
        <v>1</v>
      </c>
      <c r="H632" s="68">
        <f t="shared" si="40"/>
        <v>1.4140271493212671E-4</v>
      </c>
      <c r="I632" s="68">
        <f t="shared" si="41"/>
        <v>0.98798076923076761</v>
      </c>
    </row>
    <row r="633" spans="2:9" x14ac:dyDescent="0.2">
      <c r="B633" s="71">
        <f>'NEGD Commercial'!V631</f>
        <v>16619</v>
      </c>
      <c r="C633" s="65">
        <f>IF('NEGD Large Com Win'!B633&gt;80,80*(Rates!$K$9+Rates!$K$14)+('NEGD Large Com Win'!B633-80)*(Rates!$K$9+Rates!$K$17),'NEGD Large Com Win'!B633*(Rates!$K$9+Rates!$K$14))+Rates!$K$19+SUM(Rates!$K$21:$K$27)</f>
        <v>9396.3790064485129</v>
      </c>
      <c r="D633" s="65">
        <f>IF('NEGD Large Com Win'!B633&gt;40,40*(Rates!$L$9+Rates!$L$14)+('NEGD Large Com Win'!B633-40)*(Rates!$L$9+Rates!$L$17),'NEGD Large Com Win'!B633*(Rates!$L$9+Rates!$L$14))+Rates!$L$19+Rates!$L$22+Rates!$L$23</f>
        <v>9571.7840064485135</v>
      </c>
      <c r="E633" s="66">
        <f t="shared" si="42"/>
        <v>175.40500000000065</v>
      </c>
      <c r="F633" s="67">
        <f t="shared" si="43"/>
        <v>1.8667297251379958E-2</v>
      </c>
      <c r="G633" s="71">
        <f>'NEGD Commercial'!X631</f>
        <v>1</v>
      </c>
      <c r="H633" s="68">
        <f t="shared" si="40"/>
        <v>1.4140271493212671E-4</v>
      </c>
      <c r="I633" s="68">
        <f t="shared" si="41"/>
        <v>0.98812217194569973</v>
      </c>
    </row>
    <row r="634" spans="2:9" x14ac:dyDescent="0.2">
      <c r="B634" s="71">
        <f>'NEGD Commercial'!V632</f>
        <v>16639</v>
      </c>
      <c r="C634" s="65">
        <f>IF('NEGD Large Com Win'!B634&gt;80,80*(Rates!$K$9+Rates!$K$14)+('NEGD Large Com Win'!B634-80)*(Rates!$K$9+Rates!$K$17),'NEGD Large Com Win'!B634*(Rates!$K$9+Rates!$K$14))+Rates!$K$19+SUM(Rates!$K$21:$K$27)</f>
        <v>9407.5223399901806</v>
      </c>
      <c r="D634" s="65">
        <f>IF('NEGD Large Com Win'!B634&gt;40,40*(Rates!$L$9+Rates!$L$14)+('NEGD Large Com Win'!B634-40)*(Rates!$L$9+Rates!$L$17),'NEGD Large Com Win'!B634*(Rates!$L$9+Rates!$L$14))+Rates!$L$19+Rates!$L$22+Rates!$L$23</f>
        <v>9583.2513399901818</v>
      </c>
      <c r="E634" s="66">
        <f t="shared" si="42"/>
        <v>175.72900000000118</v>
      </c>
      <c r="F634" s="67">
        <f t="shared" si="43"/>
        <v>1.8679626117176416E-2</v>
      </c>
      <c r="G634" s="71">
        <f>'NEGD Commercial'!X632</f>
        <v>1</v>
      </c>
      <c r="H634" s="68">
        <f t="shared" si="40"/>
        <v>1.4140271493212671E-4</v>
      </c>
      <c r="I634" s="68">
        <f t="shared" si="41"/>
        <v>0.98826357466063186</v>
      </c>
    </row>
    <row r="635" spans="2:9" x14ac:dyDescent="0.2">
      <c r="B635" s="71">
        <f>'NEGD Commercial'!V633</f>
        <v>16759</v>
      </c>
      <c r="C635" s="65">
        <f>IF('NEGD Large Com Win'!B635&gt;80,80*(Rates!$K$9+Rates!$K$14)+('NEGD Large Com Win'!B635-80)*(Rates!$K$9+Rates!$K$17),'NEGD Large Com Win'!B635*(Rates!$K$9+Rates!$K$14))+Rates!$K$19+SUM(Rates!$K$21:$K$27)</f>
        <v>9474.3823412401853</v>
      </c>
      <c r="D635" s="65">
        <f>IF('NEGD Large Com Win'!B635&gt;40,40*(Rates!$L$9+Rates!$L$14)+('NEGD Large Com Win'!B635-40)*(Rates!$L$9+Rates!$L$17),'NEGD Large Com Win'!B635*(Rates!$L$9+Rates!$L$14))+Rates!$L$19+Rates!$L$22+Rates!$L$23</f>
        <v>9652.055341240186</v>
      </c>
      <c r="E635" s="66">
        <f t="shared" si="42"/>
        <v>177.67300000000068</v>
      </c>
      <c r="F635" s="67">
        <f t="shared" si="43"/>
        <v>1.8752990284825629E-2</v>
      </c>
      <c r="G635" s="71">
        <f>'NEGD Commercial'!X633</f>
        <v>1</v>
      </c>
      <c r="H635" s="68">
        <f t="shared" si="40"/>
        <v>1.4140271493212671E-4</v>
      </c>
      <c r="I635" s="68">
        <f t="shared" si="41"/>
        <v>0.98840497737556399</v>
      </c>
    </row>
    <row r="636" spans="2:9" x14ac:dyDescent="0.2">
      <c r="B636" s="71">
        <f>'NEGD Commercial'!V634</f>
        <v>16859</v>
      </c>
      <c r="C636" s="65">
        <f>IF('NEGD Large Com Win'!B636&gt;80,80*(Rates!$K$9+Rates!$K$14)+('NEGD Large Com Win'!B636-80)*(Rates!$K$9+Rates!$K$17),'NEGD Large Com Win'!B636*(Rates!$K$9+Rates!$K$14))+Rates!$K$19+SUM(Rates!$K$21:$K$27)</f>
        <v>9530.0990089485222</v>
      </c>
      <c r="D636" s="65">
        <f>IF('NEGD Large Com Win'!B636&gt;40,40*(Rates!$L$9+Rates!$L$14)+('NEGD Large Com Win'!B636-40)*(Rates!$L$9+Rates!$L$17),'NEGD Large Com Win'!B636*(Rates!$L$9+Rates!$L$14))+Rates!$L$19+Rates!$L$22+Rates!$L$23</f>
        <v>9709.3920089485218</v>
      </c>
      <c r="E636" s="66">
        <f t="shared" si="42"/>
        <v>179.29299999999967</v>
      </c>
      <c r="F636" s="67">
        <f t="shared" si="43"/>
        <v>1.8813340746160985E-2</v>
      </c>
      <c r="G636" s="71">
        <f>'NEGD Commercial'!X634</f>
        <v>1</v>
      </c>
      <c r="H636" s="68">
        <f t="shared" si="40"/>
        <v>1.4140271493212671E-4</v>
      </c>
      <c r="I636" s="68">
        <f t="shared" si="41"/>
        <v>0.98854638009049611</v>
      </c>
    </row>
    <row r="637" spans="2:9" x14ac:dyDescent="0.2">
      <c r="B637" s="71">
        <f>'NEGD Commercial'!V635</f>
        <v>17339</v>
      </c>
      <c r="C637" s="65">
        <f>IF('NEGD Large Com Win'!B637&gt;80,80*(Rates!$K$9+Rates!$K$14)+('NEGD Large Com Win'!B637-80)*(Rates!$K$9+Rates!$K$17),'NEGD Large Com Win'!B637*(Rates!$K$9+Rates!$K$14))+Rates!$K$19+SUM(Rates!$K$21:$K$27)</f>
        <v>9797.5390139485389</v>
      </c>
      <c r="D637" s="65">
        <f>IF('NEGD Large Com Win'!B637&gt;40,40*(Rates!$L$9+Rates!$L$14)+('NEGD Large Com Win'!B637-40)*(Rates!$L$9+Rates!$L$17),'NEGD Large Com Win'!B637*(Rates!$L$9+Rates!$L$14))+Rates!$L$19+Rates!$L$22+Rates!$L$23</f>
        <v>9984.6080139485402</v>
      </c>
      <c r="E637" s="66">
        <f t="shared" si="42"/>
        <v>187.06900000000132</v>
      </c>
      <c r="F637" s="67">
        <f t="shared" si="43"/>
        <v>1.9093468240715891E-2</v>
      </c>
      <c r="G637" s="71">
        <f>'NEGD Commercial'!X635</f>
        <v>1</v>
      </c>
      <c r="H637" s="68">
        <f t="shared" si="40"/>
        <v>1.4140271493212671E-4</v>
      </c>
      <c r="I637" s="68">
        <f t="shared" si="41"/>
        <v>0.98868778280542824</v>
      </c>
    </row>
    <row r="638" spans="2:9" x14ac:dyDescent="0.2">
      <c r="B638" s="71">
        <f>'NEGD Commercial'!V636</f>
        <v>17359</v>
      </c>
      <c r="C638" s="65">
        <f>IF('NEGD Large Com Win'!B638&gt;80,80*(Rates!$K$9+Rates!$K$14)+('NEGD Large Com Win'!B638-80)*(Rates!$K$9+Rates!$K$17),'NEGD Large Com Win'!B638*(Rates!$K$9+Rates!$K$14))+Rates!$K$19+SUM(Rates!$K$21:$K$27)</f>
        <v>9808.6823474902067</v>
      </c>
      <c r="D638" s="65">
        <f>IF('NEGD Large Com Win'!B638&gt;40,40*(Rates!$L$9+Rates!$L$14)+('NEGD Large Com Win'!B638-40)*(Rates!$L$9+Rates!$L$17),'NEGD Large Com Win'!B638*(Rates!$L$9+Rates!$L$14))+Rates!$L$19+Rates!$L$22+Rates!$L$23</f>
        <v>9996.0753474902067</v>
      </c>
      <c r="E638" s="66">
        <f t="shared" si="42"/>
        <v>187.39300000000003</v>
      </c>
      <c r="F638" s="67">
        <f t="shared" si="43"/>
        <v>1.9104808715510003E-2</v>
      </c>
      <c r="G638" s="71">
        <f>'NEGD Commercial'!X636</f>
        <v>1</v>
      </c>
      <c r="H638" s="68">
        <f t="shared" si="40"/>
        <v>1.4140271493212671E-4</v>
      </c>
      <c r="I638" s="68">
        <f t="shared" si="41"/>
        <v>0.98882918552036037</v>
      </c>
    </row>
    <row r="639" spans="2:9" x14ac:dyDescent="0.2">
      <c r="B639" s="71">
        <f>'NEGD Commercial'!V637</f>
        <v>17499</v>
      </c>
      <c r="C639" s="65">
        <f>IF('NEGD Large Com Win'!B639&gt;80,80*(Rates!$K$9+Rates!$K$14)+('NEGD Large Com Win'!B639-80)*(Rates!$K$9+Rates!$K$17),'NEGD Large Com Win'!B639*(Rates!$K$9+Rates!$K$14))+Rates!$K$19+SUM(Rates!$K$21:$K$27)</f>
        <v>9886.6856822818791</v>
      </c>
      <c r="D639" s="65">
        <f>IF('NEGD Large Com Win'!B639&gt;40,40*(Rates!$L$9+Rates!$L$14)+('NEGD Large Com Win'!B639-40)*(Rates!$L$9+Rates!$L$17),'NEGD Large Com Win'!B639*(Rates!$L$9+Rates!$L$14))+Rates!$L$19+Rates!$L$22+Rates!$L$23</f>
        <v>10076.346682281879</v>
      </c>
      <c r="E639" s="66">
        <f t="shared" si="42"/>
        <v>189.66100000000006</v>
      </c>
      <c r="F639" s="67">
        <f t="shared" si="43"/>
        <v>1.918347625229911E-2</v>
      </c>
      <c r="G639" s="71">
        <f>'NEGD Commercial'!X637</f>
        <v>1</v>
      </c>
      <c r="H639" s="68">
        <f t="shared" si="40"/>
        <v>1.4140271493212671E-4</v>
      </c>
      <c r="I639" s="68">
        <f t="shared" si="41"/>
        <v>0.98897058823529249</v>
      </c>
    </row>
    <row r="640" spans="2:9" x14ac:dyDescent="0.2">
      <c r="B640" s="71">
        <f>'NEGD Commercial'!V638</f>
        <v>17539</v>
      </c>
      <c r="C640" s="65">
        <f>IF('NEGD Large Com Win'!B640&gt;80,80*(Rates!$K$9+Rates!$K$14)+('NEGD Large Com Win'!B640-80)*(Rates!$K$9+Rates!$K$17),'NEGD Large Com Win'!B640*(Rates!$K$9+Rates!$K$14))+Rates!$K$19+SUM(Rates!$K$21:$K$27)</f>
        <v>9908.9723493652127</v>
      </c>
      <c r="D640" s="65">
        <f>IF('NEGD Large Com Win'!B640&gt;40,40*(Rates!$L$9+Rates!$L$14)+('NEGD Large Com Win'!B640-40)*(Rates!$L$9+Rates!$L$17),'NEGD Large Com Win'!B640*(Rates!$L$9+Rates!$L$14))+Rates!$L$19+Rates!$L$22+Rates!$L$23</f>
        <v>10099.281349365214</v>
      </c>
      <c r="E640" s="66">
        <f t="shared" si="42"/>
        <v>190.30900000000111</v>
      </c>
      <c r="F640" s="67">
        <f t="shared" si="43"/>
        <v>1.9205725204409583E-2</v>
      </c>
      <c r="G640" s="71">
        <f>'NEGD Commercial'!X638</f>
        <v>1</v>
      </c>
      <c r="H640" s="68">
        <f t="shared" si="40"/>
        <v>1.4140271493212671E-4</v>
      </c>
      <c r="I640" s="68">
        <f t="shared" si="41"/>
        <v>0.98911199095022462</v>
      </c>
    </row>
    <row r="641" spans="2:9" x14ac:dyDescent="0.2">
      <c r="B641" s="71">
        <f>'NEGD Commercial'!V639</f>
        <v>17559</v>
      </c>
      <c r="C641" s="65">
        <f>IF('NEGD Large Com Win'!B641&gt;80,80*(Rates!$K$9+Rates!$K$14)+('NEGD Large Com Win'!B641-80)*(Rates!$K$9+Rates!$K$17),'NEGD Large Com Win'!B641*(Rates!$K$9+Rates!$K$14))+Rates!$K$19+SUM(Rates!$K$21:$K$27)</f>
        <v>9920.1156829068805</v>
      </c>
      <c r="D641" s="65">
        <f>IF('NEGD Large Com Win'!B641&gt;40,40*(Rates!$L$9+Rates!$L$14)+('NEGD Large Com Win'!B641-40)*(Rates!$L$9+Rates!$L$17),'NEGD Large Com Win'!B641*(Rates!$L$9+Rates!$L$14))+Rates!$L$19+Rates!$L$22+Rates!$L$23</f>
        <v>10110.74868290688</v>
      </c>
      <c r="E641" s="66">
        <f t="shared" si="42"/>
        <v>190.63299999999981</v>
      </c>
      <c r="F641" s="67">
        <f t="shared" si="43"/>
        <v>1.9216812191865371E-2</v>
      </c>
      <c r="G641" s="71">
        <f>'NEGD Commercial'!X639</f>
        <v>1</v>
      </c>
      <c r="H641" s="68">
        <f t="shared" si="40"/>
        <v>1.4140271493212671E-4</v>
      </c>
      <c r="I641" s="68">
        <f t="shared" si="41"/>
        <v>0.98925339366515674</v>
      </c>
    </row>
    <row r="642" spans="2:9" x14ac:dyDescent="0.2">
      <c r="B642" s="71">
        <f>'NEGD Commercial'!V640</f>
        <v>17679</v>
      </c>
      <c r="C642" s="65">
        <f>IF('NEGD Large Com Win'!B642&gt;80,80*(Rates!$K$9+Rates!$K$14)+('NEGD Large Com Win'!B642-80)*(Rates!$K$9+Rates!$K$17),'NEGD Large Com Win'!B642*(Rates!$K$9+Rates!$K$14))+Rates!$K$19+SUM(Rates!$K$21:$K$27)</f>
        <v>9986.9756841568851</v>
      </c>
      <c r="D642" s="65">
        <f>IF('NEGD Large Com Win'!B642&gt;40,40*(Rates!$L$9+Rates!$L$14)+('NEGD Large Com Win'!B642-40)*(Rates!$L$9+Rates!$L$17),'NEGD Large Com Win'!B642*(Rates!$L$9+Rates!$L$14))+Rates!$L$19+Rates!$L$22+Rates!$L$23</f>
        <v>10179.552684156884</v>
      </c>
      <c r="E642" s="66">
        <f t="shared" si="42"/>
        <v>192.57699999999932</v>
      </c>
      <c r="F642" s="67">
        <f t="shared" si="43"/>
        <v>1.9282814546699976E-2</v>
      </c>
      <c r="G642" s="71">
        <f>'NEGD Commercial'!X640</f>
        <v>1</v>
      </c>
      <c r="H642" s="68">
        <f t="shared" si="40"/>
        <v>1.4140271493212671E-4</v>
      </c>
      <c r="I642" s="68">
        <f t="shared" si="41"/>
        <v>0.98939479638008887</v>
      </c>
    </row>
    <row r="643" spans="2:9" x14ac:dyDescent="0.2">
      <c r="B643" s="71">
        <f>'NEGD Commercial'!V641</f>
        <v>17759</v>
      </c>
      <c r="C643" s="65">
        <f>IF('NEGD Large Com Win'!B643&gt;80,80*(Rates!$K$9+Rates!$K$14)+('NEGD Large Com Win'!B643-80)*(Rates!$K$9+Rates!$K$17),'NEGD Large Com Win'!B643*(Rates!$K$9+Rates!$K$14))+Rates!$K$19+SUM(Rates!$K$21:$K$27)</f>
        <v>10031.549018323554</v>
      </c>
      <c r="D643" s="65">
        <f>IF('NEGD Large Com Win'!B643&gt;40,40*(Rates!$L$9+Rates!$L$14)+('NEGD Large Com Win'!B643-40)*(Rates!$L$9+Rates!$L$17),'NEGD Large Com Win'!B643*(Rates!$L$9+Rates!$L$14))+Rates!$L$19+Rates!$L$22+Rates!$L$23</f>
        <v>10225.422018323554</v>
      </c>
      <c r="E643" s="66">
        <f t="shared" si="42"/>
        <v>193.87299999999959</v>
      </c>
      <c r="F643" s="67">
        <f t="shared" si="43"/>
        <v>1.9326327334479709E-2</v>
      </c>
      <c r="G643" s="71">
        <f>'NEGD Commercial'!X641</f>
        <v>1</v>
      </c>
      <c r="H643" s="68">
        <f t="shared" si="40"/>
        <v>1.4140271493212671E-4</v>
      </c>
      <c r="I643" s="68">
        <f t="shared" si="41"/>
        <v>0.989536199095021</v>
      </c>
    </row>
    <row r="644" spans="2:9" x14ac:dyDescent="0.2">
      <c r="B644" s="71">
        <f>'NEGD Commercial'!V642</f>
        <v>17779</v>
      </c>
      <c r="C644" s="65">
        <f>IF('NEGD Large Com Win'!B644&gt;80,80*(Rates!$K$9+Rates!$K$14)+('NEGD Large Com Win'!B644-80)*(Rates!$K$9+Rates!$K$17),'NEGD Large Com Win'!B644*(Rates!$K$9+Rates!$K$14))+Rates!$K$19+SUM(Rates!$K$21:$K$27)</f>
        <v>10042.692351865222</v>
      </c>
      <c r="D644" s="65">
        <f>IF('NEGD Large Com Win'!B644&gt;40,40*(Rates!$L$9+Rates!$L$14)+('NEGD Large Com Win'!B644-40)*(Rates!$L$9+Rates!$L$17),'NEGD Large Com Win'!B644*(Rates!$L$9+Rates!$L$14))+Rates!$L$19+Rates!$L$22+Rates!$L$23</f>
        <v>10236.889351865222</v>
      </c>
      <c r="E644" s="66">
        <f t="shared" si="42"/>
        <v>194.19700000000012</v>
      </c>
      <c r="F644" s="67">
        <f t="shared" si="43"/>
        <v>1.9337145179393257E-2</v>
      </c>
      <c r="G644" s="71">
        <f>'NEGD Commercial'!X642</f>
        <v>2</v>
      </c>
      <c r="H644" s="68">
        <f t="shared" si="40"/>
        <v>2.8280542986425342E-4</v>
      </c>
      <c r="I644" s="68">
        <f t="shared" si="41"/>
        <v>0.98981900452488525</v>
      </c>
    </row>
    <row r="645" spans="2:9" x14ac:dyDescent="0.2">
      <c r="B645" s="71">
        <f>'NEGD Commercial'!V643</f>
        <v>17799</v>
      </c>
      <c r="C645" s="65">
        <f>IF('NEGD Large Com Win'!B645&gt;80,80*(Rates!$K$9+Rates!$K$14)+('NEGD Large Com Win'!B645-80)*(Rates!$K$9+Rates!$K$17),'NEGD Large Com Win'!B645*(Rates!$K$9+Rates!$K$14))+Rates!$K$19+SUM(Rates!$K$21:$K$27)</f>
        <v>10053.83568540689</v>
      </c>
      <c r="D645" s="65">
        <f>IF('NEGD Large Com Win'!B645&gt;40,40*(Rates!$L$9+Rates!$L$14)+('NEGD Large Com Win'!B645-40)*(Rates!$L$9+Rates!$L$17),'NEGD Large Com Win'!B645*(Rates!$L$9+Rates!$L$14))+Rates!$L$19+Rates!$L$22+Rates!$L$23</f>
        <v>10248.356685406889</v>
      </c>
      <c r="E645" s="66">
        <f t="shared" si="42"/>
        <v>194.52099999999882</v>
      </c>
      <c r="F645" s="67">
        <f t="shared" si="43"/>
        <v>1.9347939044035246E-2</v>
      </c>
      <c r="G645" s="71">
        <f>'NEGD Commercial'!X643</f>
        <v>1</v>
      </c>
      <c r="H645" s="68">
        <f t="shared" si="40"/>
        <v>1.4140271493212671E-4</v>
      </c>
      <c r="I645" s="68">
        <f t="shared" si="41"/>
        <v>0.98996040723981737</v>
      </c>
    </row>
    <row r="646" spans="2:9" x14ac:dyDescent="0.2">
      <c r="B646" s="71">
        <f>'NEGD Commercial'!V644</f>
        <v>17819</v>
      </c>
      <c r="C646" s="65">
        <f>IF('NEGD Large Com Win'!B646&gt;80,80*(Rates!$K$9+Rates!$K$14)+('NEGD Large Com Win'!B646-80)*(Rates!$K$9+Rates!$K$17),'NEGD Large Com Win'!B646*(Rates!$K$9+Rates!$K$14))+Rates!$K$19+SUM(Rates!$K$21:$K$27)</f>
        <v>10064.979018948556</v>
      </c>
      <c r="D646" s="65">
        <f>IF('NEGD Large Com Win'!B646&gt;40,40*(Rates!$L$9+Rates!$L$14)+('NEGD Large Com Win'!B646-40)*(Rates!$L$9+Rates!$L$17),'NEGD Large Com Win'!B646*(Rates!$L$9+Rates!$L$14))+Rates!$L$19+Rates!$L$22+Rates!$L$23</f>
        <v>10259.824018948557</v>
      </c>
      <c r="E646" s="66">
        <f t="shared" si="42"/>
        <v>194.84500000000116</v>
      </c>
      <c r="F646" s="67">
        <f t="shared" si="43"/>
        <v>1.9358709008054722E-2</v>
      </c>
      <c r="G646" s="71">
        <f>'NEGD Commercial'!X644</f>
        <v>1</v>
      </c>
      <c r="H646" s="68">
        <f t="shared" si="40"/>
        <v>1.4140271493212671E-4</v>
      </c>
      <c r="I646" s="68">
        <f t="shared" si="41"/>
        <v>0.9901018099547495</v>
      </c>
    </row>
    <row r="647" spans="2:9" x14ac:dyDescent="0.2">
      <c r="B647" s="71">
        <f>'NEGD Commercial'!V645</f>
        <v>17919</v>
      </c>
      <c r="C647" s="65">
        <f>IF('NEGD Large Com Win'!B647&gt;80,80*(Rates!$K$9+Rates!$K$14)+('NEGD Large Com Win'!B647-80)*(Rates!$K$9+Rates!$K$17),'NEGD Large Com Win'!B647*(Rates!$K$9+Rates!$K$14))+Rates!$K$19+SUM(Rates!$K$21:$K$27)</f>
        <v>10120.695686656893</v>
      </c>
      <c r="D647" s="65">
        <f>IF('NEGD Large Com Win'!B647&gt;40,40*(Rates!$L$9+Rates!$L$14)+('NEGD Large Com Win'!B647-40)*(Rates!$L$9+Rates!$L$17),'NEGD Large Com Win'!B647*(Rates!$L$9+Rates!$L$14))+Rates!$L$19+Rates!$L$22+Rates!$L$23</f>
        <v>10317.160686656895</v>
      </c>
      <c r="E647" s="66">
        <f t="shared" si="42"/>
        <v>196.46500000000196</v>
      </c>
      <c r="F647" s="67">
        <f t="shared" si="43"/>
        <v>1.9412203081950293E-2</v>
      </c>
      <c r="G647" s="71">
        <f>'NEGD Commercial'!X645</f>
        <v>1</v>
      </c>
      <c r="H647" s="68">
        <f t="shared" si="40"/>
        <v>1.4140271493212671E-4</v>
      </c>
      <c r="I647" s="68">
        <f t="shared" si="41"/>
        <v>0.99024321266968163</v>
      </c>
    </row>
    <row r="648" spans="2:9" x14ac:dyDescent="0.2">
      <c r="B648" s="71">
        <f>'NEGD Commercial'!V646</f>
        <v>18019</v>
      </c>
      <c r="C648" s="65">
        <f>IF('NEGD Large Com Win'!B648&gt;80,80*(Rates!$K$9+Rates!$K$14)+('NEGD Large Com Win'!B648-80)*(Rates!$K$9+Rates!$K$17),'NEGD Large Com Win'!B648*(Rates!$K$9+Rates!$K$14))+Rates!$K$19+SUM(Rates!$K$21:$K$27)</f>
        <v>10176.412354365229</v>
      </c>
      <c r="D648" s="65">
        <f>IF('NEGD Large Com Win'!B648&gt;40,40*(Rates!$L$9+Rates!$L$14)+('NEGD Large Com Win'!B648-40)*(Rates!$L$9+Rates!$L$17),'NEGD Large Com Win'!B648*(Rates!$L$9+Rates!$L$14))+Rates!$L$19+Rates!$L$22+Rates!$L$23</f>
        <v>10374.49735436523</v>
      </c>
      <c r="E648" s="66">
        <f t="shared" si="42"/>
        <v>198.08500000000095</v>
      </c>
      <c r="F648" s="67">
        <f t="shared" si="43"/>
        <v>1.9465111387220003E-2</v>
      </c>
      <c r="G648" s="71">
        <f>'NEGD Commercial'!X646</f>
        <v>1</v>
      </c>
      <c r="H648" s="68">
        <f t="shared" ref="H648:H711" si="44">G648/SUM($G$6:$G$714)</f>
        <v>1.4140271493212671E-4</v>
      </c>
      <c r="I648" s="68">
        <f t="shared" ref="I648:I711" si="45">H648+I647</f>
        <v>0.99038461538461375</v>
      </c>
    </row>
    <row r="649" spans="2:9" x14ac:dyDescent="0.2">
      <c r="B649" s="71">
        <f>'NEGD Commercial'!V647</f>
        <v>18039</v>
      </c>
      <c r="C649" s="65">
        <f>IF('NEGD Large Com Win'!B649&gt;80,80*(Rates!$K$9+Rates!$K$14)+('NEGD Large Com Win'!B649-80)*(Rates!$K$9+Rates!$K$17),'NEGD Large Com Win'!B649*(Rates!$K$9+Rates!$K$14))+Rates!$K$19+SUM(Rates!$K$21:$K$27)</f>
        <v>10187.555687906897</v>
      </c>
      <c r="D649" s="65">
        <f>IF('NEGD Large Com Win'!B649&gt;40,40*(Rates!$L$9+Rates!$L$14)+('NEGD Large Com Win'!B649-40)*(Rates!$L$9+Rates!$L$17),'NEGD Large Com Win'!B649*(Rates!$L$9+Rates!$L$14))+Rates!$L$19+Rates!$L$22+Rates!$L$23</f>
        <v>10385.964687906899</v>
      </c>
      <c r="E649" s="66">
        <f t="shared" si="42"/>
        <v>198.40900000000147</v>
      </c>
      <c r="F649" s="67">
        <f t="shared" si="43"/>
        <v>1.9475623601795097E-2</v>
      </c>
      <c r="G649" s="71">
        <f>'NEGD Commercial'!X647</f>
        <v>1</v>
      </c>
      <c r="H649" s="68">
        <f t="shared" si="44"/>
        <v>1.4140271493212671E-4</v>
      </c>
      <c r="I649" s="68">
        <f t="shared" si="45"/>
        <v>0.99052601809954588</v>
      </c>
    </row>
    <row r="650" spans="2:9" x14ac:dyDescent="0.2">
      <c r="B650" s="71">
        <f>'NEGD Commercial'!V648</f>
        <v>18099</v>
      </c>
      <c r="C650" s="65">
        <f>IF('NEGD Large Com Win'!B650&gt;80,80*(Rates!$K$9+Rates!$K$14)+('NEGD Large Com Win'!B650-80)*(Rates!$K$9+Rates!$K$17),'NEGD Large Com Win'!B650*(Rates!$K$9+Rates!$K$14))+Rates!$K$19+SUM(Rates!$K$21:$K$27)</f>
        <v>10220.9856885319</v>
      </c>
      <c r="D650" s="65">
        <f>IF('NEGD Large Com Win'!B650&gt;40,40*(Rates!$L$9+Rates!$L$14)+('NEGD Large Com Win'!B650-40)*(Rates!$L$9+Rates!$L$17),'NEGD Large Com Win'!B650*(Rates!$L$9+Rates!$L$14))+Rates!$L$19+Rates!$L$22+Rates!$L$23</f>
        <v>10420.3666885319</v>
      </c>
      <c r="E650" s="66">
        <f t="shared" si="42"/>
        <v>199.3809999999994</v>
      </c>
      <c r="F650" s="67">
        <f t="shared" si="43"/>
        <v>1.9507022715402868E-2</v>
      </c>
      <c r="G650" s="71">
        <f>'NEGD Commercial'!X648</f>
        <v>1</v>
      </c>
      <c r="H650" s="68">
        <f t="shared" si="44"/>
        <v>1.4140271493212671E-4</v>
      </c>
      <c r="I650" s="68">
        <f t="shared" si="45"/>
        <v>0.99066742081447801</v>
      </c>
    </row>
    <row r="651" spans="2:9" x14ac:dyDescent="0.2">
      <c r="B651" s="71">
        <f>'NEGD Commercial'!V649</f>
        <v>18139</v>
      </c>
      <c r="C651" s="65">
        <f>IF('NEGD Large Com Win'!B651&gt;80,80*(Rates!$K$9+Rates!$K$14)+('NEGD Large Com Win'!B651-80)*(Rates!$K$9+Rates!$K$17),'NEGD Large Com Win'!B651*(Rates!$K$9+Rates!$K$14))+Rates!$K$19+SUM(Rates!$K$21:$K$27)</f>
        <v>10243.272355615234</v>
      </c>
      <c r="D651" s="65">
        <f>IF('NEGD Large Com Win'!B651&gt;40,40*(Rates!$L$9+Rates!$L$14)+('NEGD Large Com Win'!B651-40)*(Rates!$L$9+Rates!$L$17),'NEGD Large Com Win'!B651*(Rates!$L$9+Rates!$L$14))+Rates!$L$19+Rates!$L$22+Rates!$L$23</f>
        <v>10443.301355615235</v>
      </c>
      <c r="E651" s="66">
        <f t="shared" si="42"/>
        <v>200.02900000000045</v>
      </c>
      <c r="F651" s="67">
        <f t="shared" si="43"/>
        <v>1.9527841597450746E-2</v>
      </c>
      <c r="G651" s="71">
        <f>'NEGD Commercial'!X649</f>
        <v>1</v>
      </c>
      <c r="H651" s="68">
        <f t="shared" si="44"/>
        <v>1.4140271493212671E-4</v>
      </c>
      <c r="I651" s="68">
        <f t="shared" si="45"/>
        <v>0.99080882352941013</v>
      </c>
    </row>
    <row r="652" spans="2:9" x14ac:dyDescent="0.2">
      <c r="B652" s="71">
        <f>'NEGD Commercial'!V650</f>
        <v>18599</v>
      </c>
      <c r="C652" s="65">
        <f>IF('NEGD Large Com Win'!B652&gt;80,80*(Rates!$K$9+Rates!$K$14)+('NEGD Large Com Win'!B652-80)*(Rates!$K$9+Rates!$K$17),'NEGD Large Com Win'!B652*(Rates!$K$9+Rates!$K$14))+Rates!$K$19+SUM(Rates!$K$21:$K$27)</f>
        <v>10499.569027073585</v>
      </c>
      <c r="D652" s="65">
        <f>IF('NEGD Large Com Win'!B652&gt;40,40*(Rates!$L$9+Rates!$L$14)+('NEGD Large Com Win'!B652-40)*(Rates!$L$9+Rates!$L$17),'NEGD Large Com Win'!B652*(Rates!$L$9+Rates!$L$14))+Rates!$L$19+Rates!$L$22+Rates!$L$23</f>
        <v>10707.050027073585</v>
      </c>
      <c r="E652" s="66">
        <f t="shared" si="42"/>
        <v>207.48099999999977</v>
      </c>
      <c r="F652" s="67">
        <f t="shared" si="43"/>
        <v>1.9760906325297846E-2</v>
      </c>
      <c r="G652" s="71">
        <f>'NEGD Commercial'!X650</f>
        <v>1</v>
      </c>
      <c r="H652" s="68">
        <f t="shared" si="44"/>
        <v>1.4140271493212671E-4</v>
      </c>
      <c r="I652" s="68">
        <f t="shared" si="45"/>
        <v>0.99095022624434226</v>
      </c>
    </row>
    <row r="653" spans="2:9" x14ac:dyDescent="0.2">
      <c r="B653" s="71">
        <f>'NEGD Commercial'!V651</f>
        <v>18619</v>
      </c>
      <c r="C653" s="65">
        <f>IF('NEGD Large Com Win'!B653&gt;80,80*(Rates!$K$9+Rates!$K$14)+('NEGD Large Com Win'!B653-80)*(Rates!$K$9+Rates!$K$17),'NEGD Large Com Win'!B653*(Rates!$K$9+Rates!$K$14))+Rates!$K$19+SUM(Rates!$K$21:$K$27)</f>
        <v>10510.712360615253</v>
      </c>
      <c r="D653" s="65">
        <f>IF('NEGD Large Com Win'!B653&gt;40,40*(Rates!$L$9+Rates!$L$14)+('NEGD Large Com Win'!B653-40)*(Rates!$L$9+Rates!$L$17),'NEGD Large Com Win'!B653*(Rates!$L$9+Rates!$L$14))+Rates!$L$19+Rates!$L$22+Rates!$L$23</f>
        <v>10718.517360615253</v>
      </c>
      <c r="E653" s="66">
        <f t="shared" si="42"/>
        <v>207.80500000000029</v>
      </c>
      <c r="F653" s="67">
        <f t="shared" si="43"/>
        <v>1.9770781738701892E-2</v>
      </c>
      <c r="G653" s="71">
        <f>'NEGD Commercial'!X651</f>
        <v>1</v>
      </c>
      <c r="H653" s="68">
        <f t="shared" si="44"/>
        <v>1.4140271493212671E-4</v>
      </c>
      <c r="I653" s="68">
        <f t="shared" si="45"/>
        <v>0.99109162895927438</v>
      </c>
    </row>
    <row r="654" spans="2:9" x14ac:dyDescent="0.2">
      <c r="B654" s="71">
        <f>'NEGD Commercial'!V652</f>
        <v>18659</v>
      </c>
      <c r="C654" s="65">
        <f>IF('NEGD Large Com Win'!B654&gt;80,80*(Rates!$K$9+Rates!$K$14)+('NEGD Large Com Win'!B654-80)*(Rates!$K$9+Rates!$K$17),'NEGD Large Com Win'!B654*(Rates!$K$9+Rates!$K$14))+Rates!$K$19+SUM(Rates!$K$21:$K$27)</f>
        <v>10532.999027698586</v>
      </c>
      <c r="D654" s="65">
        <f>IF('NEGD Large Com Win'!B654&gt;40,40*(Rates!$L$9+Rates!$L$14)+('NEGD Large Com Win'!B654-40)*(Rates!$L$9+Rates!$L$17),'NEGD Large Com Win'!B654*(Rates!$L$9+Rates!$L$14))+Rates!$L$19+Rates!$L$22+Rates!$L$23</f>
        <v>10741.452027698588</v>
      </c>
      <c r="E654" s="66">
        <f t="shared" ref="E654:E688" si="46">D654-C654</f>
        <v>208.45300000000134</v>
      </c>
      <c r="F654" s="67">
        <f t="shared" ref="F654:F688" si="47">E654/C654</f>
        <v>1.9790469879645226E-2</v>
      </c>
      <c r="G654" s="71">
        <f>'NEGD Commercial'!X652</f>
        <v>2</v>
      </c>
      <c r="H654" s="68">
        <f t="shared" si="44"/>
        <v>2.8280542986425342E-4</v>
      </c>
      <c r="I654" s="68">
        <f t="shared" si="45"/>
        <v>0.99137443438913864</v>
      </c>
    </row>
    <row r="655" spans="2:9" x14ac:dyDescent="0.2">
      <c r="B655" s="71">
        <f>'NEGD Commercial'!V653</f>
        <v>19019</v>
      </c>
      <c r="C655" s="65">
        <f>IF('NEGD Large Com Win'!B655&gt;80,80*(Rates!$K$9+Rates!$K$14)+('NEGD Large Com Win'!B655-80)*(Rates!$K$9+Rates!$K$17),'NEGD Large Com Win'!B655*(Rates!$K$9+Rates!$K$14))+Rates!$K$19+SUM(Rates!$K$21:$K$27)</f>
        <v>10733.5790314486</v>
      </c>
      <c r="D655" s="65">
        <f>IF('NEGD Large Com Win'!B655&gt;40,40*(Rates!$L$9+Rates!$L$14)+('NEGD Large Com Win'!B655-40)*(Rates!$L$9+Rates!$L$17),'NEGD Large Com Win'!B655*(Rates!$L$9+Rates!$L$14))+Rates!$L$19+Rates!$L$22+Rates!$L$23</f>
        <v>10947.8640314486</v>
      </c>
      <c r="E655" s="66">
        <f t="shared" si="46"/>
        <v>214.28499999999985</v>
      </c>
      <c r="F655" s="67">
        <f t="shared" si="47"/>
        <v>1.9963983995660767E-2</v>
      </c>
      <c r="G655" s="71">
        <f>'NEGD Commercial'!X653</f>
        <v>1</v>
      </c>
      <c r="H655" s="68">
        <f t="shared" si="44"/>
        <v>1.4140271493212671E-4</v>
      </c>
      <c r="I655" s="68">
        <f t="shared" si="45"/>
        <v>0.99151583710407076</v>
      </c>
    </row>
    <row r="656" spans="2:9" x14ac:dyDescent="0.2">
      <c r="B656" s="71">
        <f>'NEGD Commercial'!V654</f>
        <v>19059</v>
      </c>
      <c r="C656" s="65">
        <f>IF('NEGD Large Com Win'!B656&gt;80,80*(Rates!$K$9+Rates!$K$14)+('NEGD Large Com Win'!B656-80)*(Rates!$K$9+Rates!$K$17),'NEGD Large Com Win'!B656*(Rates!$K$9+Rates!$K$14))+Rates!$K$19+SUM(Rates!$K$21:$K$27)</f>
        <v>10755.865698531934</v>
      </c>
      <c r="D656" s="65">
        <f>IF('NEGD Large Com Win'!B656&gt;40,40*(Rates!$L$9+Rates!$L$14)+('NEGD Large Com Win'!B656-40)*(Rates!$L$9+Rates!$L$17),'NEGD Large Com Win'!B656*(Rates!$L$9+Rates!$L$14))+Rates!$L$19+Rates!$L$22+Rates!$L$23</f>
        <v>10970.798698531935</v>
      </c>
      <c r="E656" s="66">
        <f t="shared" si="46"/>
        <v>214.9330000000009</v>
      </c>
      <c r="F656" s="67">
        <f t="shared" si="47"/>
        <v>1.9982863864629424E-2</v>
      </c>
      <c r="G656" s="71">
        <f>'NEGD Commercial'!X654</f>
        <v>1</v>
      </c>
      <c r="H656" s="68">
        <f t="shared" si="44"/>
        <v>1.4140271493212671E-4</v>
      </c>
      <c r="I656" s="68">
        <f t="shared" si="45"/>
        <v>0.99165723981900289</v>
      </c>
    </row>
    <row r="657" spans="2:9" x14ac:dyDescent="0.2">
      <c r="B657" s="71">
        <f>'NEGD Commercial'!V655</f>
        <v>19179</v>
      </c>
      <c r="C657" s="65">
        <f>IF('NEGD Large Com Win'!B657&gt;80,80*(Rates!$K$9+Rates!$K$14)+('NEGD Large Com Win'!B657-80)*(Rates!$K$9+Rates!$K$17),'NEGD Large Com Win'!B657*(Rates!$K$9+Rates!$K$14))+Rates!$K$19+SUM(Rates!$K$21:$K$27)</f>
        <v>10822.725699781939</v>
      </c>
      <c r="D657" s="65">
        <f>IF('NEGD Large Com Win'!B657&gt;40,40*(Rates!$L$9+Rates!$L$14)+('NEGD Large Com Win'!B657-40)*(Rates!$L$9+Rates!$L$17),'NEGD Large Com Win'!B657*(Rates!$L$9+Rates!$L$14))+Rates!$L$19+Rates!$L$22+Rates!$L$23</f>
        <v>11039.602699781939</v>
      </c>
      <c r="E657" s="66">
        <f t="shared" si="46"/>
        <v>216.87700000000041</v>
      </c>
      <c r="F657" s="67">
        <f t="shared" si="47"/>
        <v>2.0039036931738013E-2</v>
      </c>
      <c r="G657" s="71">
        <f>'NEGD Commercial'!X655</f>
        <v>1</v>
      </c>
      <c r="H657" s="68">
        <f t="shared" si="44"/>
        <v>1.4140271493212671E-4</v>
      </c>
      <c r="I657" s="68">
        <f t="shared" si="45"/>
        <v>0.99179864253393502</v>
      </c>
    </row>
    <row r="658" spans="2:9" x14ac:dyDescent="0.2">
      <c r="B658" s="71">
        <f>'NEGD Commercial'!V656</f>
        <v>19239</v>
      </c>
      <c r="C658" s="65">
        <f>IF('NEGD Large Com Win'!B658&gt;80,80*(Rates!$K$9+Rates!$K$14)+('NEGD Large Com Win'!B658-80)*(Rates!$K$9+Rates!$K$17),'NEGD Large Com Win'!B658*(Rates!$K$9+Rates!$K$14))+Rates!$K$19+SUM(Rates!$K$21:$K$27)</f>
        <v>10856.15570040694</v>
      </c>
      <c r="D658" s="65">
        <f>IF('NEGD Large Com Win'!B658&gt;40,40*(Rates!$L$9+Rates!$L$14)+('NEGD Large Com Win'!B658-40)*(Rates!$L$9+Rates!$L$17),'NEGD Large Com Win'!B658*(Rates!$L$9+Rates!$L$14))+Rates!$L$19+Rates!$L$22+Rates!$L$23</f>
        <v>11074.004700406942</v>
      </c>
      <c r="E658" s="66">
        <f t="shared" si="46"/>
        <v>217.84900000000198</v>
      </c>
      <c r="F658" s="67">
        <f t="shared" si="47"/>
        <v>2.0066863999733901E-2</v>
      </c>
      <c r="G658" s="71">
        <f>'NEGD Commercial'!X656</f>
        <v>1</v>
      </c>
      <c r="H658" s="68">
        <f t="shared" si="44"/>
        <v>1.4140271493212671E-4</v>
      </c>
      <c r="I658" s="68">
        <f t="shared" si="45"/>
        <v>0.99194004524886714</v>
      </c>
    </row>
    <row r="659" spans="2:9" x14ac:dyDescent="0.2">
      <c r="B659" s="71">
        <f>'NEGD Commercial'!V657</f>
        <v>19379</v>
      </c>
      <c r="C659" s="65">
        <f>IF('NEGD Large Com Win'!B659&gt;80,80*(Rates!$K$9+Rates!$K$14)+('NEGD Large Com Win'!B659-80)*(Rates!$K$9+Rates!$K$17),'NEGD Large Com Win'!B659*(Rates!$K$9+Rates!$K$14))+Rates!$K$19+SUM(Rates!$K$21:$K$27)</f>
        <v>10934.159035198612</v>
      </c>
      <c r="D659" s="65">
        <f>IF('NEGD Large Com Win'!B659&gt;40,40*(Rates!$L$9+Rates!$L$14)+('NEGD Large Com Win'!B659-40)*(Rates!$L$9+Rates!$L$17),'NEGD Large Com Win'!B659*(Rates!$L$9+Rates!$L$14))+Rates!$L$19+Rates!$L$22+Rates!$L$23</f>
        <v>11154.276035198613</v>
      </c>
      <c r="E659" s="66">
        <f t="shared" si="46"/>
        <v>220.11700000000019</v>
      </c>
      <c r="F659" s="67">
        <f t="shared" si="47"/>
        <v>2.0131132105488156E-2</v>
      </c>
      <c r="G659" s="71">
        <f>'NEGD Commercial'!X657</f>
        <v>1</v>
      </c>
      <c r="H659" s="68">
        <f t="shared" si="44"/>
        <v>1.4140271493212671E-4</v>
      </c>
      <c r="I659" s="68">
        <f t="shared" si="45"/>
        <v>0.99208144796379927</v>
      </c>
    </row>
    <row r="660" spans="2:9" x14ac:dyDescent="0.2">
      <c r="B660" s="71">
        <f>'NEGD Commercial'!V658</f>
        <v>19479</v>
      </c>
      <c r="C660" s="65">
        <f>IF('NEGD Large Com Win'!B660&gt;80,80*(Rates!$K$9+Rates!$K$14)+('NEGD Large Com Win'!B660-80)*(Rates!$K$9+Rates!$K$17),'NEGD Large Com Win'!B660*(Rates!$K$9+Rates!$K$14))+Rates!$K$19+SUM(Rates!$K$21:$K$27)</f>
        <v>10989.875702906949</v>
      </c>
      <c r="D660" s="65">
        <f>IF('NEGD Large Com Win'!B660&gt;40,40*(Rates!$L$9+Rates!$L$14)+('NEGD Large Com Win'!B660-40)*(Rates!$L$9+Rates!$L$17),'NEGD Large Com Win'!B660*(Rates!$L$9+Rates!$L$14))+Rates!$L$19+Rates!$L$22+Rates!$L$23</f>
        <v>11211.61270290695</v>
      </c>
      <c r="E660" s="66">
        <f t="shared" si="46"/>
        <v>221.73700000000099</v>
      </c>
      <c r="F660" s="67">
        <f t="shared" si="47"/>
        <v>2.017647933373341E-2</v>
      </c>
      <c r="G660" s="71">
        <f>'NEGD Commercial'!X658</f>
        <v>1</v>
      </c>
      <c r="H660" s="68">
        <f t="shared" si="44"/>
        <v>1.4140271493212671E-4</v>
      </c>
      <c r="I660" s="68">
        <f t="shared" si="45"/>
        <v>0.99222285067873139</v>
      </c>
    </row>
    <row r="661" spans="2:9" x14ac:dyDescent="0.2">
      <c r="B661" s="71">
        <f>'NEGD Commercial'!V659</f>
        <v>19519</v>
      </c>
      <c r="C661" s="65">
        <f>IF('NEGD Large Com Win'!B661&gt;80,80*(Rates!$K$9+Rates!$K$14)+('NEGD Large Com Win'!B661-80)*(Rates!$K$9+Rates!$K$17),'NEGD Large Com Win'!B661*(Rates!$K$9+Rates!$K$14))+Rates!$K$19+SUM(Rates!$K$21:$K$27)</f>
        <v>11012.162369990285</v>
      </c>
      <c r="D661" s="65">
        <f>IF('NEGD Large Com Win'!B661&gt;40,40*(Rates!$L$9+Rates!$L$14)+('NEGD Large Com Win'!B661-40)*(Rates!$L$9+Rates!$L$17),'NEGD Large Com Win'!B661*(Rates!$L$9+Rates!$L$14))+Rates!$L$19+Rates!$L$22+Rates!$L$23</f>
        <v>11234.547369990285</v>
      </c>
      <c r="E661" s="66">
        <f t="shared" si="46"/>
        <v>222.38500000000022</v>
      </c>
      <c r="F661" s="67">
        <f t="shared" si="47"/>
        <v>2.0194489740364807E-2</v>
      </c>
      <c r="G661" s="71">
        <f>'NEGD Commercial'!X659</f>
        <v>1</v>
      </c>
      <c r="H661" s="68">
        <f t="shared" si="44"/>
        <v>1.4140271493212671E-4</v>
      </c>
      <c r="I661" s="68">
        <f t="shared" si="45"/>
        <v>0.99236425339366352</v>
      </c>
    </row>
    <row r="662" spans="2:9" x14ac:dyDescent="0.2">
      <c r="B662" s="71">
        <f>'NEGD Commercial'!V660</f>
        <v>19539</v>
      </c>
      <c r="C662" s="65">
        <f>IF('NEGD Large Com Win'!B662&gt;80,80*(Rates!$K$9+Rates!$K$14)+('NEGD Large Com Win'!B662-80)*(Rates!$K$9+Rates!$K$17),'NEGD Large Com Win'!B662*(Rates!$K$9+Rates!$K$14))+Rates!$K$19+SUM(Rates!$K$21:$K$27)</f>
        <v>11023.305703531953</v>
      </c>
      <c r="D662" s="65">
        <f>IF('NEGD Large Com Win'!B662&gt;40,40*(Rates!$L$9+Rates!$L$14)+('NEGD Large Com Win'!B662-40)*(Rates!$L$9+Rates!$L$17),'NEGD Large Com Win'!B662*(Rates!$L$9+Rates!$L$14))+Rates!$L$19+Rates!$L$22+Rates!$L$23</f>
        <v>11246.014703531951</v>
      </c>
      <c r="E662" s="66">
        <f t="shared" si="46"/>
        <v>222.70899999999892</v>
      </c>
      <c r="F662" s="67">
        <f t="shared" si="47"/>
        <v>2.0203467633909601E-2</v>
      </c>
      <c r="G662" s="71">
        <f>'NEGD Commercial'!X660</f>
        <v>1</v>
      </c>
      <c r="H662" s="68">
        <f t="shared" si="44"/>
        <v>1.4140271493212671E-4</v>
      </c>
      <c r="I662" s="68">
        <f t="shared" si="45"/>
        <v>0.99250565610859565</v>
      </c>
    </row>
    <row r="663" spans="2:9" x14ac:dyDescent="0.2">
      <c r="B663" s="71">
        <f>'NEGD Commercial'!V661</f>
        <v>19639</v>
      </c>
      <c r="C663" s="65">
        <f>IF('NEGD Large Com Win'!B663&gt;80,80*(Rates!$K$9+Rates!$K$14)+('NEGD Large Com Win'!B663-80)*(Rates!$K$9+Rates!$K$17),'NEGD Large Com Win'!B663*(Rates!$K$9+Rates!$K$14))+Rates!$K$19+SUM(Rates!$K$21:$K$27)</f>
        <v>11079.022371240289</v>
      </c>
      <c r="D663" s="65">
        <f>IF('NEGD Large Com Win'!B663&gt;40,40*(Rates!$L$9+Rates!$L$14)+('NEGD Large Com Win'!B663-40)*(Rates!$L$9+Rates!$L$17),'NEGD Large Com Win'!B663*(Rates!$L$9+Rates!$L$14))+Rates!$L$19+Rates!$L$22+Rates!$L$23</f>
        <v>11303.351371240289</v>
      </c>
      <c r="E663" s="66">
        <f t="shared" si="46"/>
        <v>224.32899999999972</v>
      </c>
      <c r="F663" s="67">
        <f t="shared" si="47"/>
        <v>2.0248086201389827E-2</v>
      </c>
      <c r="G663" s="71">
        <f>'NEGD Commercial'!X661</f>
        <v>1</v>
      </c>
      <c r="H663" s="68">
        <f t="shared" si="44"/>
        <v>1.4140271493212671E-4</v>
      </c>
      <c r="I663" s="68">
        <f t="shared" si="45"/>
        <v>0.99264705882352777</v>
      </c>
    </row>
    <row r="664" spans="2:9" x14ac:dyDescent="0.2">
      <c r="B664" s="71">
        <f>'NEGD Commercial'!V662</f>
        <v>19739</v>
      </c>
      <c r="C664" s="65">
        <f>IF('NEGD Large Com Win'!B664&gt;80,80*(Rates!$K$9+Rates!$K$14)+('NEGD Large Com Win'!B664-80)*(Rates!$K$9+Rates!$K$17),'NEGD Large Com Win'!B664*(Rates!$K$9+Rates!$K$14))+Rates!$K$19+SUM(Rates!$K$21:$K$27)</f>
        <v>11134.739038948626</v>
      </c>
      <c r="D664" s="65">
        <f>IF('NEGD Large Com Win'!B664&gt;40,40*(Rates!$L$9+Rates!$L$14)+('NEGD Large Com Win'!B664-40)*(Rates!$L$9+Rates!$L$17),'NEGD Large Com Win'!B664*(Rates!$L$9+Rates!$L$14))+Rates!$L$19+Rates!$L$22+Rates!$L$23</f>
        <v>11360.688038948625</v>
      </c>
      <c r="E664" s="66">
        <f t="shared" si="46"/>
        <v>225.9489999999987</v>
      </c>
      <c r="F664" s="67">
        <f t="shared" si="47"/>
        <v>2.029225823880049E-2</v>
      </c>
      <c r="G664" s="71">
        <f>'NEGD Commercial'!X662</f>
        <v>1</v>
      </c>
      <c r="H664" s="68">
        <f t="shared" si="44"/>
        <v>1.4140271493212671E-4</v>
      </c>
      <c r="I664" s="68">
        <f t="shared" si="45"/>
        <v>0.9927884615384599</v>
      </c>
    </row>
    <row r="665" spans="2:9" x14ac:dyDescent="0.2">
      <c r="B665" s="71">
        <f>'NEGD Commercial'!V663</f>
        <v>19759</v>
      </c>
      <c r="C665" s="65">
        <f>IF('NEGD Large Com Win'!B665&gt;80,80*(Rates!$K$9+Rates!$K$14)+('NEGD Large Com Win'!B665-80)*(Rates!$K$9+Rates!$K$17),'NEGD Large Com Win'!B665*(Rates!$K$9+Rates!$K$14))+Rates!$K$19+SUM(Rates!$K$21:$K$27)</f>
        <v>11145.882372490292</v>
      </c>
      <c r="D665" s="65">
        <f>IF('NEGD Large Com Win'!B665&gt;40,40*(Rates!$L$9+Rates!$L$14)+('NEGD Large Com Win'!B665-40)*(Rates!$L$9+Rates!$L$17),'NEGD Large Com Win'!B665*(Rates!$L$9+Rates!$L$14))+Rates!$L$19+Rates!$L$22+Rates!$L$23</f>
        <v>11372.155372490293</v>
      </c>
      <c r="E665" s="66">
        <f t="shared" si="46"/>
        <v>226.27300000000105</v>
      </c>
      <c r="F665" s="67">
        <f t="shared" si="47"/>
        <v>2.0301039651959427E-2</v>
      </c>
      <c r="G665" s="71">
        <f>'NEGD Commercial'!X663</f>
        <v>1</v>
      </c>
      <c r="H665" s="68">
        <f t="shared" si="44"/>
        <v>1.4140271493212671E-4</v>
      </c>
      <c r="I665" s="68">
        <f t="shared" si="45"/>
        <v>0.99292986425339202</v>
      </c>
    </row>
    <row r="666" spans="2:9" x14ac:dyDescent="0.2">
      <c r="B666" s="71">
        <f>'NEGD Commercial'!V664</f>
        <v>19879</v>
      </c>
      <c r="C666" s="65">
        <f>IF('NEGD Large Com Win'!B666&gt;80,80*(Rates!$K$9+Rates!$K$14)+('NEGD Large Com Win'!B666-80)*(Rates!$K$9+Rates!$K$17),'NEGD Large Com Win'!B666*(Rates!$K$9+Rates!$K$14))+Rates!$K$19+SUM(Rates!$K$21:$K$27)</f>
        <v>11212.742373740297</v>
      </c>
      <c r="D666" s="65">
        <f>IF('NEGD Large Com Win'!B666&gt;40,40*(Rates!$L$9+Rates!$L$14)+('NEGD Large Com Win'!B666-40)*(Rates!$L$9+Rates!$L$17),'NEGD Large Com Win'!B666*(Rates!$L$9+Rates!$L$14))+Rates!$L$19+Rates!$L$22+Rates!$L$23</f>
        <v>11440.959373740297</v>
      </c>
      <c r="E666" s="66">
        <f t="shared" si="46"/>
        <v>228.21700000000055</v>
      </c>
      <c r="F666" s="67">
        <f t="shared" si="47"/>
        <v>2.0353361594615229E-2</v>
      </c>
      <c r="G666" s="71">
        <f>'NEGD Commercial'!X664</f>
        <v>1</v>
      </c>
      <c r="H666" s="68">
        <f t="shared" si="44"/>
        <v>1.4140271493212671E-4</v>
      </c>
      <c r="I666" s="68">
        <f t="shared" si="45"/>
        <v>0.99307126696832415</v>
      </c>
    </row>
    <row r="667" spans="2:9" x14ac:dyDescent="0.2">
      <c r="B667" s="71">
        <f>'NEGD Commercial'!V665</f>
        <v>19919</v>
      </c>
      <c r="C667" s="65">
        <f>IF('NEGD Large Com Win'!B667&gt;80,80*(Rates!$K$9+Rates!$K$14)+('NEGD Large Com Win'!B667-80)*(Rates!$K$9+Rates!$K$17),'NEGD Large Com Win'!B667*(Rates!$K$9+Rates!$K$14))+Rates!$K$19+SUM(Rates!$K$21:$K$27)</f>
        <v>11235.029040823632</v>
      </c>
      <c r="D667" s="65">
        <f>IF('NEGD Large Com Win'!B667&gt;40,40*(Rates!$L$9+Rates!$L$14)+('NEGD Large Com Win'!B667-40)*(Rates!$L$9+Rates!$L$17),'NEGD Large Com Win'!B667*(Rates!$L$9+Rates!$L$14))+Rates!$L$19+Rates!$L$22+Rates!$L$23</f>
        <v>11463.894040823632</v>
      </c>
      <c r="E667" s="66">
        <f t="shared" si="46"/>
        <v>228.86499999999978</v>
      </c>
      <c r="F667" s="67">
        <f t="shared" si="47"/>
        <v>2.0370663855731507E-2</v>
      </c>
      <c r="G667" s="71">
        <f>'NEGD Commercial'!X665</f>
        <v>1</v>
      </c>
      <c r="H667" s="68">
        <f t="shared" si="44"/>
        <v>1.4140271493212671E-4</v>
      </c>
      <c r="I667" s="68">
        <f t="shared" si="45"/>
        <v>0.99321266968325628</v>
      </c>
    </row>
    <row r="668" spans="2:9" x14ac:dyDescent="0.2">
      <c r="B668" s="71">
        <f>'NEGD Commercial'!V666</f>
        <v>20019</v>
      </c>
      <c r="C668" s="65">
        <f>IF('NEGD Large Com Win'!B668&gt;80,80*(Rates!$K$9+Rates!$K$14)+('NEGD Large Com Win'!B668-80)*(Rates!$K$9+Rates!$K$17),'NEGD Large Com Win'!B668*(Rates!$K$9+Rates!$K$14))+Rates!$K$19+SUM(Rates!$K$21:$K$27)</f>
        <v>11290.745708531969</v>
      </c>
      <c r="D668" s="65">
        <f>IF('NEGD Large Com Win'!B668&gt;40,40*(Rates!$L$9+Rates!$L$14)+('NEGD Large Com Win'!B668-40)*(Rates!$L$9+Rates!$L$17),'NEGD Large Com Win'!B668*(Rates!$L$9+Rates!$L$14))+Rates!$L$19+Rates!$L$22+Rates!$L$23</f>
        <v>11521.23070853197</v>
      </c>
      <c r="E668" s="66">
        <f t="shared" si="46"/>
        <v>230.48500000000058</v>
      </c>
      <c r="F668" s="67">
        <f t="shared" si="47"/>
        <v>2.041362067217865E-2</v>
      </c>
      <c r="G668" s="71">
        <f>'NEGD Commercial'!X666</f>
        <v>1</v>
      </c>
      <c r="H668" s="68">
        <f t="shared" si="44"/>
        <v>1.4140271493212671E-4</v>
      </c>
      <c r="I668" s="68">
        <f t="shared" si="45"/>
        <v>0.9933540723981884</v>
      </c>
    </row>
    <row r="669" spans="2:9" x14ac:dyDescent="0.2">
      <c r="B669" s="71">
        <f>'NEGD Commercial'!V667</f>
        <v>20099</v>
      </c>
      <c r="C669" s="65">
        <f>IF('NEGD Large Com Win'!B669&gt;80,80*(Rates!$K$9+Rates!$K$14)+('NEGD Large Com Win'!B669-80)*(Rates!$K$9+Rates!$K$17),'NEGD Large Com Win'!B669*(Rates!$K$9+Rates!$K$14))+Rates!$K$19+SUM(Rates!$K$21:$K$27)</f>
        <v>11335.319042698638</v>
      </c>
      <c r="D669" s="65">
        <f>IF('NEGD Large Com Win'!B669&gt;40,40*(Rates!$L$9+Rates!$L$14)+('NEGD Large Com Win'!B669-40)*(Rates!$L$9+Rates!$L$17),'NEGD Large Com Win'!B669*(Rates!$L$9+Rates!$L$14))+Rates!$L$19+Rates!$L$22+Rates!$L$23</f>
        <v>11567.100042698639</v>
      </c>
      <c r="E669" s="66">
        <f t="shared" si="46"/>
        <v>231.78100000000086</v>
      </c>
      <c r="F669" s="67">
        <f t="shared" si="47"/>
        <v>2.0447682074665272E-2</v>
      </c>
      <c r="G669" s="71">
        <f>'NEGD Commercial'!X667</f>
        <v>1</v>
      </c>
      <c r="H669" s="68">
        <f t="shared" si="44"/>
        <v>1.4140271493212671E-4</v>
      </c>
      <c r="I669" s="68">
        <f t="shared" si="45"/>
        <v>0.99349547511312053</v>
      </c>
    </row>
    <row r="670" spans="2:9" x14ac:dyDescent="0.2">
      <c r="B670" s="71">
        <f>'NEGD Commercial'!V668</f>
        <v>20319</v>
      </c>
      <c r="C670" s="65">
        <f>IF('NEGD Large Com Win'!B670&gt;80,80*(Rates!$K$9+Rates!$K$14)+('NEGD Large Com Win'!B670-80)*(Rates!$K$9+Rates!$K$17),'NEGD Large Com Win'!B670*(Rates!$K$9+Rates!$K$14))+Rates!$K$19+SUM(Rates!$K$21:$K$27)</f>
        <v>11457.89571165698</v>
      </c>
      <c r="D670" s="65">
        <f>IF('NEGD Large Com Win'!B670&gt;40,40*(Rates!$L$9+Rates!$L$14)+('NEGD Large Com Win'!B670-40)*(Rates!$L$9+Rates!$L$17),'NEGD Large Com Win'!B670*(Rates!$L$9+Rates!$L$14))+Rates!$L$19+Rates!$L$22+Rates!$L$23</f>
        <v>11693.240711656979</v>
      </c>
      <c r="E670" s="66">
        <f t="shared" si="46"/>
        <v>235.34499999999935</v>
      </c>
      <c r="F670" s="67">
        <f t="shared" si="47"/>
        <v>2.0539984472067167E-2</v>
      </c>
      <c r="G670" s="71">
        <f>'NEGD Commercial'!X668</f>
        <v>1</v>
      </c>
      <c r="H670" s="68">
        <f t="shared" si="44"/>
        <v>1.4140271493212671E-4</v>
      </c>
      <c r="I670" s="68">
        <f t="shared" si="45"/>
        <v>0.99363687782805266</v>
      </c>
    </row>
    <row r="671" spans="2:9" x14ac:dyDescent="0.2">
      <c r="B671" s="71">
        <f>'NEGD Commercial'!V669</f>
        <v>20399</v>
      </c>
      <c r="C671" s="65">
        <f>IF('NEGD Large Com Win'!B671&gt;80,80*(Rates!$K$9+Rates!$K$14)+('NEGD Large Com Win'!B671-80)*(Rates!$K$9+Rates!$K$17),'NEGD Large Com Win'!B671*(Rates!$K$9+Rates!$K$14))+Rates!$K$19+SUM(Rates!$K$21:$K$27)</f>
        <v>11502.469045823649</v>
      </c>
      <c r="D671" s="65">
        <f>IF('NEGD Large Com Win'!B671&gt;40,40*(Rates!$L$9+Rates!$L$14)+('NEGD Large Com Win'!B671-40)*(Rates!$L$9+Rates!$L$17),'NEGD Large Com Win'!B671*(Rates!$L$9+Rates!$L$14))+Rates!$L$19+Rates!$L$22+Rates!$L$23</f>
        <v>11739.110045823649</v>
      </c>
      <c r="E671" s="66">
        <f t="shared" si="46"/>
        <v>236.64099999999962</v>
      </c>
      <c r="F671" s="67">
        <f t="shared" si="47"/>
        <v>2.0573061232094333E-2</v>
      </c>
      <c r="G671" s="71">
        <f>'NEGD Commercial'!X669</f>
        <v>1</v>
      </c>
      <c r="H671" s="68">
        <f t="shared" si="44"/>
        <v>1.4140271493212671E-4</v>
      </c>
      <c r="I671" s="68">
        <f t="shared" si="45"/>
        <v>0.99377828054298478</v>
      </c>
    </row>
    <row r="672" spans="2:9" x14ac:dyDescent="0.2">
      <c r="B672" s="71">
        <f>'NEGD Commercial'!V670</f>
        <v>20739</v>
      </c>
      <c r="C672" s="65">
        <f>IF('NEGD Large Com Win'!B672&gt;80,80*(Rates!$K$9+Rates!$K$14)+('NEGD Large Com Win'!B672-80)*(Rates!$K$9+Rates!$K$17),'NEGD Large Com Win'!B672*(Rates!$K$9+Rates!$K$14))+Rates!$K$19+SUM(Rates!$K$21:$K$27)</f>
        <v>11691.905716031995</v>
      </c>
      <c r="D672" s="65">
        <f>IF('NEGD Large Com Win'!B672&gt;40,40*(Rates!$L$9+Rates!$L$14)+('NEGD Large Com Win'!B672-40)*(Rates!$L$9+Rates!$L$17),'NEGD Large Com Win'!B672*(Rates!$L$9+Rates!$L$14))+Rates!$L$19+Rates!$L$22+Rates!$L$23</f>
        <v>11934.054716031995</v>
      </c>
      <c r="E672" s="66">
        <f t="shared" si="46"/>
        <v>242.14899999999943</v>
      </c>
      <c r="F672" s="67">
        <f t="shared" si="47"/>
        <v>2.0710823870907853E-2</v>
      </c>
      <c r="G672" s="71">
        <f>'NEGD Commercial'!X670</f>
        <v>1</v>
      </c>
      <c r="H672" s="68">
        <f t="shared" si="44"/>
        <v>1.4140271493212671E-4</v>
      </c>
      <c r="I672" s="68">
        <f t="shared" si="45"/>
        <v>0.99391968325791691</v>
      </c>
    </row>
    <row r="673" spans="2:9" x14ac:dyDescent="0.2">
      <c r="B673" s="71">
        <f>'NEGD Commercial'!V671</f>
        <v>20899</v>
      </c>
      <c r="C673" s="65">
        <f>IF('NEGD Large Com Win'!B673&gt;80,80*(Rates!$K$9+Rates!$K$14)+('NEGD Large Com Win'!B673-80)*(Rates!$K$9+Rates!$K$17),'NEGD Large Com Win'!B673*(Rates!$K$9+Rates!$K$14))+Rates!$K$19+SUM(Rates!$K$21:$K$27)</f>
        <v>11781.052384365334</v>
      </c>
      <c r="D673" s="65">
        <f>IF('NEGD Large Com Win'!B673&gt;40,40*(Rates!$L$9+Rates!$L$14)+('NEGD Large Com Win'!B673-40)*(Rates!$L$9+Rates!$L$17),'NEGD Large Com Win'!B673*(Rates!$L$9+Rates!$L$14))+Rates!$L$19+Rates!$L$22+Rates!$L$23</f>
        <v>12025.793384365334</v>
      </c>
      <c r="E673" s="66">
        <f t="shared" si="46"/>
        <v>244.74099999999999</v>
      </c>
      <c r="F673" s="67">
        <f t="shared" si="47"/>
        <v>2.0774120343000631E-2</v>
      </c>
      <c r="G673" s="71">
        <f>'NEGD Commercial'!X671</f>
        <v>1</v>
      </c>
      <c r="H673" s="68">
        <f t="shared" si="44"/>
        <v>1.4140271493212671E-4</v>
      </c>
      <c r="I673" s="68">
        <f t="shared" si="45"/>
        <v>0.99406108597284903</v>
      </c>
    </row>
    <row r="674" spans="2:9" x14ac:dyDescent="0.2">
      <c r="B674" s="71">
        <f>'NEGD Commercial'!V672</f>
        <v>21039</v>
      </c>
      <c r="C674" s="65">
        <f>IF('NEGD Large Com Win'!B674&gt;80,80*(Rates!$K$9+Rates!$K$14)+('NEGD Large Com Win'!B674-80)*(Rates!$K$9+Rates!$K$17),'NEGD Large Com Win'!B674*(Rates!$K$9+Rates!$K$14))+Rates!$K$19+SUM(Rates!$K$21:$K$27)</f>
        <v>11859.055719157006</v>
      </c>
      <c r="D674" s="65">
        <f>IF('NEGD Large Com Win'!B674&gt;40,40*(Rates!$L$9+Rates!$L$14)+('NEGD Large Com Win'!B674-40)*(Rates!$L$9+Rates!$L$17),'NEGD Large Com Win'!B674*(Rates!$L$9+Rates!$L$14))+Rates!$L$19+Rates!$L$22+Rates!$L$23</f>
        <v>12106.064719157006</v>
      </c>
      <c r="E674" s="66">
        <f t="shared" si="46"/>
        <v>247.00900000000001</v>
      </c>
      <c r="F674" s="67">
        <f t="shared" si="47"/>
        <v>2.0828724128598538E-2</v>
      </c>
      <c r="G674" s="71">
        <f>'NEGD Commercial'!X672</f>
        <v>2</v>
      </c>
      <c r="H674" s="68">
        <f t="shared" si="44"/>
        <v>2.8280542986425342E-4</v>
      </c>
      <c r="I674" s="68">
        <f t="shared" si="45"/>
        <v>0.99434389140271329</v>
      </c>
    </row>
    <row r="675" spans="2:9" x14ac:dyDescent="0.2">
      <c r="B675" s="71">
        <f>'NEGD Commercial'!V673</f>
        <v>21199</v>
      </c>
      <c r="C675" s="65">
        <f>IF('NEGD Large Com Win'!B675&gt;80,80*(Rates!$K$9+Rates!$K$14)+('NEGD Large Com Win'!B675-80)*(Rates!$K$9+Rates!$K$17),'NEGD Large Com Win'!B675*(Rates!$K$9+Rates!$K$14))+Rates!$K$19+SUM(Rates!$K$21:$K$27)</f>
        <v>11948.202387490344</v>
      </c>
      <c r="D675" s="65">
        <f>IF('NEGD Large Com Win'!B675&gt;40,40*(Rates!$L$9+Rates!$L$14)+('NEGD Large Com Win'!B675-40)*(Rates!$L$9+Rates!$L$17),'NEGD Large Com Win'!B675*(Rates!$L$9+Rates!$L$14))+Rates!$L$19+Rates!$L$22+Rates!$L$23</f>
        <v>12197.803387490345</v>
      </c>
      <c r="E675" s="66">
        <f t="shared" si="46"/>
        <v>249.60100000000057</v>
      </c>
      <c r="F675" s="67">
        <f t="shared" si="47"/>
        <v>2.0890255446403425E-2</v>
      </c>
      <c r="G675" s="71">
        <f>'NEGD Commercial'!X673</f>
        <v>1</v>
      </c>
      <c r="H675" s="68">
        <f t="shared" si="44"/>
        <v>1.4140271493212671E-4</v>
      </c>
      <c r="I675" s="68">
        <f t="shared" si="45"/>
        <v>0.99448529411764541</v>
      </c>
    </row>
    <row r="676" spans="2:9" x14ac:dyDescent="0.2">
      <c r="B676" s="71">
        <f>'NEGD Commercial'!V674</f>
        <v>21319</v>
      </c>
      <c r="C676" s="65">
        <f>IF('NEGD Large Com Win'!B676&gt;80,80*(Rates!$K$9+Rates!$K$14)+('NEGD Large Com Win'!B676-80)*(Rates!$K$9+Rates!$K$17),'NEGD Large Com Win'!B676*(Rates!$K$9+Rates!$K$14))+Rates!$K$19+SUM(Rates!$K$21:$K$27)</f>
        <v>12015.062388740349</v>
      </c>
      <c r="D676" s="65">
        <f>IF('NEGD Large Com Win'!B676&gt;40,40*(Rates!$L$9+Rates!$L$14)+('NEGD Large Com Win'!B676-40)*(Rates!$L$9+Rates!$L$17),'NEGD Large Com Win'!B676*(Rates!$L$9+Rates!$L$14))+Rates!$L$19+Rates!$L$22+Rates!$L$23</f>
        <v>12266.607388740349</v>
      </c>
      <c r="E676" s="66">
        <f t="shared" si="46"/>
        <v>251.54500000000007</v>
      </c>
      <c r="F676" s="67">
        <f t="shared" si="47"/>
        <v>2.0935804730879293E-2</v>
      </c>
      <c r="G676" s="71">
        <f>'NEGD Commercial'!X674</f>
        <v>1</v>
      </c>
      <c r="H676" s="68">
        <f t="shared" si="44"/>
        <v>1.4140271493212671E-4</v>
      </c>
      <c r="I676" s="68">
        <f t="shared" si="45"/>
        <v>0.99462669683257754</v>
      </c>
    </row>
    <row r="677" spans="2:9" x14ac:dyDescent="0.2">
      <c r="B677" s="71">
        <f>'NEGD Commercial'!V675</f>
        <v>21499</v>
      </c>
      <c r="C677" s="65">
        <f>IF('NEGD Large Com Win'!B677&gt;80,80*(Rates!$K$9+Rates!$K$14)+('NEGD Large Com Win'!B677-80)*(Rates!$K$9+Rates!$K$17),'NEGD Large Com Win'!B677*(Rates!$K$9+Rates!$K$14))+Rates!$K$19+SUM(Rates!$K$21:$K$27)</f>
        <v>12115.352390615355</v>
      </c>
      <c r="D677" s="65">
        <f>IF('NEGD Large Com Win'!B677&gt;40,40*(Rates!$L$9+Rates!$L$14)+('NEGD Large Com Win'!B677-40)*(Rates!$L$9+Rates!$L$17),'NEGD Large Com Win'!B677*(Rates!$L$9+Rates!$L$14))+Rates!$L$19+Rates!$L$22+Rates!$L$23</f>
        <v>12369.813390615356</v>
      </c>
      <c r="E677" s="66">
        <f t="shared" si="46"/>
        <v>254.46100000000115</v>
      </c>
      <c r="F677" s="67">
        <f t="shared" si="47"/>
        <v>2.1003186023471229E-2</v>
      </c>
      <c r="G677" s="71">
        <f>'NEGD Commercial'!X675</f>
        <v>1</v>
      </c>
      <c r="H677" s="68">
        <f t="shared" si="44"/>
        <v>1.4140271493212671E-4</v>
      </c>
      <c r="I677" s="68">
        <f t="shared" si="45"/>
        <v>0.99476809954750967</v>
      </c>
    </row>
    <row r="678" spans="2:9" x14ac:dyDescent="0.2">
      <c r="B678" s="71">
        <f>'NEGD Commercial'!V676</f>
        <v>21519</v>
      </c>
      <c r="C678" s="65">
        <f>IF('NEGD Large Com Win'!B678&gt;80,80*(Rates!$K$9+Rates!$K$14)+('NEGD Large Com Win'!B678-80)*(Rates!$K$9+Rates!$K$17),'NEGD Large Com Win'!B678*(Rates!$K$9+Rates!$K$14))+Rates!$K$19+SUM(Rates!$K$21:$K$27)</f>
        <v>12126.495724157023</v>
      </c>
      <c r="D678" s="65">
        <f>IF('NEGD Large Com Win'!B678&gt;40,40*(Rates!$L$9+Rates!$L$14)+('NEGD Large Com Win'!B678-40)*(Rates!$L$9+Rates!$L$17),'NEGD Large Com Win'!B678*(Rates!$L$9+Rates!$L$14))+Rates!$L$19+Rates!$L$22+Rates!$L$23</f>
        <v>12381.280724157023</v>
      </c>
      <c r="E678" s="66">
        <f t="shared" si="46"/>
        <v>254.78499999999985</v>
      </c>
      <c r="F678" s="67">
        <f t="shared" si="47"/>
        <v>2.1010604035628051E-2</v>
      </c>
      <c r="G678" s="71">
        <f>'NEGD Commercial'!X676</f>
        <v>1</v>
      </c>
      <c r="H678" s="68">
        <f t="shared" si="44"/>
        <v>1.4140271493212671E-4</v>
      </c>
      <c r="I678" s="68">
        <f t="shared" si="45"/>
        <v>0.99490950226244179</v>
      </c>
    </row>
    <row r="679" spans="2:9" x14ac:dyDescent="0.2">
      <c r="B679" s="71">
        <f>'NEGD Commercial'!V677</f>
        <v>21559</v>
      </c>
      <c r="C679" s="65">
        <f>IF('NEGD Large Com Win'!B679&gt;80,80*(Rates!$K$9+Rates!$K$14)+('NEGD Large Com Win'!B679-80)*(Rates!$K$9+Rates!$K$17),'NEGD Large Com Win'!B679*(Rates!$K$9+Rates!$K$14))+Rates!$K$19+SUM(Rates!$K$21:$K$27)</f>
        <v>12148.782391240358</v>
      </c>
      <c r="D679" s="65">
        <f>IF('NEGD Large Com Win'!B679&gt;40,40*(Rates!$L$9+Rates!$L$14)+('NEGD Large Com Win'!B679-40)*(Rates!$L$9+Rates!$L$17),'NEGD Large Com Win'!B679*(Rates!$L$9+Rates!$L$14))+Rates!$L$19+Rates!$L$22+Rates!$L$23</f>
        <v>12404.215391240357</v>
      </c>
      <c r="E679" s="66">
        <f t="shared" si="46"/>
        <v>255.43299999999908</v>
      </c>
      <c r="F679" s="67">
        <f t="shared" si="47"/>
        <v>2.1025399235414247E-2</v>
      </c>
      <c r="G679" s="71">
        <f>'NEGD Commercial'!X677</f>
        <v>1</v>
      </c>
      <c r="H679" s="68">
        <f t="shared" si="44"/>
        <v>1.4140271493212671E-4</v>
      </c>
      <c r="I679" s="68">
        <f t="shared" si="45"/>
        <v>0.99505090497737392</v>
      </c>
    </row>
    <row r="680" spans="2:9" x14ac:dyDescent="0.2">
      <c r="B680" s="71">
        <f>'NEGD Commercial'!V678</f>
        <v>21859</v>
      </c>
      <c r="C680" s="65">
        <f>IF('NEGD Large Com Win'!B680&gt;80,80*(Rates!$K$9+Rates!$K$14)+('NEGD Large Com Win'!B680-80)*(Rates!$K$9+Rates!$K$17),'NEGD Large Com Win'!B680*(Rates!$K$9+Rates!$K$14))+Rates!$K$19+SUM(Rates!$K$21:$K$27)</f>
        <v>12315.932394365369</v>
      </c>
      <c r="D680" s="65">
        <f>IF('NEGD Large Com Win'!B680&gt;40,40*(Rates!$L$9+Rates!$L$14)+('NEGD Large Com Win'!B680-40)*(Rates!$L$9+Rates!$L$17),'NEGD Large Com Win'!B680*(Rates!$L$9+Rates!$L$14))+Rates!$L$19+Rates!$L$22+Rates!$L$23</f>
        <v>12576.225394365369</v>
      </c>
      <c r="E680" s="66">
        <f t="shared" si="46"/>
        <v>260.29299999999967</v>
      </c>
      <c r="F680" s="67">
        <f t="shared" si="47"/>
        <v>2.1134656448673399E-2</v>
      </c>
      <c r="G680" s="71">
        <f>'NEGD Commercial'!X678</f>
        <v>1</v>
      </c>
      <c r="H680" s="68">
        <f t="shared" si="44"/>
        <v>1.4140271493212671E-4</v>
      </c>
      <c r="I680" s="68">
        <f t="shared" si="45"/>
        <v>0.99519230769230604</v>
      </c>
    </row>
    <row r="681" spans="2:9" x14ac:dyDescent="0.2">
      <c r="B681" s="71">
        <f>'NEGD Commercial'!V679</f>
        <v>21899</v>
      </c>
      <c r="C681" s="65">
        <f>IF('NEGD Large Com Win'!B681&gt;80,80*(Rates!$K$9+Rates!$K$14)+('NEGD Large Com Win'!B681-80)*(Rates!$K$9+Rates!$K$17),'NEGD Large Com Win'!B681*(Rates!$K$9+Rates!$K$14))+Rates!$K$19+SUM(Rates!$K$21:$K$27)</f>
        <v>12338.219061448703</v>
      </c>
      <c r="D681" s="65">
        <f>IF('NEGD Large Com Win'!B681&gt;40,40*(Rates!$L$9+Rates!$L$14)+('NEGD Large Com Win'!B681-40)*(Rates!$L$9+Rates!$L$17),'NEGD Large Com Win'!B681*(Rates!$L$9+Rates!$L$14))+Rates!$L$19+Rates!$L$22+Rates!$L$23</f>
        <v>12599.160061448703</v>
      </c>
      <c r="E681" s="66">
        <f t="shared" si="46"/>
        <v>260.94100000000071</v>
      </c>
      <c r="F681" s="67">
        <f t="shared" si="47"/>
        <v>2.1149000410871463E-2</v>
      </c>
      <c r="G681" s="71">
        <f>'NEGD Commercial'!X679</f>
        <v>1</v>
      </c>
      <c r="H681" s="68">
        <f t="shared" si="44"/>
        <v>1.4140271493212671E-4</v>
      </c>
      <c r="I681" s="68">
        <f t="shared" si="45"/>
        <v>0.99533371040723817</v>
      </c>
    </row>
    <row r="682" spans="2:9" x14ac:dyDescent="0.2">
      <c r="B682" s="71">
        <f>'NEGD Commercial'!V680</f>
        <v>21999</v>
      </c>
      <c r="C682" s="65">
        <f>IF('NEGD Large Com Win'!B682&gt;80,80*(Rates!$K$9+Rates!$K$14)+('NEGD Large Com Win'!B682-80)*(Rates!$K$9+Rates!$K$17),'NEGD Large Com Win'!B682*(Rates!$K$9+Rates!$K$14))+Rates!$K$19+SUM(Rates!$K$21:$K$27)</f>
        <v>12393.93572915704</v>
      </c>
      <c r="D682" s="65">
        <f>IF('NEGD Large Com Win'!B682&gt;40,40*(Rates!$L$9+Rates!$L$14)+('NEGD Large Com Win'!B682-40)*(Rates!$L$9+Rates!$L$17),'NEGD Large Com Win'!B682*(Rates!$L$9+Rates!$L$14))+Rates!$L$19+Rates!$L$22+Rates!$L$23</f>
        <v>12656.496729157041</v>
      </c>
      <c r="E682" s="66">
        <f t="shared" si="46"/>
        <v>262.56100000000151</v>
      </c>
      <c r="F682" s="67">
        <f t="shared" si="47"/>
        <v>2.1184634625974402E-2</v>
      </c>
      <c r="G682" s="71">
        <f>'NEGD Commercial'!X680</f>
        <v>1</v>
      </c>
      <c r="H682" s="68">
        <f t="shared" si="44"/>
        <v>1.4140271493212671E-4</v>
      </c>
      <c r="I682" s="68">
        <f t="shared" si="45"/>
        <v>0.9954751131221703</v>
      </c>
    </row>
    <row r="683" spans="2:9" x14ac:dyDescent="0.2">
      <c r="B683" s="71">
        <f>'NEGD Commercial'!V681</f>
        <v>22099</v>
      </c>
      <c r="C683" s="65">
        <f>IF('NEGD Large Com Win'!B683&gt;80,80*(Rates!$K$9+Rates!$K$14)+('NEGD Large Com Win'!B683-80)*(Rates!$K$9+Rates!$K$17),'NEGD Large Com Win'!B683*(Rates!$K$9+Rates!$K$14))+Rates!$K$19+SUM(Rates!$K$21:$K$27)</f>
        <v>12449.652396865376</v>
      </c>
      <c r="D683" s="65">
        <f>IF('NEGD Large Com Win'!B683&gt;40,40*(Rates!$L$9+Rates!$L$14)+('NEGD Large Com Win'!B683-40)*(Rates!$L$9+Rates!$L$17),'NEGD Large Com Win'!B683*(Rates!$L$9+Rates!$L$14))+Rates!$L$19+Rates!$L$22+Rates!$L$23</f>
        <v>12713.833396865377</v>
      </c>
      <c r="E683" s="66">
        <f t="shared" si="46"/>
        <v>264.18100000000049</v>
      </c>
      <c r="F683" s="67">
        <f t="shared" si="47"/>
        <v>2.1219949889244864E-2</v>
      </c>
      <c r="G683" s="71">
        <f>'NEGD Commercial'!X681</f>
        <v>1</v>
      </c>
      <c r="H683" s="68">
        <f t="shared" si="44"/>
        <v>1.4140271493212671E-4</v>
      </c>
      <c r="I683" s="68">
        <f t="shared" si="45"/>
        <v>0.99561651583710242</v>
      </c>
    </row>
    <row r="684" spans="2:9" x14ac:dyDescent="0.2">
      <c r="B684" s="71">
        <f>'NEGD Commercial'!V682</f>
        <v>22279</v>
      </c>
      <c r="C684" s="65">
        <f>IF('NEGD Large Com Win'!B684&gt;80,80*(Rates!$K$9+Rates!$K$14)+('NEGD Large Com Win'!B684-80)*(Rates!$K$9+Rates!$K$17),'NEGD Large Com Win'!B684*(Rates!$K$9+Rates!$K$14))+Rates!$K$19+SUM(Rates!$K$21:$K$27)</f>
        <v>12549.942398740384</v>
      </c>
      <c r="D684" s="65">
        <f>IF('NEGD Large Com Win'!B684&gt;40,40*(Rates!$L$9+Rates!$L$14)+('NEGD Large Com Win'!B684-40)*(Rates!$L$9+Rates!$L$17),'NEGD Large Com Win'!B684*(Rates!$L$9+Rates!$L$14))+Rates!$L$19+Rates!$L$22+Rates!$L$23</f>
        <v>12817.039398740384</v>
      </c>
      <c r="E684" s="66">
        <f t="shared" si="46"/>
        <v>267.09699999999975</v>
      </c>
      <c r="F684" s="67">
        <f t="shared" si="47"/>
        <v>2.1282727164294222E-2</v>
      </c>
      <c r="G684" s="71">
        <f>'NEGD Commercial'!X682</f>
        <v>1</v>
      </c>
      <c r="H684" s="68">
        <f t="shared" si="44"/>
        <v>1.4140271493212671E-4</v>
      </c>
      <c r="I684" s="68">
        <f t="shared" si="45"/>
        <v>0.99575791855203455</v>
      </c>
    </row>
    <row r="685" spans="2:9" x14ac:dyDescent="0.2">
      <c r="B685" s="71">
        <f>'NEGD Commercial'!V683</f>
        <v>22339</v>
      </c>
      <c r="C685" s="65">
        <f>IF('NEGD Large Com Win'!B685&gt;80,80*(Rates!$K$9+Rates!$K$14)+('NEGD Large Com Win'!B685-80)*(Rates!$K$9+Rates!$K$17),'NEGD Large Com Win'!B685*(Rates!$K$9+Rates!$K$14))+Rates!$K$19+SUM(Rates!$K$21:$K$27)</f>
        <v>12583.372399365386</v>
      </c>
      <c r="D685" s="65">
        <f>IF('NEGD Large Com Win'!B685&gt;40,40*(Rates!$L$9+Rates!$L$14)+('NEGD Large Com Win'!B685-40)*(Rates!$L$9+Rates!$L$17),'NEGD Large Com Win'!B685*(Rates!$L$9+Rates!$L$14))+Rates!$L$19+Rates!$L$22+Rates!$L$23</f>
        <v>12851.441399365385</v>
      </c>
      <c r="E685" s="66">
        <f t="shared" si="46"/>
        <v>268.06899999999951</v>
      </c>
      <c r="F685" s="67">
        <f t="shared" si="47"/>
        <v>2.1303430550423746E-2</v>
      </c>
      <c r="G685" s="71">
        <f>'NEGD Commercial'!X683</f>
        <v>1</v>
      </c>
      <c r="H685" s="68">
        <f t="shared" si="44"/>
        <v>1.4140271493212671E-4</v>
      </c>
      <c r="I685" s="68">
        <f t="shared" si="45"/>
        <v>0.99589932126696668</v>
      </c>
    </row>
    <row r="686" spans="2:9" x14ac:dyDescent="0.2">
      <c r="B686" s="71">
        <f>'NEGD Commercial'!V684</f>
        <v>22579</v>
      </c>
      <c r="C686" s="65">
        <f>IF('NEGD Large Com Win'!B686&gt;80,80*(Rates!$K$9+Rates!$K$14)+('NEGD Large Com Win'!B686-80)*(Rates!$K$9+Rates!$K$17),'NEGD Large Com Win'!B686*(Rates!$K$9+Rates!$K$14))+Rates!$K$19+SUM(Rates!$K$21:$K$27)</f>
        <v>12717.092401865395</v>
      </c>
      <c r="D686" s="65">
        <f>IF('NEGD Large Com Win'!B686&gt;40,40*(Rates!$L$9+Rates!$L$14)+('NEGD Large Com Win'!B686-40)*(Rates!$L$9+Rates!$L$17),'NEGD Large Com Win'!B686*(Rates!$L$9+Rates!$L$14))+Rates!$L$19+Rates!$L$22+Rates!$L$23</f>
        <v>12989.049401865395</v>
      </c>
      <c r="E686" s="66">
        <f t="shared" si="46"/>
        <v>271.95700000000033</v>
      </c>
      <c r="F686" s="67">
        <f t="shared" si="47"/>
        <v>2.1385155616240437E-2</v>
      </c>
      <c r="G686" s="71">
        <f>'NEGD Commercial'!X684</f>
        <v>1</v>
      </c>
      <c r="H686" s="68">
        <f t="shared" si="44"/>
        <v>1.4140271493212671E-4</v>
      </c>
      <c r="I686" s="68">
        <f t="shared" si="45"/>
        <v>0.9960407239818988</v>
      </c>
    </row>
    <row r="687" spans="2:9" x14ac:dyDescent="0.2">
      <c r="B687" s="71">
        <f>'NEGD Commercial'!V685</f>
        <v>22719</v>
      </c>
      <c r="C687" s="65">
        <f>IF('NEGD Large Com Win'!B687&gt;80,80*(Rates!$K$9+Rates!$K$14)+('NEGD Large Com Win'!B687-80)*(Rates!$K$9+Rates!$K$17),'NEGD Large Com Win'!B687*(Rates!$K$9+Rates!$K$14))+Rates!$K$19+SUM(Rates!$K$21:$K$27)</f>
        <v>12795.095736657066</v>
      </c>
      <c r="D687" s="65">
        <f>IF('NEGD Large Com Win'!B687&gt;40,40*(Rates!$L$9+Rates!$L$14)+('NEGD Large Com Win'!B687-40)*(Rates!$L$9+Rates!$L$17),'NEGD Large Com Win'!B687*(Rates!$L$9+Rates!$L$14))+Rates!$L$19+Rates!$L$22+Rates!$L$23</f>
        <v>13069.320736657066</v>
      </c>
      <c r="E687" s="66">
        <f t="shared" si="46"/>
        <v>274.22500000000036</v>
      </c>
      <c r="F687" s="67">
        <f t="shared" si="47"/>
        <v>2.1432039716151922E-2</v>
      </c>
      <c r="G687" s="71">
        <f>'NEGD Commercial'!X685</f>
        <v>1</v>
      </c>
      <c r="H687" s="68">
        <f t="shared" si="44"/>
        <v>1.4140271493212671E-4</v>
      </c>
      <c r="I687" s="68">
        <f t="shared" si="45"/>
        <v>0.99618212669683093</v>
      </c>
    </row>
    <row r="688" spans="2:9" x14ac:dyDescent="0.2">
      <c r="B688" s="71">
        <f>'NEGD Commercial'!V686</f>
        <v>23099</v>
      </c>
      <c r="C688" s="65">
        <f>IF('NEGD Large Com Win'!B688&gt;80,80*(Rates!$K$9+Rates!$K$14)+('NEGD Large Com Win'!B688-80)*(Rates!$K$9+Rates!$K$17),'NEGD Large Com Win'!B688*(Rates!$K$9+Rates!$K$14))+Rates!$K$19+SUM(Rates!$K$21:$K$27)</f>
        <v>13006.819073948747</v>
      </c>
      <c r="D688" s="65">
        <f>IF('NEGD Large Com Win'!B688&gt;40,40*(Rates!$L$9+Rates!$L$14)+('NEGD Large Com Win'!B688-40)*(Rates!$L$9+Rates!$L$17),'NEGD Large Com Win'!B688*(Rates!$L$9+Rates!$L$14))+Rates!$L$19+Rates!$L$22+Rates!$L$23</f>
        <v>13287.200073948747</v>
      </c>
      <c r="E688" s="66">
        <f t="shared" si="46"/>
        <v>280.3809999999994</v>
      </c>
      <c r="F688" s="67">
        <f t="shared" si="47"/>
        <v>2.1556461914779168E-2</v>
      </c>
      <c r="G688" s="71">
        <f>'NEGD Commercial'!X686</f>
        <v>1</v>
      </c>
      <c r="H688" s="68">
        <f t="shared" si="44"/>
        <v>1.4140271493212671E-4</v>
      </c>
      <c r="I688" s="68">
        <f t="shared" si="45"/>
        <v>0.99632352941176305</v>
      </c>
    </row>
    <row r="689" spans="2:9" x14ac:dyDescent="0.2">
      <c r="B689" s="71">
        <f>'NEGD Commercial'!V687</f>
        <v>23699</v>
      </c>
      <c r="C689" s="65">
        <f>IF('NEGD Large Com Win'!B689&gt;80,80*(Rates!$K$9+Rates!$K$14)+('NEGD Large Com Win'!B689-80)*(Rates!$K$9+Rates!$K$17),'NEGD Large Com Win'!B689*(Rates!$K$9+Rates!$K$14))+Rates!$K$19+SUM(Rates!$K$21:$K$27)</f>
        <v>13341.119080198769</v>
      </c>
      <c r="D689" s="65">
        <f>IF('NEGD Large Com Win'!B689&gt;40,40*(Rates!$L$9+Rates!$L$14)+('NEGD Large Com Win'!B689-40)*(Rates!$L$9+Rates!$L$17),'NEGD Large Com Win'!B689*(Rates!$L$9+Rates!$L$14))+Rates!$L$19+Rates!$L$22+Rates!$L$23</f>
        <v>13631.220080198767</v>
      </c>
      <c r="E689" s="66">
        <f>D689-C689</f>
        <v>290.10099999999875</v>
      </c>
      <c r="F689" s="67">
        <f>E689/C689</f>
        <v>2.1744877491617184E-2</v>
      </c>
      <c r="G689" s="71">
        <f>'NEGD Commercial'!X687</f>
        <v>1</v>
      </c>
      <c r="H689" s="68">
        <f t="shared" si="44"/>
        <v>1.4140271493212671E-4</v>
      </c>
      <c r="I689" s="68">
        <f t="shared" si="45"/>
        <v>0.99646493212669518</v>
      </c>
    </row>
    <row r="690" spans="2:9" x14ac:dyDescent="0.2">
      <c r="B690" s="71">
        <f>'NEGD Commercial'!V688</f>
        <v>23719</v>
      </c>
      <c r="C690" s="65">
        <f>IF('NEGD Large Com Win'!B690&gt;80,80*(Rates!$K$9+Rates!$K$14)+('NEGD Large Com Win'!B690-80)*(Rates!$K$9+Rates!$K$17),'NEGD Large Com Win'!B690*(Rates!$K$9+Rates!$K$14))+Rates!$K$19+SUM(Rates!$K$21:$K$27)</f>
        <v>13352.262413740435</v>
      </c>
      <c r="D690" s="65">
        <f>IF('NEGD Large Com Win'!B690&gt;40,40*(Rates!$L$9+Rates!$L$14)+('NEGD Large Com Win'!B690-40)*(Rates!$L$9+Rates!$L$17),'NEGD Large Com Win'!B690*(Rates!$L$9+Rates!$L$14))+Rates!$L$19+Rates!$L$22+Rates!$L$23</f>
        <v>13642.687413740436</v>
      </c>
      <c r="E690" s="66">
        <f t="shared" ref="E690:E714" si="48">D690-C690</f>
        <v>290.42500000000109</v>
      </c>
      <c r="F690" s="67">
        <f t="shared" ref="F690:F714" si="49">E690/C690</f>
        <v>2.1750995524259093E-2</v>
      </c>
      <c r="G690" s="71">
        <f>'NEGD Commercial'!X688</f>
        <v>1</v>
      </c>
      <c r="H690" s="68">
        <f t="shared" si="44"/>
        <v>1.4140271493212671E-4</v>
      </c>
      <c r="I690" s="68">
        <f t="shared" si="45"/>
        <v>0.99660633484162731</v>
      </c>
    </row>
    <row r="691" spans="2:9" x14ac:dyDescent="0.2">
      <c r="B691" s="71">
        <f>'NEGD Commercial'!V689</f>
        <v>24039</v>
      </c>
      <c r="C691" s="65">
        <f>IF('NEGD Large Com Win'!B691&gt;80,80*(Rates!$K$9+Rates!$K$14)+('NEGD Large Com Win'!B691-80)*(Rates!$K$9+Rates!$K$17),'NEGD Large Com Win'!B691*(Rates!$K$9+Rates!$K$14))+Rates!$K$19+SUM(Rates!$K$21:$K$27)</f>
        <v>13530.555750407113</v>
      </c>
      <c r="D691" s="65">
        <f>IF('NEGD Large Com Win'!B691&gt;40,40*(Rates!$L$9+Rates!$L$14)+('NEGD Large Com Win'!B691-40)*(Rates!$L$9+Rates!$L$17),'NEGD Large Com Win'!B691*(Rates!$L$9+Rates!$L$14))+Rates!$L$19+Rates!$L$22+Rates!$L$23</f>
        <v>13826.164750407113</v>
      </c>
      <c r="E691" s="66">
        <f t="shared" si="48"/>
        <v>295.60900000000038</v>
      </c>
      <c r="F691" s="67">
        <f t="shared" si="49"/>
        <v>2.1847513542901292E-2</v>
      </c>
      <c r="G691" s="71">
        <f>'NEGD Commercial'!X689</f>
        <v>1</v>
      </c>
      <c r="H691" s="68">
        <f t="shared" si="44"/>
        <v>1.4140271493212671E-4</v>
      </c>
      <c r="I691" s="68">
        <f t="shared" si="45"/>
        <v>0.99674773755655943</v>
      </c>
    </row>
    <row r="692" spans="2:9" x14ac:dyDescent="0.2">
      <c r="B692" s="71">
        <f>'NEGD Commercial'!V690</f>
        <v>24139</v>
      </c>
      <c r="C692" s="65">
        <f>IF('NEGD Large Com Win'!B692&gt;80,80*(Rates!$K$9+Rates!$K$14)+('NEGD Large Com Win'!B692-80)*(Rates!$K$9+Rates!$K$17),'NEGD Large Com Win'!B692*(Rates!$K$9+Rates!$K$14))+Rates!$K$19+SUM(Rates!$K$21:$K$27)</f>
        <v>13586.27241811545</v>
      </c>
      <c r="D692" s="65">
        <f>IF('NEGD Large Com Win'!B692&gt;40,40*(Rates!$L$9+Rates!$L$14)+('NEGD Large Com Win'!B692-40)*(Rates!$L$9+Rates!$L$17),'NEGD Large Com Win'!B692*(Rates!$L$9+Rates!$L$14))+Rates!$L$19+Rates!$L$22+Rates!$L$23</f>
        <v>13883.501418115451</v>
      </c>
      <c r="E692" s="66">
        <f t="shared" si="48"/>
        <v>297.22900000000118</v>
      </c>
      <c r="F692" s="67">
        <f t="shared" si="49"/>
        <v>2.1877155915384611E-2</v>
      </c>
      <c r="G692" s="71">
        <f>'NEGD Commercial'!X690</f>
        <v>1</v>
      </c>
      <c r="H692" s="68">
        <f t="shared" si="44"/>
        <v>1.4140271493212671E-4</v>
      </c>
      <c r="I692" s="68">
        <f t="shared" si="45"/>
        <v>0.99688914027149156</v>
      </c>
    </row>
    <row r="693" spans="2:9" x14ac:dyDescent="0.2">
      <c r="B693" s="71">
        <f>'NEGD Commercial'!V691</f>
        <v>24279</v>
      </c>
      <c r="C693" s="65">
        <f>IF('NEGD Large Com Win'!B693&gt;80,80*(Rates!$K$9+Rates!$K$14)+('NEGD Large Com Win'!B693-80)*(Rates!$K$9+Rates!$K$17),'NEGD Large Com Win'!B693*(Rates!$K$9+Rates!$K$14))+Rates!$K$19+SUM(Rates!$K$21:$K$27)</f>
        <v>13664.275752907122</v>
      </c>
      <c r="D693" s="65">
        <f>IF('NEGD Large Com Win'!B693&gt;40,40*(Rates!$L$9+Rates!$L$14)+('NEGD Large Com Win'!B693-40)*(Rates!$L$9+Rates!$L$17),'NEGD Large Com Win'!B693*(Rates!$L$9+Rates!$L$14))+Rates!$L$19+Rates!$L$22+Rates!$L$23</f>
        <v>13963.772752907122</v>
      </c>
      <c r="E693" s="66">
        <f t="shared" si="48"/>
        <v>299.49699999999939</v>
      </c>
      <c r="F693" s="67">
        <f t="shared" si="49"/>
        <v>2.1918249120249228E-2</v>
      </c>
      <c r="G693" s="71">
        <f>'NEGD Commercial'!X691</f>
        <v>1</v>
      </c>
      <c r="H693" s="68">
        <f t="shared" si="44"/>
        <v>1.4140271493212671E-4</v>
      </c>
      <c r="I693" s="68">
        <f t="shared" si="45"/>
        <v>0.99703054298642368</v>
      </c>
    </row>
    <row r="694" spans="2:9" x14ac:dyDescent="0.2">
      <c r="B694" s="71">
        <f>'NEGD Commercial'!V692</f>
        <v>24459</v>
      </c>
      <c r="C694" s="65">
        <f>IF('NEGD Large Com Win'!B694&gt;80,80*(Rates!$K$9+Rates!$K$14)+('NEGD Large Com Win'!B694-80)*(Rates!$K$9+Rates!$K$17),'NEGD Large Com Win'!B694*(Rates!$K$9+Rates!$K$14))+Rates!$K$19+SUM(Rates!$K$21:$K$27)</f>
        <v>13764.565754782128</v>
      </c>
      <c r="D694" s="65">
        <f>IF('NEGD Large Com Win'!B694&gt;40,40*(Rates!$L$9+Rates!$L$14)+('NEGD Large Com Win'!B694-40)*(Rates!$L$9+Rates!$L$17),'NEGD Large Com Win'!B694*(Rates!$L$9+Rates!$L$14))+Rates!$L$19+Rates!$L$22+Rates!$L$23</f>
        <v>14066.978754782129</v>
      </c>
      <c r="E694" s="66">
        <f t="shared" si="48"/>
        <v>302.41300000000047</v>
      </c>
      <c r="F694" s="67">
        <f t="shared" si="49"/>
        <v>2.1970398876908645E-2</v>
      </c>
      <c r="G694" s="71">
        <f>'NEGD Commercial'!X692</f>
        <v>1</v>
      </c>
      <c r="H694" s="68">
        <f t="shared" si="44"/>
        <v>1.4140271493212671E-4</v>
      </c>
      <c r="I694" s="68">
        <f t="shared" si="45"/>
        <v>0.99717194570135581</v>
      </c>
    </row>
    <row r="695" spans="2:9" x14ac:dyDescent="0.2">
      <c r="B695" s="71">
        <f>'NEGD Commercial'!V693</f>
        <v>24559</v>
      </c>
      <c r="C695" s="65">
        <f>IF('NEGD Large Com Win'!B695&gt;80,80*(Rates!$K$9+Rates!$K$14)+('NEGD Large Com Win'!B695-80)*(Rates!$K$9+Rates!$K$17),'NEGD Large Com Win'!B695*(Rates!$K$9+Rates!$K$14))+Rates!$K$19+SUM(Rates!$K$21:$K$27)</f>
        <v>13820.282422490465</v>
      </c>
      <c r="D695" s="65">
        <f>IF('NEGD Large Com Win'!B695&gt;40,40*(Rates!$L$9+Rates!$L$14)+('NEGD Large Com Win'!B695-40)*(Rates!$L$9+Rates!$L$17),'NEGD Large Com Win'!B695*(Rates!$L$9+Rates!$L$14))+Rates!$L$19+Rates!$L$22+Rates!$L$23</f>
        <v>14124.315422490467</v>
      </c>
      <c r="E695" s="66">
        <f t="shared" si="48"/>
        <v>304.03300000000127</v>
      </c>
      <c r="F695" s="67">
        <f t="shared" si="49"/>
        <v>2.1999043920060021E-2</v>
      </c>
      <c r="G695" s="71">
        <f>'NEGD Commercial'!X693</f>
        <v>1</v>
      </c>
      <c r="H695" s="68">
        <f t="shared" si="44"/>
        <v>1.4140271493212671E-4</v>
      </c>
      <c r="I695" s="68">
        <f t="shared" si="45"/>
        <v>0.99731334841628794</v>
      </c>
    </row>
    <row r="696" spans="2:9" x14ac:dyDescent="0.2">
      <c r="B696" s="71">
        <f>'NEGD Commercial'!V694</f>
        <v>24859</v>
      </c>
      <c r="C696" s="65">
        <f>IF('NEGD Large Com Win'!B696&gt;80,80*(Rates!$K$9+Rates!$K$14)+('NEGD Large Com Win'!B696-80)*(Rates!$K$9+Rates!$K$17),'NEGD Large Com Win'!B696*(Rates!$K$9+Rates!$K$14))+Rates!$K$19+SUM(Rates!$K$21:$K$27)</f>
        <v>13987.432425615476</v>
      </c>
      <c r="D696" s="65">
        <f>IF('NEGD Large Com Win'!B696&gt;40,40*(Rates!$L$9+Rates!$L$14)+('NEGD Large Com Win'!B696-40)*(Rates!$L$9+Rates!$L$17),'NEGD Large Com Win'!B696*(Rates!$L$9+Rates!$L$14))+Rates!$L$19+Rates!$L$22+Rates!$L$23</f>
        <v>14296.325425615476</v>
      </c>
      <c r="E696" s="66">
        <f t="shared" si="48"/>
        <v>308.89300000000003</v>
      </c>
      <c r="F696" s="67">
        <f t="shared" si="49"/>
        <v>2.2083609814930568E-2</v>
      </c>
      <c r="G696" s="71">
        <f>'NEGD Commercial'!X694</f>
        <v>1</v>
      </c>
      <c r="H696" s="68">
        <f t="shared" si="44"/>
        <v>1.4140271493212671E-4</v>
      </c>
      <c r="I696" s="68">
        <f t="shared" si="45"/>
        <v>0.99745475113122006</v>
      </c>
    </row>
    <row r="697" spans="2:9" x14ac:dyDescent="0.2">
      <c r="B697" s="71">
        <f>'NEGD Commercial'!V695</f>
        <v>25439</v>
      </c>
      <c r="C697" s="65">
        <f>IF('NEGD Large Com Win'!B697&gt;80,80*(Rates!$K$9+Rates!$K$14)+('NEGD Large Com Win'!B697-80)*(Rates!$K$9+Rates!$K$17),'NEGD Large Com Win'!B697*(Rates!$K$9+Rates!$K$14))+Rates!$K$19+SUM(Rates!$K$21:$K$27)</f>
        <v>14310.589098323831</v>
      </c>
      <c r="D697" s="65">
        <f>IF('NEGD Large Com Win'!B697&gt;40,40*(Rates!$L$9+Rates!$L$14)+('NEGD Large Com Win'!B697-40)*(Rates!$L$9+Rates!$L$17),'NEGD Large Com Win'!B697*(Rates!$L$9+Rates!$L$14))+Rates!$L$19+Rates!$L$22+Rates!$L$23</f>
        <v>14628.87809832383</v>
      </c>
      <c r="E697" s="66">
        <f t="shared" si="48"/>
        <v>318.28899999999885</v>
      </c>
      <c r="F697" s="67">
        <f t="shared" si="49"/>
        <v>2.2241502275911155E-2</v>
      </c>
      <c r="G697" s="71">
        <f>'NEGD Commercial'!X695</f>
        <v>1</v>
      </c>
      <c r="H697" s="68">
        <f t="shared" si="44"/>
        <v>1.4140271493212671E-4</v>
      </c>
      <c r="I697" s="68">
        <f t="shared" si="45"/>
        <v>0.99759615384615219</v>
      </c>
    </row>
    <row r="698" spans="2:9" x14ac:dyDescent="0.2">
      <c r="B698" s="71">
        <f>'NEGD Commercial'!V696</f>
        <v>26259</v>
      </c>
      <c r="C698" s="65">
        <f>IF('NEGD Large Com Win'!B698&gt;80,80*(Rates!$K$9+Rates!$K$14)+('NEGD Large Com Win'!B698-80)*(Rates!$K$9+Rates!$K$17),'NEGD Large Com Win'!B698*(Rates!$K$9+Rates!$K$14))+Rates!$K$19+SUM(Rates!$K$21:$K$27)</f>
        <v>14767.465773532193</v>
      </c>
      <c r="D698" s="65">
        <f>IF('NEGD Large Com Win'!B698&gt;40,40*(Rates!$L$9+Rates!$L$14)+('NEGD Large Com Win'!B698-40)*(Rates!$L$9+Rates!$L$17),'NEGD Large Com Win'!B698*(Rates!$L$9+Rates!$L$14))+Rates!$L$19+Rates!$L$22+Rates!$L$23</f>
        <v>15099.038773532193</v>
      </c>
      <c r="E698" s="66">
        <f t="shared" si="48"/>
        <v>331.57300000000032</v>
      </c>
      <c r="F698" s="67">
        <f t="shared" si="49"/>
        <v>2.2452938444880662E-2</v>
      </c>
      <c r="G698" s="71">
        <f>'NEGD Commercial'!X696</f>
        <v>1</v>
      </c>
      <c r="H698" s="68">
        <f t="shared" si="44"/>
        <v>1.4140271493212671E-4</v>
      </c>
      <c r="I698" s="68">
        <f t="shared" si="45"/>
        <v>0.99773755656108432</v>
      </c>
    </row>
    <row r="699" spans="2:9" x14ac:dyDescent="0.2">
      <c r="B699" s="71">
        <f>'NEGD Commercial'!V697</f>
        <v>26719</v>
      </c>
      <c r="C699" s="65">
        <f>IF('NEGD Large Com Win'!B699&gt;80,80*(Rates!$K$9+Rates!$K$14)+('NEGD Large Com Win'!B699-80)*(Rates!$K$9+Rates!$K$17),'NEGD Large Com Win'!B699*(Rates!$K$9+Rates!$K$14))+Rates!$K$19+SUM(Rates!$K$21:$K$27)</f>
        <v>15023.762444990543</v>
      </c>
      <c r="D699" s="65">
        <f>IF('NEGD Large Com Win'!B699&gt;40,40*(Rates!$L$9+Rates!$L$14)+('NEGD Large Com Win'!B699-40)*(Rates!$L$9+Rates!$L$17),'NEGD Large Com Win'!B699*(Rates!$L$9+Rates!$L$14))+Rates!$L$19+Rates!$L$22+Rates!$L$23</f>
        <v>15362.787444990543</v>
      </c>
      <c r="E699" s="66">
        <f t="shared" si="48"/>
        <v>339.02499999999964</v>
      </c>
      <c r="F699" s="67">
        <f t="shared" si="49"/>
        <v>2.256591857341585E-2</v>
      </c>
      <c r="G699" s="71">
        <f>'NEGD Commercial'!X697</f>
        <v>1</v>
      </c>
      <c r="H699" s="68">
        <f t="shared" si="44"/>
        <v>1.4140271493212671E-4</v>
      </c>
      <c r="I699" s="68">
        <f t="shared" si="45"/>
        <v>0.99787895927601644</v>
      </c>
    </row>
    <row r="700" spans="2:9" x14ac:dyDescent="0.2">
      <c r="B700" s="71">
        <f>'NEGD Commercial'!V698</f>
        <v>26939</v>
      </c>
      <c r="C700" s="65">
        <f>IF('NEGD Large Com Win'!B700&gt;80,80*(Rates!$K$9+Rates!$K$14)+('NEGD Large Com Win'!B700-80)*(Rates!$K$9+Rates!$K$17),'NEGD Large Com Win'!B700*(Rates!$K$9+Rates!$K$14))+Rates!$K$19+SUM(Rates!$K$21:$K$27)</f>
        <v>15146.339113948885</v>
      </c>
      <c r="D700" s="65">
        <f>IF('NEGD Large Com Win'!B700&gt;40,40*(Rates!$L$9+Rates!$L$14)+('NEGD Large Com Win'!B700-40)*(Rates!$L$9+Rates!$L$17),'NEGD Large Com Win'!B700*(Rates!$L$9+Rates!$L$14))+Rates!$L$19+Rates!$L$22+Rates!$L$23</f>
        <v>15488.928113948885</v>
      </c>
      <c r="E700" s="66">
        <f t="shared" si="48"/>
        <v>342.58899999999994</v>
      </c>
      <c r="F700" s="67">
        <f t="shared" si="49"/>
        <v>2.2618600932055963E-2</v>
      </c>
      <c r="G700" s="71">
        <f>'NEGD Commercial'!X698</f>
        <v>1</v>
      </c>
      <c r="H700" s="68">
        <f t="shared" si="44"/>
        <v>1.4140271493212671E-4</v>
      </c>
      <c r="I700" s="68">
        <f t="shared" si="45"/>
        <v>0.99802036199094857</v>
      </c>
    </row>
    <row r="701" spans="2:9" x14ac:dyDescent="0.2">
      <c r="B701" s="71">
        <f>'NEGD Commercial'!V699</f>
        <v>27319</v>
      </c>
      <c r="C701" s="65">
        <f>IF('NEGD Large Com Win'!B701&gt;80,80*(Rates!$K$9+Rates!$K$14)+('NEGD Large Com Win'!B701-80)*(Rates!$K$9+Rates!$K$17),'NEGD Large Com Win'!B701*(Rates!$K$9+Rates!$K$14))+Rates!$K$19+SUM(Rates!$K$21:$K$27)</f>
        <v>15358.062451240565</v>
      </c>
      <c r="D701" s="65">
        <f>IF('NEGD Large Com Win'!B701&gt;40,40*(Rates!$L$9+Rates!$L$14)+('NEGD Large Com Win'!B701-40)*(Rates!$L$9+Rates!$L$17),'NEGD Large Com Win'!B701*(Rates!$L$9+Rates!$L$14))+Rates!$L$19+Rates!$L$22+Rates!$L$23</f>
        <v>15706.807451240566</v>
      </c>
      <c r="E701" s="66">
        <f t="shared" si="48"/>
        <v>348.7450000000008</v>
      </c>
      <c r="F701" s="67">
        <f t="shared" si="49"/>
        <v>2.2707616999684131E-2</v>
      </c>
      <c r="G701" s="71">
        <f>'NEGD Commercial'!X699</f>
        <v>1</v>
      </c>
      <c r="H701" s="68">
        <f t="shared" si="44"/>
        <v>1.4140271493212671E-4</v>
      </c>
      <c r="I701" s="68">
        <f t="shared" si="45"/>
        <v>0.99816176470588069</v>
      </c>
    </row>
    <row r="702" spans="2:9" x14ac:dyDescent="0.2">
      <c r="B702" s="71">
        <f>'NEGD Commercial'!V700</f>
        <v>27599</v>
      </c>
      <c r="C702" s="65">
        <f>IF('NEGD Large Com Win'!B702&gt;80,80*(Rates!$K$9+Rates!$K$14)+('NEGD Large Com Win'!B702-80)*(Rates!$K$9+Rates!$K$17),'NEGD Large Com Win'!B702*(Rates!$K$9+Rates!$K$14))+Rates!$K$19+SUM(Rates!$K$21:$K$27)</f>
        <v>15514.069120823908</v>
      </c>
      <c r="D702" s="65">
        <f>IF('NEGD Large Com Win'!B702&gt;40,40*(Rates!$L$9+Rates!$L$14)+('NEGD Large Com Win'!B702-40)*(Rates!$L$9+Rates!$L$17),'NEGD Large Com Win'!B702*(Rates!$L$9+Rates!$L$14))+Rates!$L$19+Rates!$L$22+Rates!$L$23</f>
        <v>15867.350120823909</v>
      </c>
      <c r="E702" s="66">
        <f t="shared" si="48"/>
        <v>353.28100000000086</v>
      </c>
      <c r="F702" s="67">
        <f t="shared" si="49"/>
        <v>2.277165308782891E-2</v>
      </c>
      <c r="G702" s="71">
        <f>'NEGD Commercial'!X700</f>
        <v>1</v>
      </c>
      <c r="H702" s="68">
        <f t="shared" si="44"/>
        <v>1.4140271493212671E-4</v>
      </c>
      <c r="I702" s="68">
        <f t="shared" si="45"/>
        <v>0.99830316742081282</v>
      </c>
    </row>
    <row r="703" spans="2:9" x14ac:dyDescent="0.2">
      <c r="B703" s="71">
        <f>'NEGD Commercial'!V701</f>
        <v>28139</v>
      </c>
      <c r="C703" s="65">
        <f>IF('NEGD Large Com Win'!B703&gt;80,80*(Rates!$K$9+Rates!$K$14)+('NEGD Large Com Win'!B703-80)*(Rates!$K$9+Rates!$K$17),'NEGD Large Com Win'!B703*(Rates!$K$9+Rates!$K$14))+Rates!$K$19+SUM(Rates!$K$21:$K$27)</f>
        <v>15814.939126448928</v>
      </c>
      <c r="D703" s="65">
        <f>IF('NEGD Large Com Win'!B703&gt;40,40*(Rates!$L$9+Rates!$L$14)+('NEGD Large Com Win'!B703-40)*(Rates!$L$9+Rates!$L$17),'NEGD Large Com Win'!B703*(Rates!$L$9+Rates!$L$14))+Rates!$L$19+Rates!$L$22+Rates!$L$23</f>
        <v>16176.968126448928</v>
      </c>
      <c r="E703" s="66">
        <f t="shared" si="48"/>
        <v>362.02900000000045</v>
      </c>
      <c r="F703" s="67">
        <f t="shared" si="49"/>
        <v>2.2891583527788775E-2</v>
      </c>
      <c r="G703" s="71">
        <f>'NEGD Commercial'!X701</f>
        <v>1</v>
      </c>
      <c r="H703" s="68">
        <f t="shared" si="44"/>
        <v>1.4140271493212671E-4</v>
      </c>
      <c r="I703" s="68">
        <f t="shared" si="45"/>
        <v>0.99844457013574495</v>
      </c>
    </row>
    <row r="704" spans="2:9" x14ac:dyDescent="0.2">
      <c r="B704" s="71">
        <f>'NEGD Commercial'!V702</f>
        <v>28679</v>
      </c>
      <c r="C704" s="65">
        <f>IF('NEGD Large Com Win'!B704&gt;80,80*(Rates!$K$9+Rates!$K$14)+('NEGD Large Com Win'!B704-80)*(Rates!$K$9+Rates!$K$17),'NEGD Large Com Win'!B704*(Rates!$K$9+Rates!$K$14))+Rates!$K$19+SUM(Rates!$K$21:$K$27)</f>
        <v>16115.809132073948</v>
      </c>
      <c r="D704" s="65">
        <f>IF('NEGD Large Com Win'!B704&gt;40,40*(Rates!$L$9+Rates!$L$14)+('NEGD Large Com Win'!B704-40)*(Rates!$L$9+Rates!$L$17),'NEGD Large Com Win'!B704*(Rates!$L$9+Rates!$L$14))+Rates!$L$19+Rates!$L$22+Rates!$L$23</f>
        <v>16486.58613207395</v>
      </c>
      <c r="E704" s="66">
        <f t="shared" si="48"/>
        <v>370.77700000000186</v>
      </c>
      <c r="F704" s="67">
        <f t="shared" si="49"/>
        <v>2.3007035945969066E-2</v>
      </c>
      <c r="G704" s="71">
        <f>'NEGD Commercial'!X702</f>
        <v>1</v>
      </c>
      <c r="H704" s="68">
        <f t="shared" si="44"/>
        <v>1.4140271493212671E-4</v>
      </c>
      <c r="I704" s="68">
        <f t="shared" si="45"/>
        <v>0.99858597285067707</v>
      </c>
    </row>
    <row r="705" spans="2:9" x14ac:dyDescent="0.2">
      <c r="B705" s="71">
        <f>'NEGD Commercial'!V703</f>
        <v>32079</v>
      </c>
      <c r="C705" s="65">
        <f>IF('NEGD Large Com Win'!B705&gt;80,80*(Rates!$K$9+Rates!$K$14)+('NEGD Large Com Win'!B705-80)*(Rates!$K$9+Rates!$K$17),'NEGD Large Com Win'!B705*(Rates!$K$9+Rates!$K$14))+Rates!$K$19+SUM(Rates!$K$21:$K$27)</f>
        <v>18010.175834157406</v>
      </c>
      <c r="D705" s="65">
        <f>IF('NEGD Large Com Win'!B705&gt;40,40*(Rates!$L$9+Rates!$L$14)+('NEGD Large Com Win'!B705-40)*(Rates!$L$9+Rates!$L$17),'NEGD Large Com Win'!B705*(Rates!$L$9+Rates!$L$14))+Rates!$L$19+Rates!$L$22+Rates!$L$23</f>
        <v>18436.032834157406</v>
      </c>
      <c r="E705" s="66">
        <f t="shared" si="48"/>
        <v>425.85699999999997</v>
      </c>
      <c r="F705" s="67">
        <f t="shared" si="49"/>
        <v>2.3645354932756182E-2</v>
      </c>
      <c r="G705" s="71">
        <f>'NEGD Commercial'!X703</f>
        <v>1</v>
      </c>
      <c r="H705" s="68">
        <f t="shared" si="44"/>
        <v>1.4140271493212671E-4</v>
      </c>
      <c r="I705" s="68">
        <f t="shared" si="45"/>
        <v>0.9987273755656092</v>
      </c>
    </row>
    <row r="706" spans="2:9" x14ac:dyDescent="0.2">
      <c r="B706" s="71">
        <f>'NEGD Commercial'!V704</f>
        <v>32159</v>
      </c>
      <c r="C706" s="65">
        <f>IF('NEGD Large Com Win'!B706&gt;80,80*(Rates!$K$9+Rates!$K$14)+('NEGD Large Com Win'!B706-80)*(Rates!$K$9+Rates!$K$17),'NEGD Large Com Win'!B706*(Rates!$K$9+Rates!$K$14))+Rates!$K$19+SUM(Rates!$K$21:$K$27)</f>
        <v>18054.749168324077</v>
      </c>
      <c r="D706" s="65">
        <f>IF('NEGD Large Com Win'!B706&gt;40,40*(Rates!$L$9+Rates!$L$14)+('NEGD Large Com Win'!B706-40)*(Rates!$L$9+Rates!$L$17),'NEGD Large Com Win'!B706*(Rates!$L$9+Rates!$L$14))+Rates!$L$19+Rates!$L$22+Rates!$L$23</f>
        <v>18481.902168324075</v>
      </c>
      <c r="E706" s="66">
        <f t="shared" si="48"/>
        <v>427.15299999999843</v>
      </c>
      <c r="F706" s="67">
        <f t="shared" si="49"/>
        <v>2.3658761249888288E-2</v>
      </c>
      <c r="G706" s="71">
        <f>'NEGD Commercial'!X704</f>
        <v>1</v>
      </c>
      <c r="H706" s="68">
        <f t="shared" si="44"/>
        <v>1.4140271493212671E-4</v>
      </c>
      <c r="I706" s="68">
        <f t="shared" si="45"/>
        <v>0.99886877828054133</v>
      </c>
    </row>
    <row r="707" spans="2:9" x14ac:dyDescent="0.2">
      <c r="B707" s="71">
        <f>'NEGD Commercial'!V705</f>
        <v>39419</v>
      </c>
      <c r="C707" s="65">
        <f>IF('NEGD Large Com Win'!B707&gt;80,80*(Rates!$K$9+Rates!$K$14)+('NEGD Large Com Win'!B707-80)*(Rates!$K$9+Rates!$K$17),'NEGD Large Com Win'!B707*(Rates!$K$9+Rates!$K$14))+Rates!$K$19+SUM(Rates!$K$21:$K$27)</f>
        <v>22099.779243949339</v>
      </c>
      <c r="D707" s="65">
        <f>IF('NEGD Large Com Win'!B707&gt;40,40*(Rates!$L$9+Rates!$L$14)+('NEGD Large Com Win'!B707-40)*(Rates!$L$9+Rates!$L$17),'NEGD Large Com Win'!B707*(Rates!$L$9+Rates!$L$14))+Rates!$L$19+Rates!$L$22+Rates!$L$23</f>
        <v>22644.544243949334</v>
      </c>
      <c r="E707" s="66">
        <f t="shared" si="48"/>
        <v>544.76499999999578</v>
      </c>
      <c r="F707" s="67">
        <f t="shared" si="49"/>
        <v>2.4650246230362056E-2</v>
      </c>
      <c r="G707" s="71">
        <f>'NEGD Commercial'!X705</f>
        <v>1</v>
      </c>
      <c r="H707" s="68">
        <f t="shared" si="44"/>
        <v>1.4140271493212671E-4</v>
      </c>
      <c r="I707" s="68">
        <f t="shared" si="45"/>
        <v>0.99901018099547345</v>
      </c>
    </row>
    <row r="708" spans="2:9" x14ac:dyDescent="0.2">
      <c r="B708" s="71">
        <f>'NEGD Commercial'!V706</f>
        <v>55839</v>
      </c>
      <c r="C708" s="65">
        <f>IF('NEGD Large Com Win'!B708&gt;80,80*(Rates!$K$9+Rates!$K$14)+('NEGD Large Com Win'!B708-80)*(Rates!$K$9+Rates!$K$17),'NEGD Large Com Win'!B708*(Rates!$K$9+Rates!$K$14))+Rates!$K$19+SUM(Rates!$K$21:$K$27)</f>
        <v>31248.45608165826</v>
      </c>
      <c r="D708" s="65">
        <f>IF('NEGD Large Com Win'!B708&gt;40,40*(Rates!$L$9+Rates!$L$14)+('NEGD Large Com Win'!B708-40)*(Rates!$L$9+Rates!$L$17),'NEGD Large Com Win'!B708*(Rates!$L$9+Rates!$L$14))+Rates!$L$19+Rates!$L$22+Rates!$L$23</f>
        <v>32059.22508165826</v>
      </c>
      <c r="E708" s="66">
        <f t="shared" si="48"/>
        <v>810.76900000000023</v>
      </c>
      <c r="F708" s="67">
        <f t="shared" si="49"/>
        <v>2.5945889866728265E-2</v>
      </c>
      <c r="G708" s="71">
        <f>'NEGD Commercial'!X706</f>
        <v>1</v>
      </c>
      <c r="H708" s="68">
        <f t="shared" si="44"/>
        <v>1.4140271493212671E-4</v>
      </c>
      <c r="I708" s="68">
        <f t="shared" si="45"/>
        <v>0.99915158371040558</v>
      </c>
    </row>
    <row r="709" spans="2:9" x14ac:dyDescent="0.2">
      <c r="B709" s="71">
        <f>'NEGD Commercial'!V707</f>
        <v>57199</v>
      </c>
      <c r="C709" s="65">
        <f>IF('NEGD Large Com Win'!B709&gt;80,80*(Rates!$K$9+Rates!$K$14)+('NEGD Large Com Win'!B709-80)*(Rates!$K$9+Rates!$K$17),'NEGD Large Com Win'!B709*(Rates!$K$9+Rates!$K$14))+Rates!$K$19+SUM(Rates!$K$21:$K$27)</f>
        <v>32006.202762491645</v>
      </c>
      <c r="D709" s="65">
        <f>IF('NEGD Large Com Win'!B709&gt;40,40*(Rates!$L$9+Rates!$L$14)+('NEGD Large Com Win'!B709-40)*(Rates!$L$9+Rates!$L$17),'NEGD Large Com Win'!B709*(Rates!$L$9+Rates!$L$14))+Rates!$L$19+Rates!$L$22+Rates!$L$23</f>
        <v>32839.003762491637</v>
      </c>
      <c r="E709" s="66">
        <f t="shared" si="48"/>
        <v>832.8009999999922</v>
      </c>
      <c r="F709" s="67">
        <f t="shared" si="49"/>
        <v>2.6019987631146272E-2</v>
      </c>
      <c r="G709" s="71">
        <f>'NEGD Commercial'!X707</f>
        <v>1</v>
      </c>
      <c r="H709" s="68">
        <f t="shared" si="44"/>
        <v>1.4140271493212671E-4</v>
      </c>
      <c r="I709" s="68">
        <f t="shared" si="45"/>
        <v>0.9992929864253377</v>
      </c>
    </row>
    <row r="710" spans="2:9" x14ac:dyDescent="0.2">
      <c r="B710" s="71">
        <f>'NEGD Commercial'!V708</f>
        <v>60099</v>
      </c>
      <c r="C710" s="65">
        <f>IF('NEGD Large Com Win'!B710&gt;80,80*(Rates!$K$9+Rates!$K$14)+('NEGD Large Com Win'!B710-80)*(Rates!$K$9+Rates!$K$17),'NEGD Large Com Win'!B710*(Rates!$K$9+Rates!$K$14))+Rates!$K$19+SUM(Rates!$K$21:$K$27)</f>
        <v>33621.986126033415</v>
      </c>
      <c r="D710" s="65">
        <f>IF('NEGD Large Com Win'!B710&gt;40,40*(Rates!$L$9+Rates!$L$14)+('NEGD Large Com Win'!B710-40)*(Rates!$L$9+Rates!$L$17),'NEGD Large Com Win'!B710*(Rates!$L$9+Rates!$L$14))+Rates!$L$19+Rates!$L$22+Rates!$L$23</f>
        <v>34501.76712603341</v>
      </c>
      <c r="E710" s="66">
        <f t="shared" si="48"/>
        <v>879.7809999999954</v>
      </c>
      <c r="F710" s="67">
        <f t="shared" si="49"/>
        <v>2.6166836090589642E-2</v>
      </c>
      <c r="G710" s="71">
        <f>'NEGD Commercial'!X708</f>
        <v>1</v>
      </c>
      <c r="H710" s="68">
        <f t="shared" si="44"/>
        <v>1.4140271493212671E-4</v>
      </c>
      <c r="I710" s="68">
        <f t="shared" si="45"/>
        <v>0.99943438914026983</v>
      </c>
    </row>
    <row r="711" spans="2:9" x14ac:dyDescent="0.2">
      <c r="B711" s="71">
        <f>'NEGD Commercial'!V709</f>
        <v>63779</v>
      </c>
      <c r="C711" s="65">
        <f>IF('NEGD Large Com Win'!B711&gt;80,80*(Rates!$K$9+Rates!$K$14)+('NEGD Large Com Win'!B711-80)*(Rates!$K$9+Rates!$K$17),'NEGD Large Com Win'!B711*(Rates!$K$9+Rates!$K$14))+Rates!$K$19+SUM(Rates!$K$21:$K$27)</f>
        <v>35672.359497700214</v>
      </c>
      <c r="D711" s="65">
        <f>IF('NEGD Large Com Win'!B711&gt;40,40*(Rates!$L$9+Rates!$L$14)+('NEGD Large Com Win'!B711-40)*(Rates!$L$9+Rates!$L$17),'NEGD Large Com Win'!B711*(Rates!$L$9+Rates!$L$14))+Rates!$L$19+Rates!$L$22+Rates!$L$23</f>
        <v>36611.756497700211</v>
      </c>
      <c r="E711" s="66">
        <f t="shared" si="48"/>
        <v>939.39699999999721</v>
      </c>
      <c r="F711" s="67">
        <f t="shared" si="49"/>
        <v>2.6334030415357298E-2</v>
      </c>
      <c r="G711" s="71">
        <f>'NEGD Commercial'!X709</f>
        <v>1</v>
      </c>
      <c r="H711" s="68">
        <f t="shared" si="44"/>
        <v>1.4140271493212671E-4</v>
      </c>
      <c r="I711" s="68">
        <f t="shared" si="45"/>
        <v>0.99957579185520196</v>
      </c>
    </row>
    <row r="712" spans="2:9" x14ac:dyDescent="0.2">
      <c r="B712" s="71">
        <f>'NEGD Commercial'!V710</f>
        <v>67979</v>
      </c>
      <c r="C712" s="65">
        <f>IF('NEGD Large Com Win'!B712&gt;80,80*(Rates!$K$9+Rates!$K$14)+('NEGD Large Com Win'!B712-80)*(Rates!$K$9+Rates!$K$17),'NEGD Large Com Win'!B712*(Rates!$K$9+Rates!$K$14))+Rates!$K$19+SUM(Rates!$K$21:$K$27)</f>
        <v>38012.459541450364</v>
      </c>
      <c r="D712" s="65">
        <f>IF('NEGD Large Com Win'!B712&gt;40,40*(Rates!$L$9+Rates!$L$14)+('NEGD Large Com Win'!B712-40)*(Rates!$L$9+Rates!$L$17),'NEGD Large Com Win'!B712*(Rates!$L$9+Rates!$L$14))+Rates!$L$19+Rates!$L$22+Rates!$L$23</f>
        <v>39019.896541450362</v>
      </c>
      <c r="E712" s="66">
        <f t="shared" si="48"/>
        <v>1007.4369999999981</v>
      </c>
      <c r="F712" s="67">
        <f t="shared" si="49"/>
        <v>2.6502810187839777E-2</v>
      </c>
      <c r="G712" s="71">
        <f>'NEGD Commercial'!X710</f>
        <v>1</v>
      </c>
      <c r="H712" s="68">
        <f t="shared" ref="H712:H714" si="50">G712/SUM($G$6:$G$714)</f>
        <v>1.4140271493212671E-4</v>
      </c>
      <c r="I712" s="68">
        <f t="shared" ref="I712:I714" si="51">H712+I711</f>
        <v>0.99971719457013408</v>
      </c>
    </row>
    <row r="713" spans="2:9" x14ac:dyDescent="0.2">
      <c r="B713" s="71">
        <f>'NEGD Commercial'!V711</f>
        <v>68819</v>
      </c>
      <c r="C713" s="65">
        <f>IF('NEGD Large Com Win'!B713&gt;80,80*(Rates!$K$9+Rates!$K$14)+('NEGD Large Com Win'!B713-80)*(Rates!$K$9+Rates!$K$17),'NEGD Large Com Win'!B713*(Rates!$K$9+Rates!$K$14))+Rates!$K$19+SUM(Rates!$K$21:$K$27)</f>
        <v>38480.479550200398</v>
      </c>
      <c r="D713" s="65">
        <f>IF('NEGD Large Com Win'!B713&gt;40,40*(Rates!$L$9+Rates!$L$14)+('NEGD Large Com Win'!B713-40)*(Rates!$L$9+Rates!$L$17),'NEGD Large Com Win'!B713*(Rates!$L$9+Rates!$L$14))+Rates!$L$19+Rates!$L$22+Rates!$L$23</f>
        <v>39501.524550200389</v>
      </c>
      <c r="E713" s="66">
        <f t="shared" si="48"/>
        <v>1021.044999999991</v>
      </c>
      <c r="F713" s="67">
        <f t="shared" si="49"/>
        <v>2.6534102795365853E-2</v>
      </c>
      <c r="G713" s="71">
        <f>'NEGD Commercial'!X711</f>
        <v>1</v>
      </c>
      <c r="H713" s="68">
        <f t="shared" si="50"/>
        <v>1.4140271493212671E-4</v>
      </c>
      <c r="I713" s="68">
        <f t="shared" si="51"/>
        <v>0.99985859728506621</v>
      </c>
    </row>
    <row r="714" spans="2:9" x14ac:dyDescent="0.2">
      <c r="B714" s="71">
        <f>'NEGD Commercial'!V712</f>
        <v>74939</v>
      </c>
      <c r="C714" s="65">
        <f>IF('NEGD Large Com Win'!B714&gt;80,80*(Rates!$K$9+Rates!$K$14)+('NEGD Large Com Win'!B714-80)*(Rates!$K$9+Rates!$K$17),'NEGD Large Com Win'!B714*(Rates!$K$9+Rates!$K$14))+Rates!$K$19+SUM(Rates!$K$21:$K$27)</f>
        <v>41890.339613950615</v>
      </c>
      <c r="D714" s="65">
        <f>IF('NEGD Large Com Win'!B714&gt;40,40*(Rates!$L$9+Rates!$L$14)+('NEGD Large Com Win'!B714-40)*(Rates!$L$9+Rates!$L$17),'NEGD Large Com Win'!B714*(Rates!$L$9+Rates!$L$14))+Rates!$L$19+Rates!$L$22+Rates!$L$23</f>
        <v>43010.528613950606</v>
      </c>
      <c r="E714" s="66">
        <f t="shared" si="48"/>
        <v>1120.1889999999912</v>
      </c>
      <c r="F714" s="67">
        <f t="shared" si="49"/>
        <v>2.6740986354451469E-2</v>
      </c>
      <c r="G714" s="71">
        <f>'NEGD Commercial'!X712</f>
        <v>1</v>
      </c>
      <c r="H714" s="68">
        <f t="shared" si="50"/>
        <v>1.4140271493212671E-4</v>
      </c>
      <c r="I714" s="68">
        <f t="shared" si="51"/>
        <v>0.99999999999999833</v>
      </c>
    </row>
    <row r="715" spans="2:9" x14ac:dyDescent="0.2">
      <c r="B715" s="71">
        <f>'NEGD Commercial'!V713</f>
        <v>91919</v>
      </c>
      <c r="C715" s="65">
        <f>IF('NEGD Large Com Win'!B715&gt;80,80*(Rates!$K$9+Rates!$K$14)+('NEGD Large Com Win'!B715-80)*(Rates!$K$9+Rates!$K$17),'NEGD Large Com Win'!B715*(Rates!$K$9+Rates!$K$14))+Rates!$K$19+SUM(Rates!$K$21:$K$27)</f>
        <v>51351.029790826229</v>
      </c>
      <c r="D715" s="65">
        <f>IF('NEGD Large Com Win'!B715&gt;40,40*(Rates!$L$9+Rates!$L$14)+('NEGD Large Com Win'!B715-40)*(Rates!$L$9+Rates!$L$17),'NEGD Large Com Win'!B715*(Rates!$L$9+Rates!$L$14))+Rates!$L$19+Rates!$L$22+Rates!$L$23</f>
        <v>52746.294790826221</v>
      </c>
      <c r="E715" s="66">
        <f t="shared" ref="E715" si="52">D715-C715</f>
        <v>1395.2649999999921</v>
      </c>
      <c r="F715" s="67">
        <f t="shared" ref="F715" si="53">E715/C715</f>
        <v>2.7171120144688001E-2</v>
      </c>
      <c r="G715" s="71">
        <f>'NEGD Commercial'!X713</f>
        <v>1</v>
      </c>
      <c r="H715" s="68">
        <f t="shared" ref="H715" si="54">G715/SUM($G$6:$G$714)</f>
        <v>1.4140271493212671E-4</v>
      </c>
      <c r="I715" s="68">
        <f t="shared" ref="I715" si="55">H715+I714</f>
        <v>1.0001414027149305</v>
      </c>
    </row>
    <row r="716" spans="2:9" x14ac:dyDescent="0.2">
      <c r="B716" s="71"/>
      <c r="C716" s="65"/>
      <c r="D716" s="65"/>
      <c r="E716" s="66"/>
      <c r="F716" s="67"/>
      <c r="G716" s="71"/>
    </row>
    <row r="717" spans="2:9" x14ac:dyDescent="0.2">
      <c r="B717" s="71"/>
      <c r="C717" s="65"/>
      <c r="D717" s="65"/>
      <c r="E717" s="66"/>
      <c r="F717" s="67"/>
      <c r="G717" s="71"/>
    </row>
    <row r="718" spans="2:9" x14ac:dyDescent="0.2">
      <c r="B718" s="71"/>
      <c r="C718" s="65"/>
      <c r="D718" s="65"/>
      <c r="E718" s="66"/>
      <c r="F718" s="67"/>
      <c r="G718" s="71"/>
    </row>
    <row r="719" spans="2:9" x14ac:dyDescent="0.2">
      <c r="B719" s="71"/>
      <c r="C719" s="65"/>
      <c r="D719" s="65"/>
      <c r="E719" s="66"/>
      <c r="F719" s="67"/>
      <c r="G719" s="71"/>
    </row>
    <row r="720" spans="2:9" x14ac:dyDescent="0.2">
      <c r="B720" s="71"/>
      <c r="C720" s="65"/>
      <c r="D720" s="65"/>
      <c r="E720" s="66"/>
      <c r="F720" s="67"/>
      <c r="G720" s="71"/>
    </row>
    <row r="721" spans="2:7" x14ac:dyDescent="0.2">
      <c r="B721" s="71"/>
      <c r="C721" s="65"/>
      <c r="D721" s="65"/>
      <c r="E721" s="66"/>
      <c r="F721" s="67"/>
      <c r="G721" s="71"/>
    </row>
    <row r="722" spans="2:7" x14ac:dyDescent="0.2">
      <c r="B722" s="71"/>
      <c r="C722" s="65"/>
      <c r="D722" s="65"/>
      <c r="E722" s="66"/>
      <c r="F722" s="67"/>
      <c r="G722" s="71"/>
    </row>
    <row r="723" spans="2:7" x14ac:dyDescent="0.2">
      <c r="B723" s="71"/>
      <c r="C723" s="65"/>
      <c r="D723" s="65"/>
      <c r="E723" s="66"/>
      <c r="F723" s="67"/>
      <c r="G723" s="71"/>
    </row>
    <row r="724" spans="2:7" x14ac:dyDescent="0.2">
      <c r="B724" s="71"/>
      <c r="C724" s="65"/>
      <c r="D724" s="65"/>
      <c r="E724" s="66"/>
      <c r="F724" s="67"/>
      <c r="G724" s="71"/>
    </row>
    <row r="725" spans="2:7" x14ac:dyDescent="0.2">
      <c r="B725" s="71"/>
      <c r="C725" s="65"/>
      <c r="D725" s="65"/>
      <c r="E725" s="66"/>
      <c r="F725" s="67"/>
      <c r="G725" s="71"/>
    </row>
    <row r="726" spans="2:7" x14ac:dyDescent="0.2">
      <c r="B726" s="71"/>
      <c r="C726" s="65"/>
      <c r="D726" s="65"/>
      <c r="E726" s="66"/>
      <c r="F726" s="67"/>
      <c r="G726" s="71"/>
    </row>
    <row r="727" spans="2:7" x14ac:dyDescent="0.2">
      <c r="B727" s="71"/>
      <c r="C727" s="65"/>
      <c r="D727" s="65"/>
      <c r="E727" s="66"/>
      <c r="F727" s="67"/>
      <c r="G727" s="71"/>
    </row>
    <row r="728" spans="2:7" x14ac:dyDescent="0.2">
      <c r="B728" s="71"/>
      <c r="C728" s="65"/>
      <c r="D728" s="65"/>
      <c r="E728" s="66"/>
      <c r="F728" s="67"/>
      <c r="G728" s="71"/>
    </row>
    <row r="729" spans="2:7" x14ac:dyDescent="0.2">
      <c r="B729" s="71"/>
      <c r="C729" s="65"/>
      <c r="D729" s="65"/>
      <c r="E729" s="66"/>
      <c r="F729" s="67"/>
      <c r="G729" s="71"/>
    </row>
    <row r="730" spans="2:7" x14ac:dyDescent="0.2">
      <c r="B730" s="71"/>
      <c r="C730" s="65"/>
      <c r="D730" s="65"/>
      <c r="E730" s="66"/>
      <c r="F730" s="67"/>
      <c r="G730" s="71"/>
    </row>
    <row r="731" spans="2:7" x14ac:dyDescent="0.2">
      <c r="B731" s="71"/>
      <c r="C731" s="65"/>
      <c r="D731" s="65"/>
      <c r="E731" s="66"/>
      <c r="F731" s="67"/>
      <c r="G731" s="71"/>
    </row>
    <row r="732" spans="2:7" x14ac:dyDescent="0.2">
      <c r="B732" s="71"/>
      <c r="C732" s="65"/>
      <c r="D732" s="65"/>
      <c r="E732" s="66"/>
      <c r="F732" s="67"/>
      <c r="G732" s="71"/>
    </row>
    <row r="733" spans="2:7" x14ac:dyDescent="0.2">
      <c r="B733" s="71"/>
      <c r="C733" s="65"/>
      <c r="D733" s="65"/>
      <c r="E733" s="66"/>
      <c r="F733" s="67"/>
      <c r="G733" s="71"/>
    </row>
    <row r="734" spans="2:7" x14ac:dyDescent="0.2">
      <c r="B734" s="71"/>
      <c r="C734" s="65"/>
      <c r="D734" s="65"/>
      <c r="E734" s="66"/>
      <c r="F734" s="67"/>
      <c r="G734" s="71"/>
    </row>
    <row r="735" spans="2:7" x14ac:dyDescent="0.2">
      <c r="B735" s="71"/>
      <c r="C735" s="65"/>
      <c r="D735" s="65"/>
      <c r="E735" s="66"/>
      <c r="F735" s="67"/>
      <c r="G735" s="71"/>
    </row>
    <row r="736" spans="2:7" x14ac:dyDescent="0.2">
      <c r="B736" s="71"/>
      <c r="C736" s="65"/>
      <c r="D736" s="65"/>
      <c r="E736" s="66"/>
      <c r="F736" s="67"/>
      <c r="G736" s="71"/>
    </row>
    <row r="737" spans="2:7" x14ac:dyDescent="0.2">
      <c r="B737" s="71"/>
      <c r="C737" s="65"/>
      <c r="D737" s="65"/>
      <c r="E737" s="66"/>
      <c r="F737" s="67"/>
      <c r="G737" s="71"/>
    </row>
    <row r="738" spans="2:7" x14ac:dyDescent="0.2">
      <c r="B738" s="71"/>
      <c r="C738" s="65"/>
      <c r="D738" s="65"/>
      <c r="E738" s="66"/>
      <c r="F738" s="67"/>
      <c r="G738" s="71"/>
    </row>
    <row r="739" spans="2:7" x14ac:dyDescent="0.2">
      <c r="B739" s="71"/>
      <c r="C739" s="65"/>
      <c r="D739" s="65"/>
      <c r="E739" s="66"/>
      <c r="F739" s="67"/>
      <c r="G739" s="71"/>
    </row>
    <row r="740" spans="2:7" x14ac:dyDescent="0.2">
      <c r="B740" s="71"/>
      <c r="C740" s="65"/>
      <c r="D740" s="65"/>
      <c r="E740" s="66"/>
      <c r="F740" s="67"/>
      <c r="G740" s="71"/>
    </row>
    <row r="741" spans="2:7" x14ac:dyDescent="0.2">
      <c r="B741" s="71"/>
      <c r="C741" s="65"/>
      <c r="D741" s="65"/>
      <c r="E741" s="66"/>
      <c r="F741" s="67"/>
      <c r="G741" s="71"/>
    </row>
    <row r="742" spans="2:7" x14ac:dyDescent="0.2">
      <c r="B742" s="71"/>
      <c r="C742" s="65"/>
      <c r="D742" s="65"/>
      <c r="E742" s="66"/>
      <c r="F742" s="67"/>
      <c r="G742" s="71"/>
    </row>
    <row r="743" spans="2:7" x14ac:dyDescent="0.2">
      <c r="B743" s="71"/>
      <c r="C743" s="65"/>
      <c r="D743" s="65"/>
      <c r="E743" s="66"/>
      <c r="F743" s="67"/>
      <c r="G743" s="71"/>
    </row>
    <row r="744" spans="2:7" x14ac:dyDescent="0.2">
      <c r="B744" s="71"/>
      <c r="C744" s="65"/>
      <c r="D744" s="65"/>
      <c r="E744" s="66"/>
      <c r="F744" s="67"/>
      <c r="G744" s="7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pm xmlns="513d971c-1164-4bb3-ae26-7ff9db8f5179">
      <UserInfo>
        <DisplayName>i:0#.w|bhcorp\dlaw</DisplayName>
        <AccountId>89</AccountId>
        <AccountType/>
      </UserInfo>
    </zipm>
    <Data_x0020_Request_x0020_Topic xmlns="d8ccb16c-0d7a-4201-87ab-0ab255e843f9">
      <Value>5</Value>
    </Data_x0020_Request_x0020_Topic>
    <_x0077_zo0 xmlns="513d971c-1164-4bb3-ae26-7ff9db8f5179" xsi:nil="true"/>
    <Party_x0020_Name xmlns="d8ccb16c-0d7a-4201-87ab-0ab255e843f9">Staff</Party_x0020_Name>
    <Intervenor xmlns="d8ccb16c-0d7a-4201-87ab-0ab255e843f9" xsi:nil="true"/>
    <Served_x0020_Date xmlns="d8ccb16c-0d7a-4201-87ab-0ab255e843f9" xsi:nil="true"/>
    <SME_x0020_Approver xmlns="d8ccb16c-0d7a-4201-87ab-0ab255e843f9">
      <UserInfo>
        <DisplayName/>
        <AccountId xsi:nil="true"/>
        <AccountType/>
      </UserInfo>
    </SME_x0020_Approver>
    <Highly_x0020_Confidential xmlns="d8ccb16c-0d7a-4201-87ab-0ab255e843f9">false</Highly_x0020_Confidential>
    <DR_x0020_Number xmlns="d8ccb16c-0d7a-4201-87ab-0ab255e843f9">01</DR_x0020_Number>
    <Response_x0020_Preparer xmlns="d8ccb16c-0d7a-4201-87ab-0ab255e843f9">
      <UserInfo>
        <DisplayName>i:0#.w|bhcorp\dhyatt</DisplayName>
        <AccountId>108</AccountId>
        <AccountType/>
      </UserInfo>
    </Response_x0020_Preparer>
    <ReviewTasksSent xmlns="d8ccb16c-0d7a-4201-87ab-0ab255e843f9">false</ReviewTasksSent>
    <Date_x0020_Received xmlns="d8ccb16c-0d7a-4201-87ab-0ab255e843f9">2020-07-28T05:00:00+00:00</Date_x0020_Received>
    <TaskUrl xmlns="d8ccb16c-0d7a-4201-87ab-0ab255e843f9" xsi:nil="true"/>
    <TaskDueDate xmlns="http://schemas.microsoft.com/sharepoint/v3/fields">2020-08-07T05:00:00+00:00</TaskDueDate>
    <Objection xmlns="d8ccb16c-0d7a-4201-87ab-0ab255e843f9">false</Objection>
    <Party_x0020_Set xmlns="d8ccb16c-0d7a-4201-87ab-0ab255e843f9">01</Party_x0020_Set>
    <Type_x0020_of_x0020_Document xmlns="d8ccb16c-0d7a-4201-87ab-0ab255e843f9">Data Request</Type_x0020_of_x0020_Document>
    <_x0065_ga1 xmlns="513d971c-1164-4bb3-ae26-7ff9db8f5179" xsi:nil="true"/>
    <Review_x0020_Date xmlns="d8ccb16c-0d7a-4201-87ab-0ab255e843f9" xsi:nil="true"/>
    <DR_x0020_Lookup xmlns="d8ccb16c-0d7a-4201-87ab-0ab255e843f9" xsi:nil="true"/>
    <Questions_x0020_Served xmlns="d8ccb16c-0d7a-4201-87ab-0ab255e843f9">0</Questions_x0020_Served>
    <Date_x0020_Response_x0020_Due_x0020_for_x0020_Review xmlns="d8ccb16c-0d7a-4201-87ab-0ab255e843f9">2020-08-04T05:00:00+00:00</Date_x0020_Response_x0020_Due_x0020_for_x0020_Review>
    <Regulatory_x0020_Partner xmlns="d8ccb16c-0d7a-4201-87ab-0ab255e843f9">
      <UserInfo>
        <DisplayName>i:0#.w|bhcorp\dhyatt</DisplayName>
        <AccountId>108</AccountId>
        <AccountType/>
      </UserInfo>
    </Regulatory_x0020_Partner>
    <Subparts xmlns="d8ccb16c-0d7a-4201-87ab-0ab255e843f9">0</Subparts>
    <Internal_x0020_Confidential xmlns="d8ccb16c-0d7a-4201-87ab-0ab255e843f9">false</Internal_x0020_Confidential>
    <Externally_x0020_Confidential xmlns="d8ccb16c-0d7a-4201-87ab-0ab255e843f9">false</Externally_x0020_Confidential>
    <Review_x0020_Task_x0020_Status xmlns="d8ccb16c-0d7a-4201-87ab-0ab255e843f9">Final</Review_x0020_Task_x0020_Status>
    <VersionProperty xmlns="d8ccb16c-0d7a-4201-87ab-0ab255e843f9" xsi:nil="true"/>
    <Notes1 xmlns="d8ccb16c-0d7a-4201-87ab-0ab255e843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te Review" ma:contentTypeID="0x0101006F446FD6AED4774CAB25A978CF67113A00DF60B6BA2BB1164F96413A4ABEB924D9" ma:contentTypeVersion="77" ma:contentTypeDescription="" ma:contentTypeScope="" ma:versionID="40b68d48e4489bbcac0232aeff183c08">
  <xsd:schema xmlns:xsd="http://www.w3.org/2001/XMLSchema" xmlns:xs="http://www.w3.org/2001/XMLSchema" xmlns:p="http://schemas.microsoft.com/office/2006/metadata/properties" xmlns:ns2="d8ccb16c-0d7a-4201-87ab-0ab255e843f9" xmlns:ns3="http://schemas.microsoft.com/sharepoint/v3/fields" xmlns:ns6="513d971c-1164-4bb3-ae26-7ff9db8f5179" targetNamespace="http://schemas.microsoft.com/office/2006/metadata/properties" ma:root="true" ma:fieldsID="9398c749dc716122ba83af449524c5ae" ns2:_="" ns3:_="" ns6:_="">
    <xsd:import namespace="d8ccb16c-0d7a-4201-87ab-0ab255e843f9"/>
    <xsd:import namespace="http://schemas.microsoft.com/sharepoint/v3/fields"/>
    <xsd:import namespace="513d971c-1164-4bb3-ae26-7ff9db8f5179"/>
    <xsd:element name="properties">
      <xsd:complexType>
        <xsd:sequence>
          <xsd:element name="documentManagement">
            <xsd:complexType>
              <xsd:all>
                <xsd:element ref="ns2:Data_x0020_Request_x0020_Topic" minOccurs="0"/>
                <xsd:element ref="ns2:Intervenor" minOccurs="0"/>
                <xsd:element ref="ns2:Party_x0020_Name" minOccurs="0"/>
                <xsd:element ref="ns2:Party_x0020_Set" minOccurs="0"/>
                <xsd:element ref="ns2:DR_x0020_Number" minOccurs="0"/>
                <xsd:element ref="ns2:Date_x0020_Received" minOccurs="0"/>
                <xsd:element ref="ns2:Date_x0020_Response_x0020_Due_x0020_for_x0020_Review" minOccurs="0"/>
                <xsd:element ref="ns2:Review_x0020_Date" minOccurs="0"/>
                <xsd:element ref="ns2:Served_x0020_Date" minOccurs="0"/>
                <xsd:element ref="ns3:TaskDueDate" minOccurs="0"/>
                <xsd:element ref="ns2:Regulatory_x0020_Partner" minOccurs="0"/>
                <xsd:element ref="ns2:Response_x0020_Preparer" minOccurs="0"/>
                <xsd:element ref="ns2:SME_x0020_Approver" minOccurs="0"/>
                <xsd:element ref="ns2:Subparts" minOccurs="0"/>
                <xsd:element ref="ns2:Questions_x0020_Served" minOccurs="0"/>
                <xsd:element ref="ns2:Objection" minOccurs="0"/>
                <xsd:element ref="ns2:Internal_x0020_Confidential" minOccurs="0"/>
                <xsd:element ref="ns2:Externally_x0020_Confidential" minOccurs="0"/>
                <xsd:element ref="ns2:Highly_x0020_Confidential" minOccurs="0"/>
                <xsd:element ref="ns2:Type_x0020_of_x0020_Document" minOccurs="0"/>
                <xsd:element ref="ns2:VersionProperty" minOccurs="0"/>
                <xsd:element ref="ns2:Review_x0020_Task_x0020_Status" minOccurs="0"/>
                <xsd:element ref="ns2:ReviewTasksSent" minOccurs="0"/>
                <xsd:element ref="ns2:TaskUrl" minOccurs="0"/>
                <xsd:element ref="ns2:DR_x0020_Lookup" minOccurs="0"/>
                <xsd:element ref="ns2:Notes1" minOccurs="0"/>
                <xsd:element ref="ns6:zipm" minOccurs="0"/>
                <xsd:element ref="ns6:_x0065_ga1" minOccurs="0"/>
                <xsd:element ref="ns6:_x0077_zo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cb16c-0d7a-4201-87ab-0ab255e843f9" elementFormDefault="qualified">
    <xsd:import namespace="http://schemas.microsoft.com/office/2006/documentManagement/types"/>
    <xsd:import namespace="http://schemas.microsoft.com/office/infopath/2007/PartnerControls"/>
    <xsd:element name="Data_x0020_Request_x0020_Topic" ma:index="2" nillable="true" ma:displayName="Data Request Topic" ma:list="{9230c661-b953-4569-8a9a-b4b70460db10}" ma:internalName="Data_x0020_Request_x0020_Topic" ma:readOnly="false" ma:showField="Title" ma:web="d8ccb16c-0d7a-4201-87ab-0ab255e843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tervenor" ma:index="3" nillable="true" ma:displayName="Intervenor" ma:internalName="Intervenor" ma:readOnly="false">
      <xsd:simpleType>
        <xsd:restriction base="dms:Text">
          <xsd:maxLength value="255"/>
        </xsd:restriction>
      </xsd:simpleType>
    </xsd:element>
    <xsd:element name="Party_x0020_Name" ma:index="4" nillable="true" ma:displayName="Party Name" ma:internalName="Party_x0020_Name" ma:readOnly="false">
      <xsd:simpleType>
        <xsd:restriction base="dms:Text">
          <xsd:maxLength value="255"/>
        </xsd:restriction>
      </xsd:simpleType>
    </xsd:element>
    <xsd:element name="Party_x0020_Set" ma:index="5" nillable="true" ma:displayName="Party Set" ma:internalName="Party_x0020_Set" ma:readOnly="false">
      <xsd:simpleType>
        <xsd:restriction base="dms:Text">
          <xsd:maxLength value="255"/>
        </xsd:restriction>
      </xsd:simpleType>
    </xsd:element>
    <xsd:element name="DR_x0020_Number" ma:index="6" nillable="true" ma:displayName="DR Number" ma:internalName="DR_x0020_Number">
      <xsd:simpleType>
        <xsd:restriction base="dms:Text">
          <xsd:maxLength value="255"/>
        </xsd:restriction>
      </xsd:simpleType>
    </xsd:element>
    <xsd:element name="Date_x0020_Received" ma:index="7" nillable="true" ma:displayName="Date Received" ma:format="DateOnly" ma:internalName="Date_x0020_Received">
      <xsd:simpleType>
        <xsd:restriction base="dms:DateTime"/>
      </xsd:simpleType>
    </xsd:element>
    <xsd:element name="Date_x0020_Response_x0020_Due_x0020_for_x0020_Review" ma:index="8" nillable="true" ma:displayName="Date Response Due for Review" ma:format="DateOnly" ma:internalName="Date_x0020_Response_x0020_Due_x0020_for_x0020_Review">
      <xsd:simpleType>
        <xsd:restriction base="dms:DateTime"/>
      </xsd:simpleType>
    </xsd:element>
    <xsd:element name="Review_x0020_Date" ma:index="9" nillable="true" ma:displayName="Review Date" ma:format="DateOnly" ma:internalName="Review_x0020_Date">
      <xsd:simpleType>
        <xsd:restriction base="dms:DateTime"/>
      </xsd:simpleType>
    </xsd:element>
    <xsd:element name="Served_x0020_Date" ma:index="10" nillable="true" ma:displayName="Served Date" ma:format="DateOnly" ma:internalName="Served_x0020_Date">
      <xsd:simpleType>
        <xsd:restriction base="dms:DateTime"/>
      </xsd:simpleType>
    </xsd:element>
    <xsd:element name="Regulatory_x0020_Partner" ma:index="12" nillable="true" ma:displayName="Regulatory Partner" ma:list="UserInfo" ma:SharePointGroup="0" ma:internalName="Regulatory_x0020_Part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e_x0020_Preparer" ma:index="13" nillable="true" ma:displayName="Response Preparer" ma:list="UserInfo" ma:SharePointGroup="0" ma:internalName="Response_x0020_Prepar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E_x0020_Approver" ma:index="14" nillable="true" ma:displayName="SME Approver" ma:list="UserInfo" ma:SharePointGroup="0" ma:internalName="SME_x0020_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parts" ma:index="15" nillable="true" ma:displayName="Subparts" ma:default="0" ma:internalName="Subparts" ma:percentage="FALSE">
      <xsd:simpleType>
        <xsd:restriction base="dms:Number"/>
      </xsd:simpleType>
    </xsd:element>
    <xsd:element name="Questions_x0020_Served" ma:index="16" nillable="true" ma:displayName="Questions Served" ma:decimals="0" ma:default="0" ma:internalName="Questions_x0020_Served" ma:percentage="FALSE">
      <xsd:simpleType>
        <xsd:restriction base="dms:Number"/>
      </xsd:simpleType>
    </xsd:element>
    <xsd:element name="Objection" ma:index="17" nillable="true" ma:displayName="Objection" ma:default="0" ma:internalName="Objection">
      <xsd:simpleType>
        <xsd:restriction base="dms:Boolean"/>
      </xsd:simpleType>
    </xsd:element>
    <xsd:element name="Internal_x0020_Confidential" ma:index="18" nillable="true" ma:displayName="Internal Confidential" ma:default="0" ma:internalName="Internal_x0020_Confidential">
      <xsd:simpleType>
        <xsd:restriction base="dms:Boolean"/>
      </xsd:simpleType>
    </xsd:element>
    <xsd:element name="Externally_x0020_Confidential" ma:index="19" nillable="true" ma:displayName="Externally Confidential" ma:default="0" ma:internalName="Externally_x0020_Confidential">
      <xsd:simpleType>
        <xsd:restriction base="dms:Boolean"/>
      </xsd:simpleType>
    </xsd:element>
    <xsd:element name="Highly_x0020_Confidential" ma:index="20" nillable="true" ma:displayName="Highly Confidential" ma:default="0" ma:internalName="Highly_x0020_Confidential">
      <xsd:simpleType>
        <xsd:restriction base="dms:Boolean"/>
      </xsd:simpleType>
    </xsd:element>
    <xsd:element name="Type_x0020_of_x0020_Document" ma:index="21" nillable="true" ma:displayName="Type of Document" ma:default="Data Request" ma:format="Dropdown" ma:internalName="Type_x0020_of_x0020_Document">
      <xsd:simpleType>
        <xsd:restriction base="dms:Choice">
          <xsd:enumeration value="Data Request"/>
          <xsd:enumeration value="Attachment"/>
        </xsd:restriction>
      </xsd:simpleType>
    </xsd:element>
    <xsd:element name="VersionProperty" ma:index="22" nillable="true" ma:displayName="VersionProperty" ma:decimals="1" ma:internalName="VersionProperty">
      <xsd:simpleType>
        <xsd:restriction base="dms:Number"/>
      </xsd:simpleType>
    </xsd:element>
    <xsd:element name="Review_x0020_Task_x0020_Status" ma:index="23" nillable="true" ma:displayName="Review Task Status" ma:format="Dropdown" ma:internalName="Review_x0020_Task_x0020_Status">
      <xsd:simpleType>
        <xsd:restriction base="dms:Choice">
          <xsd:enumeration value="Assigned"/>
          <xsd:enumeration value="Ready For Review"/>
          <xsd:enumeration value="In Progress"/>
          <xsd:enumeration value="Final"/>
          <xsd:enumeration value="Served"/>
        </xsd:restriction>
      </xsd:simpleType>
    </xsd:element>
    <xsd:element name="ReviewTasksSent" ma:index="24" nillable="true" ma:displayName="ReviewTasksSent" ma:default="0" ma:internalName="ReviewTasksSent">
      <xsd:simpleType>
        <xsd:restriction base="dms:Boolean"/>
      </xsd:simpleType>
    </xsd:element>
    <xsd:element name="TaskUrl" ma:index="25" nillable="true" ma:displayName="TaskUrl" ma:internalName="TaskUrl">
      <xsd:simpleType>
        <xsd:restriction base="dms:Text">
          <xsd:maxLength value="255"/>
        </xsd:restriction>
      </xsd:simpleType>
    </xsd:element>
    <xsd:element name="DR_x0020_Lookup" ma:index="29" nillable="true" ma:displayName="DR Lookup" ma:list="{9230c661-b953-4569-8a9a-b4b70460db10}" ma:internalName="DR_x0020_Lookup" ma:showField="Title" ma:web="d8ccb16c-0d7a-4201-87ab-0ab255e843f9">
      <xsd:simpleType>
        <xsd:restriction base="dms:Lookup"/>
      </xsd:simpleType>
    </xsd:element>
    <xsd:element name="Notes1" ma:index="30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11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d971c-1164-4bb3-ae26-7ff9db8f5179" elementFormDefault="qualified">
    <xsd:import namespace="http://schemas.microsoft.com/office/2006/documentManagement/types"/>
    <xsd:import namespace="http://schemas.microsoft.com/office/infopath/2007/PartnerControls"/>
    <xsd:element name="zipm" ma:index="43" nillable="true" ma:displayName="Attorney" ma:list="UserInfo" ma:SearchPeopleOnly="false" ma:SharePointGroup="0" ma:internalName="zip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65_ga1" ma:index="44" nillable="true" ma:displayName="Reviewed by Director" ma:default="No" ma:format="RadioButtons" ma:internalName="_x0065_ga1">
      <xsd:simpleType>
        <xsd:restriction base="dms:Choice">
          <xsd:enumeration value="No"/>
          <xsd:enumeration value="Yes"/>
        </xsd:restriction>
      </xsd:simpleType>
    </xsd:element>
    <xsd:element name="_x0077_zo0" ma:index="45" nillable="true" ma:displayName="Final Formating reviewed" ma:internalName="_x0077_zo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FC368-2354-4659-9E4D-4C2E1C9283CF}">
  <ds:schemaRefs>
    <ds:schemaRef ds:uri="http://schemas.microsoft.com/office/2006/metadata/properties"/>
    <ds:schemaRef ds:uri="http://schemas.microsoft.com/office/infopath/2007/PartnerControls"/>
    <ds:schemaRef ds:uri="513d971c-1164-4bb3-ae26-7ff9db8f5179"/>
    <ds:schemaRef ds:uri="d8ccb16c-0d7a-4201-87ab-0ab255e843f9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04270F10-AD08-47A1-B9E1-E4EC36E0B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91BD30-FAF1-4185-A808-F1EA8E639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cb16c-0d7a-4201-87ab-0ab255e843f9"/>
    <ds:schemaRef ds:uri="http://schemas.microsoft.com/sharepoint/v3/fields"/>
    <ds:schemaRef ds:uri="513d971c-1164-4bb3-ae26-7ff9db8f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NEG Res Win</vt:lpstr>
      <vt:lpstr>NEG Res NonWin</vt:lpstr>
      <vt:lpstr>NEGD Res Win</vt:lpstr>
      <vt:lpstr>NEGD Res NonWin</vt:lpstr>
      <vt:lpstr>NEG Commercial Win</vt:lpstr>
      <vt:lpstr>NEG Commercial NonWin</vt:lpstr>
      <vt:lpstr>NEGD Small Com Win</vt:lpstr>
      <vt:lpstr>NEGD Small Com NonWin</vt:lpstr>
      <vt:lpstr>NEGD Large Com Win</vt:lpstr>
      <vt:lpstr>NEGD Large Com NonWin</vt:lpstr>
      <vt:lpstr>Data =&gt;</vt:lpstr>
      <vt:lpstr>Rates</vt:lpstr>
      <vt:lpstr>All Residential</vt:lpstr>
      <vt:lpstr>NEG Commercial</vt:lpstr>
      <vt:lpstr>NEGD Commercial</vt:lpstr>
      <vt:lpstr>Rates!Print_Area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Grubert, Mike</dc:creator>
  <cp:lastModifiedBy>Hyatt, Douglas</cp:lastModifiedBy>
  <dcterms:created xsi:type="dcterms:W3CDTF">2020-07-28T21:55:44Z</dcterms:created>
  <dcterms:modified xsi:type="dcterms:W3CDTF">2021-01-11T20:04:46Z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0x0101006F446FD6AED4774CAB25A978CF67113A00DF60B6BA2BB1164F96413A4ABEB924D9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WorkflowChangePath">
    <vt:lpwstr>9868d380-c44d-41a3-831f-43a53449349e,6;9868d380-c44d-41a3-831f-43a53449349e,6;</vt:lpwstr>
  </property>
</Properties>
</file>