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jhoops/ALLO Information/RFP Responses/Nebraska Broadband Bridge Program-Capital Projects Fund (2023)/ALLO_Malcolm/"/>
    </mc:Choice>
  </mc:AlternateContent>
  <xr:revisionPtr revIDLastSave="2" documentId="8_{045FEA16-AB4B-45D8-99B5-E355B444F453}" xr6:coauthVersionLast="47" xr6:coauthVersionMax="47" xr10:uidLastSave="{8D09BAF5-A791-4770-92E7-DA62861B079A}"/>
  <bookViews>
    <workbookView xWindow="-120" yWindow="-120" windowWidth="38640" windowHeight="15840" xr2:uid="{7199A604-696A-432F-818F-31458DDC91CE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2" i="1" l="1"/>
  <c r="AH25" i="1" s="1"/>
  <c r="AG22" i="1"/>
  <c r="AG25" i="1" s="1"/>
  <c r="AF22" i="1"/>
  <c r="AF25" i="1" s="1"/>
  <c r="AE22" i="1"/>
  <c r="AE25" i="1" s="1"/>
  <c r="AD22" i="1"/>
  <c r="AD25" i="1" s="1"/>
  <c r="AC22" i="1"/>
  <c r="AC25" i="1" s="1"/>
  <c r="AB22" i="1"/>
  <c r="AB25" i="1" s="1"/>
  <c r="AA22" i="1"/>
  <c r="AA25" i="1" s="1"/>
  <c r="Z22" i="1"/>
  <c r="Z25" i="1" s="1"/>
  <c r="Y22" i="1"/>
  <c r="Y25" i="1" s="1"/>
  <c r="X22" i="1"/>
  <c r="X25" i="1" s="1"/>
  <c r="W22" i="1"/>
  <c r="W25" i="1" s="1"/>
  <c r="V22" i="1"/>
  <c r="V25" i="1" s="1"/>
  <c r="U22" i="1"/>
  <c r="U25" i="1" s="1"/>
  <c r="T22" i="1"/>
  <c r="T25" i="1" s="1"/>
  <c r="S22" i="1"/>
  <c r="S25" i="1" s="1"/>
  <c r="R22" i="1"/>
  <c r="R25" i="1" s="1"/>
  <c r="Q22" i="1"/>
  <c r="Q25" i="1" s="1"/>
  <c r="P22" i="1"/>
  <c r="P25" i="1" s="1"/>
  <c r="O22" i="1"/>
  <c r="O25" i="1" s="1"/>
  <c r="N22" i="1"/>
  <c r="N25" i="1" s="1"/>
  <c r="M22" i="1"/>
  <c r="M25" i="1" s="1"/>
  <c r="L22" i="1"/>
  <c r="L25" i="1" s="1"/>
  <c r="K22" i="1"/>
  <c r="K25" i="1" s="1"/>
  <c r="J22" i="1"/>
  <c r="J25" i="1" s="1"/>
  <c r="I22" i="1"/>
  <c r="I25" i="1" s="1"/>
  <c r="H22" i="1"/>
  <c r="H25" i="1" s="1"/>
  <c r="G22" i="1"/>
  <c r="G25" i="1" s="1"/>
  <c r="F22" i="1"/>
  <c r="F25" i="1" s="1"/>
  <c r="E22" i="1"/>
  <c r="E25" i="1" s="1"/>
  <c r="D22" i="1"/>
  <c r="D25" i="1" s="1"/>
  <c r="D31" i="1"/>
  <c r="D30" i="1"/>
  <c r="D10" i="1"/>
  <c r="D29" i="1" s="1"/>
  <c r="D9" i="1"/>
  <c r="D13" i="1" l="1"/>
  <c r="D16" i="1" s="1"/>
  <c r="D34" i="1" s="1"/>
  <c r="D28" i="1"/>
  <c r="D32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<sst xmlns="http://schemas.openxmlformats.org/spreadsheetml/2006/main" count="89" uniqueCount="54">
  <si>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</si>
  <si>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</si>
  <si>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</si>
  <si>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</si>
  <si>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</si>
  <si>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</si>
  <si>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</si>
  <si>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</si>
  <si>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</si>
  <si>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</si>
  <si>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</si>
  <si>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</si>
  <si>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</si>
  <si>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</si>
  <si>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</si>
  <si>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</si>
  <si>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</si>
  <si>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</si>
  <si>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</si>
  <si>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</si>
  <si>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</si>
  <si>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</si>
  <si>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</si>
  <si>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</si>
  <si>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</si>
  <si>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</si>
  <si>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</si>
  <si>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</si>
  <si>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</si>
  <si>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</si>
  <si>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</si>
  <si>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</si>
  <si>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</si>
  <si>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</si>
  <si>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</si>
  <si>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</si>
  <si>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</si>
  <si>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</si>
  <si>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</si>
  <si>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</si>
  <si>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</si>
  <si>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</si>
  <si>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</si>
  <si>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</si>
  <si>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</si>
  <si>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</si>
  <si>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</si>
  <si>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</si>
  <si>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</si>
  <si>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</si>
  <si>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</si>
  <si>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</si>
  <si>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Malcolm</t>
  </si>
  <si>
    <t>Assumed Allo Coverage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</si>
</sst>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142987</xdr:colOff>
      <xdr:row>1</xdr:row>
      <xdr:rowOff>85541</xdr:rowOff>
    </xdr:from>
    <xdr:to>
      <xdr:col>7</xdr:col>
      <xdr:colOff>679450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D0FD32-63DC-4E4B-806E-C9511DEDA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937" y="276041"/>
          <a:ext cx="1279413" cy="72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449A-0B82-48E7-B50A-0EA6516BA30B}">
  <sheetPr>
    <pageSetUpPr fitToPage="1"/>
  </sheetPr>
  <dimension ref="B1:AH36"/>
  <sheetViews>
    <sheetView showGridLines="0" tabSelected="1" zoomScaleNormal="100" workbookViewId="0"/>
  </sheetViews>
  <sheetFormatPr defaultColWidth="9.140625" defaultRowHeight="15" x14ac:dyDescent="0.25"/>
  <cols>
    <col min="1" max="1" width="3" style="2" customWidth="1"/>
    <col min="2" max="2" width="17.85546875" style="2" customWidth="1"/>
    <col min="3" max="3" width="25" style="2" customWidth="1"/>
    <col min="4" max="4" width="11.5703125" style="2" bestFit="1" customWidth="1"/>
    <col min="5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52</v>
      </c>
    </row>
    <row r="4" spans="2:7" x14ac:dyDescent="0.25">
      <c r="B4" s="2" t="s">
        <v>0</v>
      </c>
      <c r="C4" s="3">
        <v>173</v>
      </c>
    </row>
    <row r="5" spans="2:7" x14ac:dyDescent="0.25">
      <c r="B5" s="2" t="s">
        <v>1</v>
      </c>
      <c r="C5" s="3">
        <v>60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1016</v>
      </c>
      <c r="D9" s="9">
        <f>+(C4+C5)*C9</f>
        <v>236728</v>
      </c>
    </row>
    <row r="10" spans="2:7" x14ac:dyDescent="0.25">
      <c r="B10" s="7" t="s">
        <v>5</v>
      </c>
      <c r="C10" s="8">
        <v>1150</v>
      </c>
      <c r="D10" s="9">
        <f>(C10+C5)*C4*C6</f>
        <v>156997.5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156000</v>
      </c>
      <c r="E12" s="10"/>
    </row>
    <row r="13" spans="2:7" x14ac:dyDescent="0.25">
      <c r="B13" s="11" t="s">
        <v>8</v>
      </c>
      <c r="C13" s="12"/>
      <c r="D13" s="13">
        <f>SUM(D9:D12)</f>
        <v>799725.5</v>
      </c>
    </row>
    <row r="14" spans="2:7" customFormat="1" x14ac:dyDescent="0.25">
      <c r="B14" s="14" t="s">
        <v>53</v>
      </c>
      <c r="C14" s="15"/>
      <c r="D14" s="4">
        <v>0.23508066205216666</v>
      </c>
    </row>
    <row r="15" spans="2:7" customFormat="1" x14ac:dyDescent="0.25">
      <c r="B15" s="14" t="s">
        <v>9</v>
      </c>
      <c r="C15" s="15"/>
      <c r="D15" s="9">
        <v>188000</v>
      </c>
    </row>
    <row r="16" spans="2:7" x14ac:dyDescent="0.25">
      <c r="B16" s="11" t="s">
        <v>10</v>
      </c>
      <c r="C16" s="12"/>
      <c r="D16" s="11">
        <f>D13-D15</f>
        <v>611725.5</v>
      </c>
    </row>
    <row r="17" spans="2:34" customFormat="1" x14ac:dyDescent="0.25"/>
    <row r="18" spans="2:34" x14ac:dyDescent="0.25">
      <c r="B18" s="16" t="s">
        <v>11</v>
      </c>
      <c r="D18" s="17" t="s">
        <v>12</v>
      </c>
      <c r="E18" s="17" t="s">
        <v>13</v>
      </c>
      <c r="F18" s="17" t="s">
        <v>14</v>
      </c>
      <c r="G18" s="17" t="s">
        <v>15</v>
      </c>
      <c r="H18" s="17" t="s">
        <v>16</v>
      </c>
      <c r="I18" s="17" t="s">
        <v>17</v>
      </c>
      <c r="J18" s="17" t="s">
        <v>18</v>
      </c>
      <c r="K18" s="17" t="s">
        <v>19</v>
      </c>
      <c r="L18" s="17" t="s">
        <v>20</v>
      </c>
      <c r="M18" s="17" t="s">
        <v>21</v>
      </c>
      <c r="N18" s="17" t="s">
        <v>22</v>
      </c>
      <c r="O18" s="17" t="s">
        <v>23</v>
      </c>
      <c r="P18" s="17" t="s">
        <v>24</v>
      </c>
      <c r="Q18" s="17" t="s">
        <v>25</v>
      </c>
      <c r="R18" s="17" t="s">
        <v>26</v>
      </c>
      <c r="S18" s="17" t="s">
        <v>27</v>
      </c>
      <c r="T18" s="17" t="s">
        <v>28</v>
      </c>
      <c r="U18" s="17" t="s">
        <v>29</v>
      </c>
      <c r="V18" s="17" t="s">
        <v>30</v>
      </c>
      <c r="W18" s="17" t="s">
        <v>31</v>
      </c>
      <c r="X18" s="17" t="s">
        <v>32</v>
      </c>
      <c r="Y18" s="17" t="s">
        <v>33</v>
      </c>
      <c r="Z18" s="17" t="s">
        <v>34</v>
      </c>
      <c r="AA18" s="17" t="s">
        <v>35</v>
      </c>
      <c r="AB18" s="17" t="s">
        <v>36</v>
      </c>
      <c r="AC18" s="17" t="s">
        <v>37</v>
      </c>
      <c r="AD18" s="17" t="s">
        <v>38</v>
      </c>
      <c r="AE18" s="17" t="s">
        <v>39</v>
      </c>
      <c r="AF18" s="17" t="s">
        <v>40</v>
      </c>
      <c r="AG18" s="17" t="s">
        <v>41</v>
      </c>
      <c r="AH18" s="17" t="s">
        <v>42</v>
      </c>
    </row>
    <row r="19" spans="2:34" customFormat="1" ht="5.0999999999999996" customHeight="1" x14ac:dyDescent="0.25"/>
    <row r="20" spans="2:34" x14ac:dyDescent="0.25">
      <c r="B20" s="7" t="s">
        <v>43</v>
      </c>
      <c r="D20" s="2">
        <v>0</v>
      </c>
      <c r="E20" s="2">
        <v>45435</v>
      </c>
      <c r="F20" s="2">
        <v>129315</v>
      </c>
      <c r="G20" s="2">
        <v>167760</v>
      </c>
      <c r="H20" s="2">
        <v>167760</v>
      </c>
      <c r="I20" s="2">
        <v>167760</v>
      </c>
      <c r="J20" s="2">
        <v>167760</v>
      </c>
      <c r="K20" s="2">
        <v>167760</v>
      </c>
      <c r="L20" s="2">
        <v>167760</v>
      </c>
      <c r="M20" s="2">
        <v>167760</v>
      </c>
      <c r="N20" s="2">
        <v>167760</v>
      </c>
      <c r="O20" s="2">
        <v>167760</v>
      </c>
      <c r="P20" s="2">
        <v>167760</v>
      </c>
      <c r="Q20" s="2">
        <v>167760</v>
      </c>
      <c r="R20" s="2">
        <v>167760</v>
      </c>
      <c r="S20" s="2">
        <v>167760</v>
      </c>
      <c r="T20" s="2">
        <v>167760</v>
      </c>
      <c r="U20" s="2">
        <v>167760</v>
      </c>
      <c r="V20" s="2">
        <v>167760</v>
      </c>
      <c r="W20" s="2">
        <v>167760</v>
      </c>
      <c r="X20" s="2">
        <v>167760</v>
      </c>
      <c r="Y20" s="2">
        <v>167760</v>
      </c>
      <c r="Z20" s="2">
        <v>167760</v>
      </c>
      <c r="AA20" s="2">
        <v>167760</v>
      </c>
      <c r="AB20" s="2">
        <v>167760</v>
      </c>
      <c r="AC20" s="2">
        <v>167760</v>
      </c>
      <c r="AD20" s="2">
        <v>167760</v>
      </c>
      <c r="AE20" s="2">
        <v>167760</v>
      </c>
      <c r="AF20" s="2">
        <v>167760</v>
      </c>
      <c r="AG20" s="2">
        <v>167760</v>
      </c>
      <c r="AH20" s="2">
        <v>167760</v>
      </c>
    </row>
    <row r="21" spans="2:34" x14ac:dyDescent="0.25">
      <c r="B21" s="7" t="s">
        <v>44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6" t="s">
        <v>45</v>
      </c>
      <c r="C22" s="16"/>
      <c r="D22" s="18">
        <f>+D20-D21</f>
        <v>0</v>
      </c>
      <c r="E22" s="18">
        <f t="shared" ref="E22:AH22" si="0">+E20-E21</f>
        <v>45435</v>
      </c>
      <c r="F22" s="18">
        <f t="shared" si="0"/>
        <v>129315</v>
      </c>
      <c r="G22" s="18">
        <f t="shared" si="0"/>
        <v>167760</v>
      </c>
      <c r="H22" s="18">
        <f t="shared" si="0"/>
        <v>167760</v>
      </c>
      <c r="I22" s="18">
        <f t="shared" si="0"/>
        <v>167760</v>
      </c>
      <c r="J22" s="18">
        <f t="shared" si="0"/>
        <v>167760</v>
      </c>
      <c r="K22" s="18">
        <f t="shared" si="0"/>
        <v>167760</v>
      </c>
      <c r="L22" s="18">
        <f t="shared" si="0"/>
        <v>167760</v>
      </c>
      <c r="M22" s="18">
        <f t="shared" si="0"/>
        <v>167760</v>
      </c>
      <c r="N22" s="18">
        <f t="shared" si="0"/>
        <v>167760</v>
      </c>
      <c r="O22" s="18">
        <f t="shared" si="0"/>
        <v>167760</v>
      </c>
      <c r="P22" s="18">
        <f t="shared" si="0"/>
        <v>167760</v>
      </c>
      <c r="Q22" s="18">
        <f t="shared" si="0"/>
        <v>167760</v>
      </c>
      <c r="R22" s="18">
        <f t="shared" si="0"/>
        <v>167760</v>
      </c>
      <c r="S22" s="18">
        <f t="shared" si="0"/>
        <v>167760</v>
      </c>
      <c r="T22" s="18">
        <f t="shared" si="0"/>
        <v>167760</v>
      </c>
      <c r="U22" s="18">
        <f t="shared" si="0"/>
        <v>167760</v>
      </c>
      <c r="V22" s="18">
        <f t="shared" si="0"/>
        <v>167760</v>
      </c>
      <c r="W22" s="18">
        <f t="shared" si="0"/>
        <v>167760</v>
      </c>
      <c r="X22" s="18">
        <f t="shared" si="0"/>
        <v>167760</v>
      </c>
      <c r="Y22" s="18">
        <f t="shared" si="0"/>
        <v>167760</v>
      </c>
      <c r="Z22" s="18">
        <f t="shared" si="0"/>
        <v>167760</v>
      </c>
      <c r="AA22" s="18">
        <f t="shared" si="0"/>
        <v>167760</v>
      </c>
      <c r="AB22" s="18">
        <f t="shared" si="0"/>
        <v>167760</v>
      </c>
      <c r="AC22" s="18">
        <f t="shared" si="0"/>
        <v>167760</v>
      </c>
      <c r="AD22" s="18">
        <f t="shared" si="0"/>
        <v>167760</v>
      </c>
      <c r="AE22" s="18">
        <f t="shared" si="0"/>
        <v>167760</v>
      </c>
      <c r="AF22" s="18">
        <f t="shared" si="0"/>
        <v>167760</v>
      </c>
      <c r="AG22" s="18">
        <f t="shared" si="0"/>
        <v>167760</v>
      </c>
      <c r="AH22" s="18">
        <f t="shared" si="0"/>
        <v>167760</v>
      </c>
    </row>
    <row r="23" spans="2:34" ht="5.0999999999999996" customHeight="1" x14ac:dyDescent="0.25"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x14ac:dyDescent="0.25">
      <c r="B24" s="7" t="s">
        <v>46</v>
      </c>
      <c r="D24" s="2">
        <v>0</v>
      </c>
      <c r="E24" s="2">
        <v>52861.875</v>
      </c>
      <c r="F24" s="2">
        <v>52861.875</v>
      </c>
      <c r="G24" s="2">
        <v>41940</v>
      </c>
      <c r="H24" s="2">
        <v>41940</v>
      </c>
      <c r="I24" s="2">
        <v>41940</v>
      </c>
      <c r="J24" s="2">
        <v>41940</v>
      </c>
      <c r="K24" s="2">
        <v>41940</v>
      </c>
      <c r="L24" s="2">
        <v>41940</v>
      </c>
      <c r="M24" s="2">
        <v>41940</v>
      </c>
      <c r="N24" s="2">
        <v>41940</v>
      </c>
      <c r="O24" s="2">
        <v>41940</v>
      </c>
      <c r="P24" s="2">
        <v>41940</v>
      </c>
      <c r="Q24" s="2">
        <v>41940</v>
      </c>
      <c r="R24" s="2">
        <v>41940</v>
      </c>
      <c r="S24" s="2">
        <v>41940</v>
      </c>
      <c r="T24" s="2">
        <v>41940</v>
      </c>
      <c r="U24" s="2">
        <v>41940</v>
      </c>
      <c r="V24" s="2">
        <v>41940</v>
      </c>
      <c r="W24" s="2">
        <v>41940</v>
      </c>
      <c r="X24" s="2">
        <v>41940</v>
      </c>
      <c r="Y24" s="2">
        <v>41940</v>
      </c>
      <c r="Z24" s="2">
        <v>41940</v>
      </c>
      <c r="AA24" s="2">
        <v>41940</v>
      </c>
      <c r="AB24" s="2">
        <v>41940</v>
      </c>
      <c r="AC24" s="2">
        <v>41940</v>
      </c>
      <c r="AD24" s="2">
        <v>41940</v>
      </c>
      <c r="AE24" s="2">
        <v>41940</v>
      </c>
      <c r="AF24" s="2">
        <v>41940</v>
      </c>
      <c r="AG24" s="2">
        <v>41940</v>
      </c>
      <c r="AH24" s="2">
        <v>41940</v>
      </c>
    </row>
    <row r="25" spans="2:34" x14ac:dyDescent="0.25">
      <c r="B25" s="16" t="s">
        <v>47</v>
      </c>
      <c r="C25" s="16"/>
      <c r="D25" s="18">
        <f>+D22-D24</f>
        <v>0</v>
      </c>
      <c r="E25" s="18">
        <f t="shared" ref="E25:AH25" si="1">+E22-E24</f>
        <v>-7426.875</v>
      </c>
      <c r="F25" s="18">
        <f t="shared" si="1"/>
        <v>76453.125</v>
      </c>
      <c r="G25" s="18">
        <f t="shared" si="1"/>
        <v>125820</v>
      </c>
      <c r="H25" s="18">
        <f t="shared" si="1"/>
        <v>125820</v>
      </c>
      <c r="I25" s="18">
        <f t="shared" si="1"/>
        <v>125820</v>
      </c>
      <c r="J25" s="18">
        <f t="shared" si="1"/>
        <v>125820</v>
      </c>
      <c r="K25" s="18">
        <f t="shared" si="1"/>
        <v>125820</v>
      </c>
      <c r="L25" s="18">
        <f t="shared" si="1"/>
        <v>125820</v>
      </c>
      <c r="M25" s="18">
        <f t="shared" si="1"/>
        <v>125820</v>
      </c>
      <c r="N25" s="18">
        <f t="shared" si="1"/>
        <v>125820</v>
      </c>
      <c r="O25" s="18">
        <f t="shared" si="1"/>
        <v>125820</v>
      </c>
      <c r="P25" s="18">
        <f t="shared" si="1"/>
        <v>125820</v>
      </c>
      <c r="Q25" s="18">
        <f t="shared" si="1"/>
        <v>125820</v>
      </c>
      <c r="R25" s="18">
        <f t="shared" si="1"/>
        <v>125820</v>
      </c>
      <c r="S25" s="18">
        <f t="shared" si="1"/>
        <v>125820</v>
      </c>
      <c r="T25" s="18">
        <f t="shared" si="1"/>
        <v>125820</v>
      </c>
      <c r="U25" s="18">
        <f t="shared" si="1"/>
        <v>125820</v>
      </c>
      <c r="V25" s="18">
        <f t="shared" si="1"/>
        <v>125820</v>
      </c>
      <c r="W25" s="18">
        <f t="shared" si="1"/>
        <v>125820</v>
      </c>
      <c r="X25" s="18">
        <f t="shared" si="1"/>
        <v>125820</v>
      </c>
      <c r="Y25" s="18">
        <f t="shared" si="1"/>
        <v>125820</v>
      </c>
      <c r="Z25" s="18">
        <f t="shared" si="1"/>
        <v>125820</v>
      </c>
      <c r="AA25" s="18">
        <f t="shared" si="1"/>
        <v>125820</v>
      </c>
      <c r="AB25" s="18">
        <f t="shared" si="1"/>
        <v>125820</v>
      </c>
      <c r="AC25" s="18">
        <f t="shared" si="1"/>
        <v>125820</v>
      </c>
      <c r="AD25" s="18">
        <f t="shared" si="1"/>
        <v>125820</v>
      </c>
      <c r="AE25" s="18">
        <f t="shared" si="1"/>
        <v>125820</v>
      </c>
      <c r="AF25" s="18">
        <f t="shared" si="1"/>
        <v>125820</v>
      </c>
      <c r="AG25" s="18">
        <f t="shared" si="1"/>
        <v>125820</v>
      </c>
      <c r="AH25" s="18">
        <f t="shared" si="1"/>
        <v>125820</v>
      </c>
    </row>
    <row r="27" spans="2:34" x14ac:dyDescent="0.25">
      <c r="B27" s="16" t="s">
        <v>48</v>
      </c>
      <c r="D27" s="17" t="s">
        <v>12</v>
      </c>
      <c r="E27" s="17" t="s">
        <v>13</v>
      </c>
      <c r="F27" s="17" t="s">
        <v>14</v>
      </c>
      <c r="G27" s="17" t="s">
        <v>15</v>
      </c>
      <c r="H27" s="17" t="s">
        <v>16</v>
      </c>
      <c r="I27" s="17" t="s">
        <v>17</v>
      </c>
      <c r="J27" s="17" t="s">
        <v>18</v>
      </c>
      <c r="K27" s="17" t="s">
        <v>19</v>
      </c>
      <c r="L27" s="17" t="s">
        <v>20</v>
      </c>
      <c r="M27" s="17" t="s">
        <v>21</v>
      </c>
      <c r="N27" s="17" t="s">
        <v>22</v>
      </c>
      <c r="O27" s="17" t="s">
        <v>23</v>
      </c>
      <c r="P27" s="17" t="s">
        <v>24</v>
      </c>
      <c r="Q27" s="17" t="s">
        <v>25</v>
      </c>
      <c r="R27" s="17" t="s">
        <v>26</v>
      </c>
      <c r="S27" s="17" t="s">
        <v>27</v>
      </c>
      <c r="T27" s="17" t="s">
        <v>28</v>
      </c>
      <c r="U27" s="17" t="s">
        <v>29</v>
      </c>
      <c r="V27" s="17" t="s">
        <v>30</v>
      </c>
      <c r="W27" s="17" t="s">
        <v>31</v>
      </c>
      <c r="X27" s="17" t="s">
        <v>32</v>
      </c>
      <c r="Y27" s="17" t="s">
        <v>33</v>
      </c>
      <c r="Z27" s="17" t="s">
        <v>34</v>
      </c>
      <c r="AA27" s="17" t="s">
        <v>35</v>
      </c>
      <c r="AB27" s="17" t="s">
        <v>36</v>
      </c>
      <c r="AC27" s="17" t="s">
        <v>37</v>
      </c>
      <c r="AD27" s="17" t="s">
        <v>38</v>
      </c>
      <c r="AE27" s="17" t="s">
        <v>39</v>
      </c>
      <c r="AF27" s="17" t="s">
        <v>40</v>
      </c>
      <c r="AG27" s="17" t="s">
        <v>41</v>
      </c>
      <c r="AH27" s="17" t="s">
        <v>42</v>
      </c>
    </row>
    <row r="28" spans="2:34" x14ac:dyDescent="0.25">
      <c r="B28" s="7" t="s">
        <v>4</v>
      </c>
      <c r="D28" s="2">
        <f>+-D9</f>
        <v>-236728</v>
      </c>
    </row>
    <row r="29" spans="2:34" x14ac:dyDescent="0.25">
      <c r="B29" s="7" t="s">
        <v>5</v>
      </c>
      <c r="D29" s="2">
        <f>+-D10</f>
        <v>-156997.5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-156000</v>
      </c>
    </row>
    <row r="32" spans="2:34" x14ac:dyDescent="0.25">
      <c r="B32" s="16" t="s">
        <v>49</v>
      </c>
      <c r="D32" s="18">
        <f>SUM(D28:D31)</f>
        <v>-799725.5</v>
      </c>
    </row>
    <row r="33" spans="2:34" ht="5.0999999999999996" customHeight="1" x14ac:dyDescent="0.25">
      <c r="B33" s="16"/>
      <c r="D33" s="19"/>
    </row>
    <row r="34" spans="2:34" x14ac:dyDescent="0.25">
      <c r="B34" s="10" t="s">
        <v>50</v>
      </c>
      <c r="C34" s="10"/>
      <c r="D34" s="10">
        <f>+D16</f>
        <v>611725.5</v>
      </c>
    </row>
    <row r="35" spans="2:34" ht="15.75" thickBot="1" x14ac:dyDescent="0.3">
      <c r="B35" s="16" t="s">
        <v>51</v>
      </c>
      <c r="D35" s="20">
        <f>SUM(D32:D34)</f>
        <v>-188000</v>
      </c>
      <c r="E35" s="20">
        <f t="shared" ref="E35:AH35" si="2">+E25+D35</f>
        <v>-195426.875</v>
      </c>
      <c r="F35" s="20">
        <f t="shared" si="2"/>
        <v>-118973.75</v>
      </c>
      <c r="G35" s="20">
        <f t="shared" si="2"/>
        <v>6846.25</v>
      </c>
      <c r="H35" s="20">
        <f t="shared" si="2"/>
        <v>132666.25</v>
      </c>
      <c r="I35" s="20">
        <f t="shared" si="2"/>
        <v>258486.25</v>
      </c>
      <c r="J35" s="20">
        <f t="shared" si="2"/>
        <v>384306.25</v>
      </c>
      <c r="K35" s="20">
        <f t="shared" si="2"/>
        <v>510126.25</v>
      </c>
      <c r="L35" s="20">
        <f t="shared" si="2"/>
        <v>635946.25</v>
      </c>
      <c r="M35" s="20">
        <f t="shared" si="2"/>
        <v>761766.25</v>
      </c>
      <c r="N35" s="20">
        <f t="shared" si="2"/>
        <v>887586.25</v>
      </c>
      <c r="O35" s="20">
        <f t="shared" si="2"/>
        <v>1013406.25</v>
      </c>
      <c r="P35" s="20">
        <f t="shared" si="2"/>
        <v>1139226.25</v>
      </c>
      <c r="Q35" s="20">
        <f t="shared" si="2"/>
        <v>1265046.25</v>
      </c>
      <c r="R35" s="20">
        <f t="shared" si="2"/>
        <v>1390866.25</v>
      </c>
      <c r="S35" s="20">
        <f t="shared" si="2"/>
        <v>1516686.25</v>
      </c>
      <c r="T35" s="20">
        <f t="shared" si="2"/>
        <v>1642506.25</v>
      </c>
      <c r="U35" s="20">
        <f t="shared" si="2"/>
        <v>1768326.25</v>
      </c>
      <c r="V35" s="20">
        <f t="shared" si="2"/>
        <v>1894146.25</v>
      </c>
      <c r="W35" s="20">
        <f t="shared" si="2"/>
        <v>2019966.25</v>
      </c>
      <c r="X35" s="20">
        <f t="shared" si="2"/>
        <v>2145786.25</v>
      </c>
      <c r="Y35" s="20">
        <f t="shared" si="2"/>
        <v>2271606.25</v>
      </c>
      <c r="Z35" s="20">
        <f t="shared" si="2"/>
        <v>2397426.25</v>
      </c>
      <c r="AA35" s="20">
        <f t="shared" si="2"/>
        <v>2523246.25</v>
      </c>
      <c r="AB35" s="20">
        <f t="shared" si="2"/>
        <v>2649066.25</v>
      </c>
      <c r="AC35" s="20">
        <f t="shared" si="2"/>
        <v>2774886.25</v>
      </c>
      <c r="AD35" s="20">
        <f t="shared" si="2"/>
        <v>2900706.25</v>
      </c>
      <c r="AE35" s="20">
        <f t="shared" si="2"/>
        <v>3026526.25</v>
      </c>
      <c r="AF35" s="20">
        <f t="shared" si="2"/>
        <v>3152346.25</v>
      </c>
      <c r="AG35" s="20">
        <f t="shared" si="2"/>
        <v>3278166.25</v>
      </c>
      <c r="AH35" s="20">
        <f t="shared" si="2"/>
        <v>3403986.25</v>
      </c>
    </row>
    <row r="36" spans="2:34" ht="15.75" thickTop="1" x14ac:dyDescent="0.25"/>
  </sheetData>
  <sheetProtection algorithmName="SHA-512" hashValue="i8QFAcGqBvIplXBMA+edf38GsxyH3+cduzAdwwtiQRtad9QQB6K1jCDWQ1GSMtfGOaGfeBsLKCdUve0F37B9iw==" saltValue="9KI3Y3jDHoEs6vQB7C6XFw==" spinCount="100000" sheet="1" objects="1" scenarios="1"/>
  <pageMargins left="0.7" right="0.7" top="0.75" bottom="0.75" header="0.3" footer="0.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Props1.xml><?xml version="1.0" encoding="utf-8"?>
<ds:datastoreItem xmlns:ds="http://schemas.openxmlformats.org/officeDocument/2006/customXml" ds:itemID="{A7732462-36AD-457F-B794-A573420CC8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6AE8EB-0CDD-436E-B7EA-F4CA76BC1E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511DA0-5DF6-4644-A73F-04BD2C14D3A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0339ec8-81de-463c-a317-7641d132453f"/>
    <ds:schemaRef ds:uri="44b6a73a-d448-4c1d-b1b2-499ea90389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Keiter</dc:creator>
  <cp:lastModifiedBy>Jody Hoops</cp:lastModifiedBy>
  <cp:lastPrinted>2023-02-22T21:49:05Z</cp:lastPrinted>
  <dcterms:created xsi:type="dcterms:W3CDTF">2023-02-22T21:49:02Z</dcterms:created>
  <dcterms:modified xsi:type="dcterms:W3CDTF">2023-02-23T20:37:53Z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  <property fmtid="{D5CDD505-2E9C-101B-9397-08002B2CF9AE}" pid="3" name="MediaServiceImageTags">
    <vt:lpwstr/>
  </property>
</Properties>
</file>