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jhoops/ALLO Information/RFP Responses/Nebraska Broadband Bridge Program-Capital Projects Fund (2023)/ALLO_Kramer/"/>
    </mc:Choice>
  </mc:AlternateContent>
  <xr:revisionPtr revIDLastSave="3" documentId="8_{45C98F20-7F32-4048-94B3-0847F943B03F}" xr6:coauthVersionLast="47" xr6:coauthVersionMax="47" xr10:uidLastSave="{B418EFD5-1B47-4130-B5BD-7B993480C42A}"/>
  <bookViews>
    <workbookView xWindow="-120" yWindow="-120" windowWidth="38640" windowHeight="15840" xr2:uid="{8209DC18-B20F-432B-8165-F66B52A34354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2" i="1" l="1"/>
  <c r="AD25" i="1" s="1"/>
  <c r="V22" i="1"/>
  <c r="V25" i="1" s="1"/>
  <c r="N22" i="1"/>
  <c r="N25" i="1" s="1"/>
  <c r="F22" i="1"/>
  <c r="F25" i="1" s="1"/>
  <c r="AH22" i="1"/>
  <c r="AH25" i="1" s="1"/>
  <c r="AG22" i="1"/>
  <c r="AG25" i="1" s="1"/>
  <c r="AF22" i="1"/>
  <c r="AF25" i="1" s="1"/>
  <c r="AE22" i="1"/>
  <c r="AE25" i="1" s="1"/>
  <c r="AC22" i="1"/>
  <c r="AC25" i="1" s="1"/>
  <c r="AB22" i="1"/>
  <c r="AB25" i="1" s="1"/>
  <c r="AA22" i="1"/>
  <c r="AA25" i="1" s="1"/>
  <c r="Z22" i="1"/>
  <c r="Z25" i="1" s="1"/>
  <c r="Y22" i="1"/>
  <c r="Y25" i="1" s="1"/>
  <c r="X22" i="1"/>
  <c r="X25" i="1" s="1"/>
  <c r="W22" i="1"/>
  <c r="W25" i="1" s="1"/>
  <c r="U22" i="1"/>
  <c r="U25" i="1" s="1"/>
  <c r="T22" i="1"/>
  <c r="T25" i="1" s="1"/>
  <c r="S22" i="1"/>
  <c r="S25" i="1" s="1"/>
  <c r="R22" i="1"/>
  <c r="R25" i="1" s="1"/>
  <c r="Q22" i="1"/>
  <c r="Q25" i="1" s="1"/>
  <c r="P22" i="1"/>
  <c r="P25" i="1" s="1"/>
  <c r="O22" i="1"/>
  <c r="O25" i="1" s="1"/>
  <c r="M22" i="1"/>
  <c r="M25" i="1" s="1"/>
  <c r="L22" i="1"/>
  <c r="L25" i="1" s="1"/>
  <c r="K22" i="1"/>
  <c r="K25" i="1" s="1"/>
  <c r="J22" i="1"/>
  <c r="J25" i="1" s="1"/>
  <c r="I22" i="1"/>
  <c r="I25" i="1" s="1"/>
  <c r="H22" i="1"/>
  <c r="H25" i="1" s="1"/>
  <c r="G22" i="1"/>
  <c r="G25" i="1" s="1"/>
  <c r="E22" i="1"/>
  <c r="E25" i="1" s="1"/>
  <c r="D22" i="1"/>
  <c r="D25" i="1" s="1"/>
  <c r="D31" i="1"/>
  <c r="D30" i="1"/>
  <c r="D10" i="1"/>
  <c r="D29" i="1" s="1"/>
  <c r="D9" i="1"/>
  <c r="D13" i="1" l="1"/>
  <c r="D16" i="1" s="1"/>
  <c r="D34" i="1" s="1"/>
  <c r="D28" i="1"/>
  <c r="D32" i="1" s="1"/>
  <c r="D35" i="1" l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<sst xmlns="http://schemas.openxmlformats.org/spreadsheetml/2006/main" count="89" uniqueCount="54">
  <si>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</si>
  <si>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</si>
  <si>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</si>
  <si>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</si>
  <si>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</si>
  <si>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</si>
  <si>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</si>
  <si>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</si>
  <si>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</si>
  <si>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</si>
  <si>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</si>
  <si>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</si>
  <si>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</si>
  <si>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</si>
  <si>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</si>
  <si>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</si>
  <si>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</si>
  <si>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</si>
  <si>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</si>
  <si>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</si>
  <si>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</si>
  <si>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</si>
  <si>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</si>
  <si>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</si>
  <si>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</si>
  <si>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</si>
  <si>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</si>
  <si>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</si>
  <si>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</si>
  <si>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</si>
  <si>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</si>
  <si>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</si>
  <si>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</si>
  <si>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</si>
  <si>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</si>
  <si>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</si>
  <si>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</si>
  <si>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</si>
  <si>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</si>
  <si>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</si>
  <si>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</si>
  <si>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</si>
  <si>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</si>
  <si>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</si>
  <si>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</si>
  <si>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</si>
  <si>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</si>
  <si>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</si>
  <si>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</si>
  <si>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</si>
  <si>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</si>
  <si>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</si>
  <si>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Kramer</t>
  </si>
  <si>
    <t>Assumed Allo Coverage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</si>
</sst>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44" fontId="6" fillId="0" borderId="0" xfId="3" applyNumberFormat="1" applyFont="1" applyFill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FFD0DB-A09D-4213-92F3-2459377DF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787" y="276041"/>
          <a:ext cx="1279413" cy="72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A295D-4C6A-4150-8028-3E9513E085D7}">
  <sheetPr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31.5703125" style="2" customWidth="1"/>
    <col min="3" max="3" width="10.42578125" style="2" bestFit="1" customWidth="1"/>
    <col min="4" max="4" width="11.5703125" style="2" bestFit="1" customWidth="1"/>
    <col min="5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52</v>
      </c>
    </row>
    <row r="4" spans="2:7" x14ac:dyDescent="0.25">
      <c r="B4" s="2" t="s">
        <v>0</v>
      </c>
      <c r="C4" s="3">
        <v>26</v>
      </c>
    </row>
    <row r="5" spans="2:7" x14ac:dyDescent="0.25">
      <c r="B5" s="2" t="s">
        <v>1</v>
      </c>
      <c r="C5" s="3">
        <v>12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1548.3714098947369</v>
      </c>
      <c r="D9" s="9">
        <f>+(C4+C5)*C9</f>
        <v>58838.113576000003</v>
      </c>
    </row>
    <row r="10" spans="2:7" x14ac:dyDescent="0.25">
      <c r="B10" s="7" t="s">
        <v>5</v>
      </c>
      <c r="C10" s="8">
        <v>1150</v>
      </c>
      <c r="D10" s="9">
        <f>(C10+C5)*C4*C6</f>
        <v>22659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142500</v>
      </c>
      <c r="E12" s="10"/>
    </row>
    <row r="13" spans="2:7" x14ac:dyDescent="0.25">
      <c r="B13" s="11" t="s">
        <v>8</v>
      </c>
      <c r="C13" s="12"/>
      <c r="D13" s="13">
        <f>SUM(D9:D12)</f>
        <v>473997.11357599997</v>
      </c>
    </row>
    <row r="14" spans="2:7" customFormat="1" x14ac:dyDescent="0.25">
      <c r="B14" s="14" t="s">
        <v>53</v>
      </c>
      <c r="C14" s="15"/>
      <c r="D14" s="4">
        <v>6.118180716589993E-2</v>
      </c>
    </row>
    <row r="15" spans="2:7" customFormat="1" x14ac:dyDescent="0.25">
      <c r="B15" s="14" t="s">
        <v>9</v>
      </c>
      <c r="C15" s="15"/>
      <c r="D15" s="16">
        <v>29000</v>
      </c>
    </row>
    <row r="16" spans="2:7" x14ac:dyDescent="0.25">
      <c r="B16" s="11" t="s">
        <v>10</v>
      </c>
      <c r="C16" s="12"/>
      <c r="D16" s="11">
        <f>D13-D15</f>
        <v>444997.11357599997</v>
      </c>
    </row>
    <row r="17" spans="2:34" customFormat="1" x14ac:dyDescent="0.25"/>
    <row r="18" spans="2:34" x14ac:dyDescent="0.25">
      <c r="B18" s="17" t="s">
        <v>11</v>
      </c>
      <c r="D18" s="18" t="s">
        <v>12</v>
      </c>
      <c r="E18" s="18" t="s">
        <v>13</v>
      </c>
      <c r="F18" s="18" t="s">
        <v>14</v>
      </c>
      <c r="G18" s="18" t="s">
        <v>15</v>
      </c>
      <c r="H18" s="18" t="s">
        <v>16</v>
      </c>
      <c r="I18" s="18" t="s">
        <v>17</v>
      </c>
      <c r="J18" s="18" t="s">
        <v>18</v>
      </c>
      <c r="K18" s="18" t="s">
        <v>19</v>
      </c>
      <c r="L18" s="18" t="s">
        <v>20</v>
      </c>
      <c r="M18" s="18" t="s">
        <v>21</v>
      </c>
      <c r="N18" s="18" t="s">
        <v>22</v>
      </c>
      <c r="O18" s="18" t="s">
        <v>23</v>
      </c>
      <c r="P18" s="18" t="s">
        <v>24</v>
      </c>
      <c r="Q18" s="18" t="s">
        <v>25</v>
      </c>
      <c r="R18" s="18" t="s">
        <v>26</v>
      </c>
      <c r="S18" s="18" t="s">
        <v>27</v>
      </c>
      <c r="T18" s="18" t="s">
        <v>28</v>
      </c>
      <c r="U18" s="18" t="s">
        <v>29</v>
      </c>
      <c r="V18" s="18" t="s">
        <v>30</v>
      </c>
      <c r="W18" s="18" t="s">
        <v>31</v>
      </c>
      <c r="X18" s="18" t="s">
        <v>32</v>
      </c>
      <c r="Y18" s="18" t="s">
        <v>33</v>
      </c>
      <c r="Z18" s="18" t="s">
        <v>34</v>
      </c>
      <c r="AA18" s="18" t="s">
        <v>35</v>
      </c>
      <c r="AB18" s="18" t="s">
        <v>36</v>
      </c>
      <c r="AC18" s="18" t="s">
        <v>37</v>
      </c>
      <c r="AD18" s="18" t="s">
        <v>38</v>
      </c>
      <c r="AE18" s="18" t="s">
        <v>39</v>
      </c>
      <c r="AF18" s="18" t="s">
        <v>40</v>
      </c>
      <c r="AG18" s="18" t="s">
        <v>41</v>
      </c>
      <c r="AH18" s="18" t="s">
        <v>42</v>
      </c>
    </row>
    <row r="19" spans="2:34" customFormat="1" ht="5.0999999999999996" customHeight="1" x14ac:dyDescent="0.25"/>
    <row r="20" spans="2:34" x14ac:dyDescent="0.25">
      <c r="B20" s="7" t="s">
        <v>43</v>
      </c>
      <c r="D20" s="2">
        <v>0</v>
      </c>
      <c r="E20" s="2">
        <v>7410</v>
      </c>
      <c r="F20" s="2">
        <v>21090</v>
      </c>
      <c r="G20" s="2">
        <v>27360</v>
      </c>
      <c r="H20" s="2">
        <v>27360</v>
      </c>
      <c r="I20" s="2">
        <v>27360</v>
      </c>
      <c r="J20" s="2">
        <v>27360</v>
      </c>
      <c r="K20" s="2">
        <v>27360</v>
      </c>
      <c r="L20" s="2">
        <v>27360</v>
      </c>
      <c r="M20" s="2">
        <v>27360</v>
      </c>
      <c r="N20" s="2">
        <v>27360</v>
      </c>
      <c r="O20" s="2">
        <v>27360</v>
      </c>
      <c r="P20" s="2">
        <v>27360</v>
      </c>
      <c r="Q20" s="2">
        <v>27360</v>
      </c>
      <c r="R20" s="2">
        <v>27360</v>
      </c>
      <c r="S20" s="2">
        <v>27360</v>
      </c>
      <c r="T20" s="2">
        <v>27360</v>
      </c>
      <c r="U20" s="2">
        <v>27360</v>
      </c>
      <c r="V20" s="2">
        <v>27360</v>
      </c>
      <c r="W20" s="2">
        <v>27360</v>
      </c>
      <c r="X20" s="2">
        <v>27360</v>
      </c>
      <c r="Y20" s="2">
        <v>27360</v>
      </c>
      <c r="Z20" s="2">
        <v>27360</v>
      </c>
      <c r="AA20" s="2">
        <v>27360</v>
      </c>
      <c r="AB20" s="2">
        <v>27360</v>
      </c>
      <c r="AC20" s="2">
        <v>27360</v>
      </c>
      <c r="AD20" s="2">
        <v>27360</v>
      </c>
      <c r="AE20" s="2">
        <v>27360</v>
      </c>
      <c r="AF20" s="2">
        <v>27360</v>
      </c>
      <c r="AG20" s="2">
        <v>27360</v>
      </c>
      <c r="AH20" s="2">
        <v>27360</v>
      </c>
    </row>
    <row r="21" spans="2:34" x14ac:dyDescent="0.25">
      <c r="B21" s="7" t="s">
        <v>44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7" t="s">
        <v>45</v>
      </c>
      <c r="C22" s="17"/>
      <c r="D22" s="19">
        <f>+D20-D21</f>
        <v>0</v>
      </c>
      <c r="E22" s="19">
        <f t="shared" ref="E22:AH22" si="0">+E20-E21</f>
        <v>7410</v>
      </c>
      <c r="F22" s="19">
        <f t="shared" si="0"/>
        <v>21090</v>
      </c>
      <c r="G22" s="19">
        <f t="shared" si="0"/>
        <v>27360</v>
      </c>
      <c r="H22" s="19">
        <f t="shared" si="0"/>
        <v>27360</v>
      </c>
      <c r="I22" s="19">
        <f t="shared" si="0"/>
        <v>27360</v>
      </c>
      <c r="J22" s="19">
        <f t="shared" si="0"/>
        <v>27360</v>
      </c>
      <c r="K22" s="19">
        <f t="shared" si="0"/>
        <v>27360</v>
      </c>
      <c r="L22" s="19">
        <f t="shared" si="0"/>
        <v>27360</v>
      </c>
      <c r="M22" s="19">
        <f t="shared" si="0"/>
        <v>27360</v>
      </c>
      <c r="N22" s="19">
        <f t="shared" si="0"/>
        <v>27360</v>
      </c>
      <c r="O22" s="19">
        <f t="shared" si="0"/>
        <v>27360</v>
      </c>
      <c r="P22" s="19">
        <f t="shared" si="0"/>
        <v>27360</v>
      </c>
      <c r="Q22" s="19">
        <f t="shared" si="0"/>
        <v>27360</v>
      </c>
      <c r="R22" s="19">
        <f t="shared" si="0"/>
        <v>27360</v>
      </c>
      <c r="S22" s="19">
        <f t="shared" si="0"/>
        <v>27360</v>
      </c>
      <c r="T22" s="19">
        <f t="shared" si="0"/>
        <v>27360</v>
      </c>
      <c r="U22" s="19">
        <f t="shared" si="0"/>
        <v>27360</v>
      </c>
      <c r="V22" s="19">
        <f t="shared" si="0"/>
        <v>27360</v>
      </c>
      <c r="W22" s="19">
        <f t="shared" si="0"/>
        <v>27360</v>
      </c>
      <c r="X22" s="19">
        <f t="shared" si="0"/>
        <v>27360</v>
      </c>
      <c r="Y22" s="19">
        <f t="shared" si="0"/>
        <v>27360</v>
      </c>
      <c r="Z22" s="19">
        <f t="shared" si="0"/>
        <v>27360</v>
      </c>
      <c r="AA22" s="19">
        <f t="shared" si="0"/>
        <v>27360</v>
      </c>
      <c r="AB22" s="19">
        <f t="shared" si="0"/>
        <v>27360</v>
      </c>
      <c r="AC22" s="19">
        <f t="shared" si="0"/>
        <v>27360</v>
      </c>
      <c r="AD22" s="19">
        <f t="shared" si="0"/>
        <v>27360</v>
      </c>
      <c r="AE22" s="19">
        <f t="shared" si="0"/>
        <v>27360</v>
      </c>
      <c r="AF22" s="19">
        <f t="shared" si="0"/>
        <v>27360</v>
      </c>
      <c r="AG22" s="19">
        <f t="shared" si="0"/>
        <v>27360</v>
      </c>
      <c r="AH22" s="19">
        <f t="shared" si="0"/>
        <v>27360</v>
      </c>
    </row>
    <row r="23" spans="2:34" ht="5.0999999999999996" customHeight="1" x14ac:dyDescent="0.25">
      <c r="B23" s="17"/>
      <c r="C23" s="1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x14ac:dyDescent="0.25">
      <c r="B24" s="7" t="s">
        <v>46</v>
      </c>
      <c r="D24" s="2">
        <v>0</v>
      </c>
      <c r="E24" s="2">
        <v>8621.25</v>
      </c>
      <c r="F24" s="2">
        <v>8621.25</v>
      </c>
      <c r="G24" s="2">
        <v>6840</v>
      </c>
      <c r="H24" s="2">
        <v>6840</v>
      </c>
      <c r="I24" s="2">
        <v>6840</v>
      </c>
      <c r="J24" s="2">
        <v>6840</v>
      </c>
      <c r="K24" s="2">
        <v>6840</v>
      </c>
      <c r="L24" s="2">
        <v>6840</v>
      </c>
      <c r="M24" s="2">
        <v>6840</v>
      </c>
      <c r="N24" s="2">
        <v>6840</v>
      </c>
      <c r="O24" s="2">
        <v>6840</v>
      </c>
      <c r="P24" s="2">
        <v>6840</v>
      </c>
      <c r="Q24" s="2">
        <v>6840</v>
      </c>
      <c r="R24" s="2">
        <v>6840</v>
      </c>
      <c r="S24" s="2">
        <v>6840</v>
      </c>
      <c r="T24" s="2">
        <v>6840</v>
      </c>
      <c r="U24" s="2">
        <v>6840</v>
      </c>
      <c r="V24" s="2">
        <v>6840</v>
      </c>
      <c r="W24" s="2">
        <v>6840</v>
      </c>
      <c r="X24" s="2">
        <v>6840</v>
      </c>
      <c r="Y24" s="2">
        <v>6840</v>
      </c>
      <c r="Z24" s="2">
        <v>6840</v>
      </c>
      <c r="AA24" s="2">
        <v>6840</v>
      </c>
      <c r="AB24" s="2">
        <v>6840</v>
      </c>
      <c r="AC24" s="2">
        <v>6840</v>
      </c>
      <c r="AD24" s="2">
        <v>6840</v>
      </c>
      <c r="AE24" s="2">
        <v>6840</v>
      </c>
      <c r="AF24" s="2">
        <v>6840</v>
      </c>
      <c r="AG24" s="2">
        <v>6840</v>
      </c>
      <c r="AH24" s="2">
        <v>6840</v>
      </c>
    </row>
    <row r="25" spans="2:34" x14ac:dyDescent="0.25">
      <c r="B25" s="17" t="s">
        <v>47</v>
      </c>
      <c r="C25" s="17"/>
      <c r="D25" s="19">
        <f>+D22-D24</f>
        <v>0</v>
      </c>
      <c r="E25" s="19">
        <f t="shared" ref="E25:AH25" si="1">+E22-E24</f>
        <v>-1211.25</v>
      </c>
      <c r="F25" s="19">
        <f t="shared" si="1"/>
        <v>12468.75</v>
      </c>
      <c r="G25" s="19">
        <f t="shared" si="1"/>
        <v>20520</v>
      </c>
      <c r="H25" s="19">
        <f t="shared" si="1"/>
        <v>20520</v>
      </c>
      <c r="I25" s="19">
        <f t="shared" si="1"/>
        <v>20520</v>
      </c>
      <c r="J25" s="19">
        <f t="shared" si="1"/>
        <v>20520</v>
      </c>
      <c r="K25" s="19">
        <f t="shared" si="1"/>
        <v>20520</v>
      </c>
      <c r="L25" s="19">
        <f t="shared" si="1"/>
        <v>20520</v>
      </c>
      <c r="M25" s="19">
        <f t="shared" si="1"/>
        <v>20520</v>
      </c>
      <c r="N25" s="19">
        <f t="shared" si="1"/>
        <v>20520</v>
      </c>
      <c r="O25" s="19">
        <f t="shared" si="1"/>
        <v>20520</v>
      </c>
      <c r="P25" s="19">
        <f t="shared" si="1"/>
        <v>20520</v>
      </c>
      <c r="Q25" s="19">
        <f t="shared" si="1"/>
        <v>20520</v>
      </c>
      <c r="R25" s="19">
        <f t="shared" si="1"/>
        <v>20520</v>
      </c>
      <c r="S25" s="19">
        <f t="shared" si="1"/>
        <v>20520</v>
      </c>
      <c r="T25" s="19">
        <f t="shared" si="1"/>
        <v>20520</v>
      </c>
      <c r="U25" s="19">
        <f t="shared" si="1"/>
        <v>20520</v>
      </c>
      <c r="V25" s="19">
        <f t="shared" si="1"/>
        <v>20520</v>
      </c>
      <c r="W25" s="19">
        <f t="shared" si="1"/>
        <v>20520</v>
      </c>
      <c r="X25" s="19">
        <f t="shared" si="1"/>
        <v>20520</v>
      </c>
      <c r="Y25" s="19">
        <f t="shared" si="1"/>
        <v>20520</v>
      </c>
      <c r="Z25" s="19">
        <f t="shared" si="1"/>
        <v>20520</v>
      </c>
      <c r="AA25" s="19">
        <f t="shared" si="1"/>
        <v>20520</v>
      </c>
      <c r="AB25" s="19">
        <f t="shared" si="1"/>
        <v>20520</v>
      </c>
      <c r="AC25" s="19">
        <f t="shared" si="1"/>
        <v>20520</v>
      </c>
      <c r="AD25" s="19">
        <f t="shared" si="1"/>
        <v>20520</v>
      </c>
      <c r="AE25" s="19">
        <f t="shared" si="1"/>
        <v>20520</v>
      </c>
      <c r="AF25" s="19">
        <f t="shared" si="1"/>
        <v>20520</v>
      </c>
      <c r="AG25" s="19">
        <f t="shared" si="1"/>
        <v>20520</v>
      </c>
      <c r="AH25" s="19">
        <f t="shared" si="1"/>
        <v>20520</v>
      </c>
    </row>
    <row r="27" spans="2:34" x14ac:dyDescent="0.25">
      <c r="B27" s="17" t="s">
        <v>48</v>
      </c>
      <c r="D27" s="18" t="s">
        <v>12</v>
      </c>
      <c r="E27" s="18" t="s">
        <v>13</v>
      </c>
      <c r="F27" s="18" t="s">
        <v>14</v>
      </c>
      <c r="G27" s="18" t="s">
        <v>15</v>
      </c>
      <c r="H27" s="18" t="s">
        <v>16</v>
      </c>
      <c r="I27" s="18" t="s">
        <v>17</v>
      </c>
      <c r="J27" s="18" t="s">
        <v>18</v>
      </c>
      <c r="K27" s="18" t="s">
        <v>19</v>
      </c>
      <c r="L27" s="18" t="s">
        <v>20</v>
      </c>
      <c r="M27" s="18" t="s">
        <v>21</v>
      </c>
      <c r="N27" s="18" t="s">
        <v>22</v>
      </c>
      <c r="O27" s="18" t="s">
        <v>23</v>
      </c>
      <c r="P27" s="18" t="s">
        <v>24</v>
      </c>
      <c r="Q27" s="18" t="s">
        <v>25</v>
      </c>
      <c r="R27" s="18" t="s">
        <v>26</v>
      </c>
      <c r="S27" s="18" t="s">
        <v>27</v>
      </c>
      <c r="T27" s="18" t="s">
        <v>28</v>
      </c>
      <c r="U27" s="18" t="s">
        <v>29</v>
      </c>
      <c r="V27" s="18" t="s">
        <v>30</v>
      </c>
      <c r="W27" s="18" t="s">
        <v>31</v>
      </c>
      <c r="X27" s="18" t="s">
        <v>32</v>
      </c>
      <c r="Y27" s="18" t="s">
        <v>33</v>
      </c>
      <c r="Z27" s="18" t="s">
        <v>34</v>
      </c>
      <c r="AA27" s="18" t="s">
        <v>35</v>
      </c>
      <c r="AB27" s="18" t="s">
        <v>36</v>
      </c>
      <c r="AC27" s="18" t="s">
        <v>37</v>
      </c>
      <c r="AD27" s="18" t="s">
        <v>38</v>
      </c>
      <c r="AE27" s="18" t="s">
        <v>39</v>
      </c>
      <c r="AF27" s="18" t="s">
        <v>40</v>
      </c>
      <c r="AG27" s="18" t="s">
        <v>41</v>
      </c>
      <c r="AH27" s="18" t="s">
        <v>42</v>
      </c>
    </row>
    <row r="28" spans="2:34" x14ac:dyDescent="0.25">
      <c r="B28" s="7" t="s">
        <v>4</v>
      </c>
      <c r="D28" s="2">
        <f>+-D9</f>
        <v>-58838.113576000003</v>
      </c>
    </row>
    <row r="29" spans="2:34" x14ac:dyDescent="0.25">
      <c r="B29" s="7" t="s">
        <v>5</v>
      </c>
      <c r="D29" s="2">
        <f>+-D10</f>
        <v>-22659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-142500</v>
      </c>
    </row>
    <row r="32" spans="2:34" x14ac:dyDescent="0.25">
      <c r="B32" s="17" t="s">
        <v>49</v>
      </c>
      <c r="D32" s="19">
        <f>SUM(D28:D31)</f>
        <v>-473997.11357599997</v>
      </c>
    </row>
    <row r="33" spans="2:34" ht="5.0999999999999996" customHeight="1" x14ac:dyDescent="0.25">
      <c r="B33" s="17"/>
      <c r="D33" s="20"/>
    </row>
    <row r="34" spans="2:34" x14ac:dyDescent="0.25">
      <c r="B34" s="10" t="s">
        <v>50</v>
      </c>
      <c r="C34" s="10"/>
      <c r="D34" s="10">
        <f>+D16</f>
        <v>444997.11357599997</v>
      </c>
    </row>
    <row r="35" spans="2:34" ht="15.75" thickBot="1" x14ac:dyDescent="0.3">
      <c r="B35" s="17" t="s">
        <v>51</v>
      </c>
      <c r="D35" s="21">
        <f>SUM(D32:D34)</f>
        <v>-29000</v>
      </c>
      <c r="E35" s="21">
        <f t="shared" ref="E35:AH35" si="2">+E25+D35</f>
        <v>-30211.25</v>
      </c>
      <c r="F35" s="21">
        <f t="shared" si="2"/>
        <v>-17742.5</v>
      </c>
      <c r="G35" s="21">
        <f t="shared" si="2"/>
        <v>2777.5</v>
      </c>
      <c r="H35" s="21">
        <f t="shared" si="2"/>
        <v>23297.5</v>
      </c>
      <c r="I35" s="21">
        <f t="shared" si="2"/>
        <v>43817.5</v>
      </c>
      <c r="J35" s="21">
        <f t="shared" si="2"/>
        <v>64337.5</v>
      </c>
      <c r="K35" s="21">
        <f t="shared" si="2"/>
        <v>84857.5</v>
      </c>
      <c r="L35" s="21">
        <f t="shared" si="2"/>
        <v>105377.5</v>
      </c>
      <c r="M35" s="21">
        <f t="shared" si="2"/>
        <v>125897.5</v>
      </c>
      <c r="N35" s="21">
        <f t="shared" si="2"/>
        <v>146417.5</v>
      </c>
      <c r="O35" s="21">
        <f t="shared" si="2"/>
        <v>166937.5</v>
      </c>
      <c r="P35" s="21">
        <f t="shared" si="2"/>
        <v>187457.5</v>
      </c>
      <c r="Q35" s="21">
        <f t="shared" si="2"/>
        <v>207977.5</v>
      </c>
      <c r="R35" s="21">
        <f t="shared" si="2"/>
        <v>228497.5</v>
      </c>
      <c r="S35" s="21">
        <f t="shared" si="2"/>
        <v>249017.5</v>
      </c>
      <c r="T35" s="21">
        <f t="shared" si="2"/>
        <v>269537.5</v>
      </c>
      <c r="U35" s="21">
        <f t="shared" si="2"/>
        <v>290057.5</v>
      </c>
      <c r="V35" s="21">
        <f t="shared" si="2"/>
        <v>310577.5</v>
      </c>
      <c r="W35" s="21">
        <f t="shared" si="2"/>
        <v>331097.5</v>
      </c>
      <c r="X35" s="21">
        <f t="shared" si="2"/>
        <v>351617.5</v>
      </c>
      <c r="Y35" s="21">
        <f t="shared" si="2"/>
        <v>372137.5</v>
      </c>
      <c r="Z35" s="21">
        <f t="shared" si="2"/>
        <v>392657.5</v>
      </c>
      <c r="AA35" s="21">
        <f t="shared" si="2"/>
        <v>413177.5</v>
      </c>
      <c r="AB35" s="21">
        <f t="shared" si="2"/>
        <v>433697.5</v>
      </c>
      <c r="AC35" s="21">
        <f t="shared" si="2"/>
        <v>454217.5</v>
      </c>
      <c r="AD35" s="21">
        <f t="shared" si="2"/>
        <v>474737.5</v>
      </c>
      <c r="AE35" s="21">
        <f t="shared" si="2"/>
        <v>495257.5</v>
      </c>
      <c r="AF35" s="21">
        <f t="shared" si="2"/>
        <v>515777.5</v>
      </c>
      <c r="AG35" s="21">
        <f t="shared" si="2"/>
        <v>536297.5</v>
      </c>
      <c r="AH35" s="21">
        <f t="shared" si="2"/>
        <v>556817.5</v>
      </c>
    </row>
    <row r="36" spans="2:34" ht="15.75" thickTop="1" x14ac:dyDescent="0.25"/>
  </sheetData>
  <sheetProtection algorithmName="SHA-512" hashValue="7bVi8ZJuPjH1U8u6s3OS/gY/bOtS3vGTaodWaL+EsYeM012SGqBjtUcWRokwhNjOQuWfCKPLv3zECVcTl04gxw==" saltValue="l6lOEP0R1FHsM29Oh65YIg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b6a73a-d448-4c1d-b1b2-499ea90389a3" xsi:nil="true"/>
    <lcf76f155ced4ddcb4097134ff3c332f xmlns="d0339ec8-81de-463c-a317-7641d132453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84632-8CFF-4A01-AAF0-FE3BDD1530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4F55B-6D56-4FDB-A1FD-8CFDCDDE55AE}">
  <ds:schemaRefs>
    <ds:schemaRef ds:uri="44b6a73a-d448-4c1d-b1b2-499ea90389a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d0339ec8-81de-463c-a317-7641d132453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C9C912-F012-4874-9485-EAA8678A6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Keiter</dc:creator>
  <cp:lastModifiedBy>Jody Hoops</cp:lastModifiedBy>
  <dcterms:created xsi:type="dcterms:W3CDTF">2023-02-22T21:48:12Z</dcterms:created>
  <dcterms:modified xsi:type="dcterms:W3CDTF">2023-02-23T20:34:56Z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0x010100BC1164A512DD3944B94F63E7A6127E90</vt:lpwstr>
  </property>
</Properties>
</file>