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 (2023)/Fremont Inland Port Authority/"/>
    </mc:Choice>
  </mc:AlternateContent>
  <xr:revisionPtr revIDLastSave="1" documentId="8_{86C8BFBA-5B98-453F-A016-02AB3525ECF6}" xr6:coauthVersionLast="47" xr6:coauthVersionMax="47" xr10:uidLastSave="{08964700-58EF-4C54-A528-86DEB1BBAF7A}"/>
  <bookViews>
    <workbookView xWindow="-120" yWindow="-120" windowWidth="38640" windowHeight="15840" xr2:uid="{F7D77DEC-91D6-4B0B-BC9D-4CF171B77153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" l="1"/>
  <c r="AD25" i="1" s="1"/>
  <c r="V22" i="1"/>
  <c r="V25" i="1" s="1"/>
  <c r="N22" i="1"/>
  <c r="N25" i="1" s="1"/>
  <c r="AH22" i="1"/>
  <c r="AH25" i="1" s="1"/>
  <c r="AG22" i="1"/>
  <c r="AG25" i="1" s="1"/>
  <c r="AF22" i="1"/>
  <c r="AF25" i="1" s="1"/>
  <c r="AE22" i="1"/>
  <c r="AE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15" i="1" s="1"/>
  <c r="D28" i="1"/>
  <c r="D32" i="1" s="1"/>
  <c r="D16" i="1" l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<sst xmlns="http://schemas.openxmlformats.org/spreadsheetml/2006/main" count="89" uniqueCount="54">
  <si>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</si>
  <si>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</si>
  <si>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</si>
  <si>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</si>
  <si>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</si>
  <si>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</si>
  <si>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</si>
  <si>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</si>
  <si>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</si>
  <si>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 per Passing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</si>
  <si>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</si>
  <si>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</si>
  <si>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</si>
  <si>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</si>
  <si>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</si>
  <si>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</si>
  <si>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</si>
  <si>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</si>
  <si>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</si>
  <si>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</si>
  <si>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</si>
  <si>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</si>
  <si>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</si>
  <si>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</si>
  <si>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</si>
  <si>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</si>
  <si>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</si>
  <si>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</si>
  <si>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</si>
  <si>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</si>
  <si>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</si>
  <si>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</si>
  <si>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</si>
  <si>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</si>
  <si>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</si>
  <si>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</si>
  <si>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</si>
  <si>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</si>
  <si>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</si>
  <si>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</si>
  <si>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</si>
  <si>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</si>
  <si>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</si>
  <si>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</si>
  <si>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</si>
  <si>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</si>
  <si>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</si>
  <si>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</si>
  <si>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</si>
  <si>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</si>
  <si>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</si>
  <si>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</si>
  <si>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</si>
  <si>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Inland Port Authority - Fremont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</si>
</sst>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DE53E0E3-6597-4E7E-994C-64B8E096258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647812</xdr:colOff>
      <xdr:row>1</xdr:row>
      <xdr:rowOff>104591</xdr:rowOff>
    </xdr:from>
    <xdr:to>
      <xdr:col>10</xdr:col>
      <xdr:colOff>441325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CCB5C-0E26-41AC-B5B1-665C99025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612" y="29509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8942-7059-46CB-9ACC-3184C269C192}">
  <sheetPr codeName="Sheet1"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4.5703125" style="2" customWidth="1"/>
    <col min="3" max="3" width="8" style="2" bestFit="1" customWidth="1"/>
    <col min="4" max="4" width="11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18</v>
      </c>
    </row>
    <row r="5" spans="2:7" x14ac:dyDescent="0.25">
      <c r="B5" s="2" t="s">
        <v>1</v>
      </c>
      <c r="C5" s="3">
        <v>0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1105.7011993344527</v>
      </c>
      <c r="D9" s="9">
        <f>+(C4+C5)*C9</f>
        <v>19902.621588020149</v>
      </c>
    </row>
    <row r="10" spans="2:7" x14ac:dyDescent="0.25">
      <c r="B10" s="7" t="s">
        <v>5</v>
      </c>
      <c r="C10" s="8">
        <v>1150</v>
      </c>
      <c r="D10" s="9">
        <f>(C10+C5)*C4*C6</f>
        <v>15525</v>
      </c>
    </row>
    <row r="11" spans="2:7" x14ac:dyDescent="0.25">
      <c r="B11" s="7" t="s">
        <v>6</v>
      </c>
      <c r="D11" s="8">
        <v>1000</v>
      </c>
    </row>
    <row r="12" spans="2:7" x14ac:dyDescent="0.25">
      <c r="B12" s="7" t="s">
        <v>7</v>
      </c>
      <c r="D12" s="8">
        <v>0</v>
      </c>
      <c r="E12" s="10"/>
    </row>
    <row r="13" spans="2:7" x14ac:dyDescent="0.25">
      <c r="B13" s="11" t="s">
        <v>8</v>
      </c>
      <c r="C13" s="12"/>
      <c r="D13" s="13">
        <f>SUM(D9:D12)</f>
        <v>36427.621588020149</v>
      </c>
    </row>
    <row r="14" spans="2:7" customFormat="1" x14ac:dyDescent="0.25">
      <c r="B14" s="14" t="s">
        <v>9</v>
      </c>
      <c r="C14" s="15"/>
      <c r="D14" s="4">
        <v>0.25</v>
      </c>
    </row>
    <row r="15" spans="2:7" customFormat="1" x14ac:dyDescent="0.25">
      <c r="B15" s="14" t="s">
        <v>10</v>
      </c>
      <c r="C15" s="15"/>
      <c r="D15" s="9">
        <f>D13*D14</f>
        <v>9106.9053970050372</v>
      </c>
    </row>
    <row r="16" spans="2:7" x14ac:dyDescent="0.25">
      <c r="B16" s="11" t="s">
        <v>11</v>
      </c>
      <c r="C16" s="12"/>
      <c r="D16" s="11">
        <f>D13-D15</f>
        <v>27320.716191015112</v>
      </c>
      <c r="E16" s="5"/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3510</v>
      </c>
      <c r="F20" s="2">
        <v>9990</v>
      </c>
      <c r="G20" s="2">
        <v>12960</v>
      </c>
      <c r="H20" s="2">
        <v>12960</v>
      </c>
      <c r="I20" s="2">
        <v>12960</v>
      </c>
      <c r="J20" s="2">
        <v>12960</v>
      </c>
      <c r="K20" s="2">
        <v>12960</v>
      </c>
      <c r="L20" s="2">
        <v>12960</v>
      </c>
      <c r="M20" s="2">
        <v>12960</v>
      </c>
      <c r="N20" s="2">
        <v>12960</v>
      </c>
      <c r="O20" s="2">
        <v>12960</v>
      </c>
      <c r="P20" s="2">
        <v>12960</v>
      </c>
      <c r="Q20" s="2">
        <v>12960</v>
      </c>
      <c r="R20" s="2">
        <v>12960</v>
      </c>
      <c r="S20" s="2">
        <v>12960</v>
      </c>
      <c r="T20" s="2">
        <v>12960</v>
      </c>
      <c r="U20" s="2">
        <v>12960</v>
      </c>
      <c r="V20" s="2">
        <v>12960</v>
      </c>
      <c r="W20" s="2">
        <v>12960</v>
      </c>
      <c r="X20" s="2">
        <v>12960</v>
      </c>
      <c r="Y20" s="2">
        <v>12960</v>
      </c>
      <c r="Z20" s="2">
        <v>12960</v>
      </c>
      <c r="AA20" s="2">
        <v>12960</v>
      </c>
      <c r="AB20" s="2">
        <v>12960</v>
      </c>
      <c r="AC20" s="2">
        <v>12960</v>
      </c>
      <c r="AD20" s="2">
        <v>12960</v>
      </c>
      <c r="AE20" s="2">
        <v>12960</v>
      </c>
      <c r="AF20" s="2">
        <v>12960</v>
      </c>
      <c r="AG20" s="2">
        <v>12960</v>
      </c>
      <c r="AH20" s="2">
        <v>12960</v>
      </c>
    </row>
    <row r="21" spans="2:34" x14ac:dyDescent="0.25">
      <c r="B21" s="7" t="s">
        <v>45</v>
      </c>
      <c r="D21" s="2">
        <v>0</v>
      </c>
      <c r="E21" s="2">
        <v>3240</v>
      </c>
      <c r="F21" s="2">
        <v>3240</v>
      </c>
      <c r="G21" s="2">
        <v>3240</v>
      </c>
      <c r="H21" s="2">
        <v>3240</v>
      </c>
      <c r="I21" s="2">
        <v>3240</v>
      </c>
      <c r="J21" s="2">
        <v>3240</v>
      </c>
      <c r="K21" s="2">
        <v>3240</v>
      </c>
      <c r="L21" s="2">
        <v>3240</v>
      </c>
      <c r="M21" s="2">
        <v>3240</v>
      </c>
      <c r="N21" s="2">
        <v>3240</v>
      </c>
      <c r="O21" s="2">
        <v>3240</v>
      </c>
      <c r="P21" s="2">
        <v>3240</v>
      </c>
      <c r="Q21" s="2">
        <v>3240</v>
      </c>
      <c r="R21" s="2">
        <v>3240</v>
      </c>
      <c r="S21" s="2">
        <v>3240</v>
      </c>
      <c r="T21" s="2">
        <v>3240</v>
      </c>
      <c r="U21" s="2">
        <v>3240</v>
      </c>
      <c r="V21" s="2">
        <v>3240</v>
      </c>
      <c r="W21" s="2">
        <v>3240</v>
      </c>
      <c r="X21" s="2">
        <v>3240</v>
      </c>
      <c r="Y21" s="2">
        <v>3240</v>
      </c>
      <c r="Z21" s="2">
        <v>3240</v>
      </c>
      <c r="AA21" s="2">
        <v>3240</v>
      </c>
      <c r="AB21" s="2">
        <v>3240</v>
      </c>
      <c r="AC21" s="2">
        <v>3240</v>
      </c>
      <c r="AD21" s="2">
        <v>3240</v>
      </c>
      <c r="AE21" s="2">
        <v>3240</v>
      </c>
      <c r="AF21" s="2">
        <v>3240</v>
      </c>
      <c r="AG21" s="2">
        <v>270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270</v>
      </c>
      <c r="F22" s="18">
        <f t="shared" si="0"/>
        <v>6750</v>
      </c>
      <c r="G22" s="18">
        <f t="shared" si="0"/>
        <v>9720</v>
      </c>
      <c r="H22" s="18">
        <f t="shared" si="0"/>
        <v>9720</v>
      </c>
      <c r="I22" s="18">
        <f t="shared" si="0"/>
        <v>9720</v>
      </c>
      <c r="J22" s="18">
        <f t="shared" si="0"/>
        <v>9720</v>
      </c>
      <c r="K22" s="18">
        <f t="shared" si="0"/>
        <v>9720</v>
      </c>
      <c r="L22" s="18">
        <f t="shared" si="0"/>
        <v>9720</v>
      </c>
      <c r="M22" s="18">
        <f t="shared" si="0"/>
        <v>9720</v>
      </c>
      <c r="N22" s="18">
        <f t="shared" si="0"/>
        <v>9720</v>
      </c>
      <c r="O22" s="18">
        <f t="shared" si="0"/>
        <v>9720</v>
      </c>
      <c r="P22" s="18">
        <f t="shared" si="0"/>
        <v>9720</v>
      </c>
      <c r="Q22" s="18">
        <f t="shared" si="0"/>
        <v>9720</v>
      </c>
      <c r="R22" s="18">
        <f t="shared" si="0"/>
        <v>9720</v>
      </c>
      <c r="S22" s="18">
        <f t="shared" si="0"/>
        <v>9720</v>
      </c>
      <c r="T22" s="18">
        <f t="shared" si="0"/>
        <v>9720</v>
      </c>
      <c r="U22" s="18">
        <f t="shared" si="0"/>
        <v>9720</v>
      </c>
      <c r="V22" s="18">
        <f t="shared" si="0"/>
        <v>9720</v>
      </c>
      <c r="W22" s="18">
        <f t="shared" si="0"/>
        <v>9720</v>
      </c>
      <c r="X22" s="18">
        <f t="shared" si="0"/>
        <v>9720</v>
      </c>
      <c r="Y22" s="18">
        <f t="shared" si="0"/>
        <v>9720</v>
      </c>
      <c r="Z22" s="18">
        <f t="shared" si="0"/>
        <v>9720</v>
      </c>
      <c r="AA22" s="18">
        <f t="shared" si="0"/>
        <v>9720</v>
      </c>
      <c r="AB22" s="18">
        <f t="shared" si="0"/>
        <v>9720</v>
      </c>
      <c r="AC22" s="18">
        <f t="shared" si="0"/>
        <v>9720</v>
      </c>
      <c r="AD22" s="18">
        <f t="shared" si="0"/>
        <v>9720</v>
      </c>
      <c r="AE22" s="18">
        <f t="shared" si="0"/>
        <v>9720</v>
      </c>
      <c r="AF22" s="18">
        <f t="shared" si="0"/>
        <v>9720</v>
      </c>
      <c r="AG22" s="18">
        <f t="shared" si="0"/>
        <v>12690</v>
      </c>
      <c r="AH22" s="18">
        <f t="shared" si="0"/>
        <v>12960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4083.75</v>
      </c>
      <c r="F24" s="2">
        <v>4083.75</v>
      </c>
      <c r="G24" s="2">
        <v>4083.75</v>
      </c>
      <c r="H24" s="2">
        <v>4083.75</v>
      </c>
      <c r="I24" s="2">
        <v>4083.75</v>
      </c>
      <c r="J24" s="2">
        <v>4083.75</v>
      </c>
      <c r="K24" s="2">
        <v>4083.75</v>
      </c>
      <c r="L24" s="2">
        <v>4083.75</v>
      </c>
      <c r="M24" s="2">
        <v>4083.75</v>
      </c>
      <c r="N24" s="2">
        <v>4083.75</v>
      </c>
      <c r="O24" s="2">
        <v>4083.75</v>
      </c>
      <c r="P24" s="2">
        <v>4083.75</v>
      </c>
      <c r="Q24" s="2">
        <v>4083.75</v>
      </c>
      <c r="R24" s="2">
        <v>4083.75</v>
      </c>
      <c r="S24" s="2">
        <v>4083.75</v>
      </c>
      <c r="T24" s="2">
        <v>4083.75</v>
      </c>
      <c r="U24" s="2">
        <v>4083.75</v>
      </c>
      <c r="V24" s="2">
        <v>4083.75</v>
      </c>
      <c r="W24" s="2">
        <v>4083.75</v>
      </c>
      <c r="X24" s="2">
        <v>4083.75</v>
      </c>
      <c r="Y24" s="2">
        <v>4083.75</v>
      </c>
      <c r="Z24" s="2">
        <v>4083.75</v>
      </c>
      <c r="AA24" s="2">
        <v>4083.75</v>
      </c>
      <c r="AB24" s="2">
        <v>4083.75</v>
      </c>
      <c r="AC24" s="2">
        <v>4083.75</v>
      </c>
      <c r="AD24" s="2">
        <v>4083.75</v>
      </c>
      <c r="AE24" s="2">
        <v>4083.75</v>
      </c>
      <c r="AF24" s="2">
        <v>4083.75</v>
      </c>
      <c r="AG24" s="2">
        <v>4083.75</v>
      </c>
      <c r="AH24" s="2">
        <v>4083.75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-3813.75</v>
      </c>
      <c r="F25" s="18">
        <f t="shared" si="1"/>
        <v>2666.25</v>
      </c>
      <c r="G25" s="18">
        <f t="shared" si="1"/>
        <v>5636.25</v>
      </c>
      <c r="H25" s="18">
        <f t="shared" si="1"/>
        <v>5636.25</v>
      </c>
      <c r="I25" s="18">
        <f t="shared" si="1"/>
        <v>5636.25</v>
      </c>
      <c r="J25" s="18">
        <f t="shared" si="1"/>
        <v>5636.25</v>
      </c>
      <c r="K25" s="18">
        <f t="shared" si="1"/>
        <v>5636.25</v>
      </c>
      <c r="L25" s="18">
        <f t="shared" si="1"/>
        <v>5636.25</v>
      </c>
      <c r="M25" s="18">
        <f t="shared" si="1"/>
        <v>5636.25</v>
      </c>
      <c r="N25" s="18">
        <f t="shared" si="1"/>
        <v>5636.25</v>
      </c>
      <c r="O25" s="18">
        <f t="shared" si="1"/>
        <v>5636.25</v>
      </c>
      <c r="P25" s="18">
        <f t="shared" si="1"/>
        <v>5636.25</v>
      </c>
      <c r="Q25" s="18">
        <f t="shared" si="1"/>
        <v>5636.25</v>
      </c>
      <c r="R25" s="18">
        <f t="shared" si="1"/>
        <v>5636.25</v>
      </c>
      <c r="S25" s="18">
        <f t="shared" si="1"/>
        <v>5636.25</v>
      </c>
      <c r="T25" s="18">
        <f t="shared" si="1"/>
        <v>5636.25</v>
      </c>
      <c r="U25" s="18">
        <f t="shared" si="1"/>
        <v>5636.25</v>
      </c>
      <c r="V25" s="18">
        <f t="shared" si="1"/>
        <v>5636.25</v>
      </c>
      <c r="W25" s="18">
        <f t="shared" si="1"/>
        <v>5636.25</v>
      </c>
      <c r="X25" s="18">
        <f t="shared" si="1"/>
        <v>5636.25</v>
      </c>
      <c r="Y25" s="18">
        <f t="shared" si="1"/>
        <v>5636.25</v>
      </c>
      <c r="Z25" s="18">
        <f t="shared" si="1"/>
        <v>5636.25</v>
      </c>
      <c r="AA25" s="18">
        <f t="shared" si="1"/>
        <v>5636.25</v>
      </c>
      <c r="AB25" s="18">
        <f t="shared" si="1"/>
        <v>5636.25</v>
      </c>
      <c r="AC25" s="18">
        <f t="shared" si="1"/>
        <v>5636.25</v>
      </c>
      <c r="AD25" s="18">
        <f t="shared" si="1"/>
        <v>5636.25</v>
      </c>
      <c r="AE25" s="18">
        <f t="shared" si="1"/>
        <v>5636.25</v>
      </c>
      <c r="AF25" s="18">
        <f t="shared" si="1"/>
        <v>5636.25</v>
      </c>
      <c r="AG25" s="18">
        <f t="shared" si="1"/>
        <v>8606.25</v>
      </c>
      <c r="AH25" s="18">
        <f t="shared" si="1"/>
        <v>8876.25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-19902.621588020149</v>
      </c>
    </row>
    <row r="29" spans="2:34" x14ac:dyDescent="0.25">
      <c r="B29" s="7" t="s">
        <v>5</v>
      </c>
      <c r="D29" s="2">
        <f>+-D10</f>
        <v>-15525</v>
      </c>
    </row>
    <row r="30" spans="2:34" x14ac:dyDescent="0.25">
      <c r="B30" s="7" t="s">
        <v>6</v>
      </c>
      <c r="D30" s="2">
        <f>+-D11</f>
        <v>-1000</v>
      </c>
    </row>
    <row r="31" spans="2:34" x14ac:dyDescent="0.25">
      <c r="B31" s="7" t="s">
        <v>7</v>
      </c>
      <c r="D31" s="2">
        <f>+-D12</f>
        <v>0</v>
      </c>
    </row>
    <row r="32" spans="2:34" x14ac:dyDescent="0.25">
      <c r="B32" s="16" t="s">
        <v>50</v>
      </c>
      <c r="D32" s="18">
        <f>SUM(D28:D31)</f>
        <v>-36427.621588020149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27320.716191015112</v>
      </c>
    </row>
    <row r="35" spans="2:34" ht="15.75" thickBot="1" x14ac:dyDescent="0.3">
      <c r="B35" s="16" t="s">
        <v>52</v>
      </c>
      <c r="D35" s="20">
        <f>SUM(D32:D34)</f>
        <v>-9106.9053970050372</v>
      </c>
      <c r="E35" s="20">
        <f t="shared" ref="E35:AH35" si="2">+E25+D35</f>
        <v>-12920.655397005037</v>
      </c>
      <c r="F35" s="20">
        <f t="shared" si="2"/>
        <v>-10254.405397005037</v>
      </c>
      <c r="G35" s="20">
        <f t="shared" si="2"/>
        <v>-4618.1553970050372</v>
      </c>
      <c r="H35" s="20">
        <f t="shared" si="2"/>
        <v>1018.0946029949628</v>
      </c>
      <c r="I35" s="20">
        <f t="shared" si="2"/>
        <v>6654.3446029949628</v>
      </c>
      <c r="J35" s="20">
        <f t="shared" si="2"/>
        <v>12290.594602994963</v>
      </c>
      <c r="K35" s="20">
        <f t="shared" si="2"/>
        <v>17926.844602994963</v>
      </c>
      <c r="L35" s="20">
        <f t="shared" si="2"/>
        <v>23563.094602994963</v>
      </c>
      <c r="M35" s="20">
        <f t="shared" si="2"/>
        <v>29199.344602994963</v>
      </c>
      <c r="N35" s="20">
        <f t="shared" si="2"/>
        <v>34835.594602994963</v>
      </c>
      <c r="O35" s="20">
        <f t="shared" si="2"/>
        <v>40471.844602994963</v>
      </c>
      <c r="P35" s="20">
        <f t="shared" si="2"/>
        <v>46108.094602994963</v>
      </c>
      <c r="Q35" s="20">
        <f t="shared" si="2"/>
        <v>51744.344602994963</v>
      </c>
      <c r="R35" s="20">
        <f t="shared" si="2"/>
        <v>57380.594602994963</v>
      </c>
      <c r="S35" s="20">
        <f t="shared" si="2"/>
        <v>63016.844602994963</v>
      </c>
      <c r="T35" s="20">
        <f t="shared" si="2"/>
        <v>68653.09460299497</v>
      </c>
      <c r="U35" s="20">
        <f t="shared" si="2"/>
        <v>74289.34460299497</v>
      </c>
      <c r="V35" s="20">
        <f t="shared" si="2"/>
        <v>79925.59460299497</v>
      </c>
      <c r="W35" s="20">
        <f t="shared" si="2"/>
        <v>85561.84460299497</v>
      </c>
      <c r="X35" s="20">
        <f t="shared" si="2"/>
        <v>91198.09460299497</v>
      </c>
      <c r="Y35" s="20">
        <f t="shared" si="2"/>
        <v>96834.34460299497</v>
      </c>
      <c r="Z35" s="20">
        <f t="shared" si="2"/>
        <v>102470.59460299497</v>
      </c>
      <c r="AA35" s="20">
        <f t="shared" si="2"/>
        <v>108106.84460299497</v>
      </c>
      <c r="AB35" s="20">
        <f t="shared" si="2"/>
        <v>113743.09460299497</v>
      </c>
      <c r="AC35" s="20">
        <f t="shared" si="2"/>
        <v>119379.34460299497</v>
      </c>
      <c r="AD35" s="20">
        <f t="shared" si="2"/>
        <v>125015.59460299497</v>
      </c>
      <c r="AE35" s="20">
        <f t="shared" si="2"/>
        <v>130651.84460299497</v>
      </c>
      <c r="AF35" s="20">
        <f t="shared" si="2"/>
        <v>136288.09460299497</v>
      </c>
      <c r="AG35" s="20">
        <f t="shared" si="2"/>
        <v>144894.34460299497</v>
      </c>
      <c r="AH35" s="20">
        <f t="shared" si="2"/>
        <v>153770.59460299497</v>
      </c>
    </row>
    <row r="36" spans="2:34" ht="15.75" thickTop="1" x14ac:dyDescent="0.25"/>
  </sheetData>
  <sheetProtection algorithmName="SHA-512" hashValue="58b3s+qmLHI7SrNLvUABkuhTDDFk5guTWuPt0IfCa2V0ZaS/EO/KF1qVlH6XsMjauqZJlMDP5IOO4mbQ5C17BQ==" saltValue="t3fEfdjU40HeTXTbs+Zjv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AC4679-DB2C-498C-8758-297270097623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2.xml><?xml version="1.0" encoding="utf-8"?>
<ds:datastoreItem xmlns:ds="http://schemas.openxmlformats.org/officeDocument/2006/customXml" ds:itemID="{F7E7FDED-1AE0-4969-B064-4E0EFD46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C9DD2-5E74-4424-B9E9-34995522F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2023-06-29T16:28:40Z</dcterms:created>
  <dcterms:modified xsi:type="dcterms:W3CDTF">2023-07-05T21:42:27Z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0x010100BC1164A512DD3944B94F63E7A6127E90</vt:lpwstr>
  </property>
</Properties>
</file>